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X:\3060_上下水道課\10_下水庶務係\下水道庶務\I80-12_地方公営企業経営関係書\05_経営比較分析表策定等\R5\HP掲載用\"/>
    </mc:Choice>
  </mc:AlternateContent>
  <xr:revisionPtr revIDLastSave="0" documentId="8_{108DC936-A2F6-411B-9415-B318228FB97A}" xr6:coauthVersionLast="36" xr6:coauthVersionMax="36" xr10:uidLastSave="{00000000-0000-0000-0000-000000000000}"/>
  <workbookProtection workbookAlgorithmName="SHA-512" workbookHashValue="k+D7zCEAD1g8VpYJzyxGmj6YAje8Ddy88CfXIRkLwHYq+JiWrRbq0xIBruBaeYBVnxtjD4dW/pZtKBmNU+NdjQ==" workbookSaltValue="4emvk48f0nXOVGjybt7Vy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<sst xmlns="http://schemas.openxmlformats.org/spreadsheetml/2006/main" count="257" uniqueCount="116">
  <si>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</si>
  <si>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</si>
  <si>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</si>
  <si>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</si>
  <si>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</si>
  <si>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</si>
  <si>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</si>
  <si>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</si>
  <si>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</si>
  <si>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</si>
  <si>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</si>
  <si>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</si>
  <si>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</si>
  <si>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</si>
  <si>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</si>
  <si>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</si>
  <si>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</si>
  <si>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</si>
  <si>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</si>
  <si>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</si>
  <si>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</si>
  <si>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</si>
  <si>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</si>
  <si>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</si>
  <si>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</si>
  <si>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</si>
  <si>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</si>
  <si>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</si>
  <si>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</si>
  <si>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</si>
  <si>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</si>
  <si>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</si>
  <si>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</si>
  <si>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</si>
  <si>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</si>
  <si>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</si>
  <si>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</si>
  <si>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</si>
  <si>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</si>
  <si>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</si>
  <si>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</si>
  <si>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</si>
  <si>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</si>
  <si>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</si>
  <si>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</si>
  <si>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</si>
  <si>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</si>
  <si>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</si>
  <si>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</si>
  <si>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</si>
  <si>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</si>
  <si>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</si>
  <si>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</si>
  <si>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</si>
  <si>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</si>
  <si>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</si>
  <si>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</si>
  <si>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</si>
  <si>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</si>
  <si>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</si>
  <si>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</si>
  <si>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</si>
  <si>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</si>
  <si>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</si>
  <si>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</si>
  <si>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</si>
  <si>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</si>
  <si>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</si>
  <si>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</si>
  <si>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</si>
  <si>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</si>
  <si>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</si>
  <si>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</si>
  <si>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</si>
  <si>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</si>
  <si>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</si>
  <si>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</si>
  <si>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</si>
  <si>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</si>
  <si>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</si>
  <si>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</si>
  <si>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</si>
  <si>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</si>
  <si>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</si>
  <si>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</si>
  <si>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</si>
  <si>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</si>
  <si>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</si>
  <si>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</si>
  <si>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</si>
  <si>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</si>
  <si>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</si>
  <si>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</si>
  <si>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</si>
  <si>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</si>
  <si>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</si>
  <si>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</si>
  <si>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</si>
  <si>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</si>
  <si>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</si>
  <si>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</si>
  <si>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</si>
  <si>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</si>
  <si>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</si>
  <si>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</si>
  <si>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</si>
  <si>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</si>
  <si>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</si>
  <si>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</si>
  <si>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</si>
  <si>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</si>
  <si>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</si>
  <si>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</si>
  <si>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矢部川流域関連公共下水道事業の構成市であるため、処理場等の施設は保有していません。管渠やマンホールポンプについては、事業開始からまだ日も浅く、法定耐用年数(50年）を経過するものはなく、現段階では深刻な老朽化の状況にはありません。そのため、①有形固定資産減価償却率は8.68％となっています。今後は、将来的な更新費用の増加に備え、維持管理における適正な点検や整備を行いながら、ストックマネジメントの導入により、維持修繕の計画的、効率的な運用に努めていかなければなりません。</t>
    <phoneticPr fontId="4"/>
  </si>
  <si>
    <t>　平成10年に事業着手、平成18年10月から一部供用を開始し順次整備を進めており、平成31年4月に地方公営企業法を適用し公営企業会計となりました。
供用開始して16年が経過し、下水道普及率は39.0％（前年度比0.3ﾎﾟｲﾝﾄ増）と未だ整備途上の段階にあります。このため、下水道への接続件数は徐々に増えつつも、まだ有収水量が少なく、流域下水道によるスケールメリットが発揮されていません。⑤経費回収率は78.17％と類似団体より低く、⑥汚水処理原価は46円高い状況です。流域下水道のスケールメリットを発揮させるためには、早期接続を働きかけ⑧水洗化率(78.13%)を上げて有収水量を増加させ、使用料収入を確保する必要があります。また、整備開始当初の大規模事業時の企業債の償還が続いており④企業債残高対事業規模比率は類似団体より低いものの679.53％となっています。多額の起債償還により流動負債が膨らみ③流動比率は35.52％で類似団体より低い状況です。起債の償還と併せて利息の支払いも続いており、その財源として一般会計繰入金に頼っている状況で、①経常収支比率が100％を超えて119.79％となっていますが、一般会計繰入金により経常収益が確保されたことによるものと言えます。</t>
    <rPh sb="207" eb="211">
      <t>ルイジダンタイ</t>
    </rPh>
    <rPh sb="330" eb="332">
      <t>キギョウ</t>
    </rPh>
    <phoneticPr fontId="4"/>
  </si>
  <si>
    <t>今後も引き続き、建設投資と起債の償還に多額の費用を要することとなるため、世代間負担の平準化に配慮した投資と財源確保の計画的運用が重要となります。整備においては、効率の高い地区を推進していくと同時に、供用開始区域における接続をさらに促進させ、使用料収入及び有収水量の増加を図っていく必要があります。これにより、汚水処理原価の低下や経費削減が見込めます。そのため、地元説明会の開催や戸別訪問、各種イベント等により、下水道事業への理解や補助、融資制度などの周知啓発に継続して取り組み、早期概成及び経営基盤強化を図ります。</t>
    <rPh sb="13" eb="15">
      <t>キサイ</t>
    </rPh>
    <rPh sb="88" eb="90">
      <t>スイシン</t>
    </rPh>
    <rPh sb="215" eb="217">
      <t>ホジョ</t>
    </rPh>
    <rPh sb="218" eb="222">
      <t>ユウシセイド</t>
    </rPh>
    <rPh sb="225" eb="227">
      <t>シュウチ</t>
    </rPh>
    <rPh sb="227" eb="229">
      <t>ケイハツ</t>
    </rPh>
    <rPh sb="230" eb="232">
      <t>ケイゾク</t>
    </rPh>
    <rPh sb="234" eb="235">
      <t>ト</t>
    </rPh>
    <rPh sb="236" eb="237">
      <t>ク</t>
    </rPh>
    <rPh sb="241" eb="243">
      <t>ガイセイ</t>
    </rPh>
    <rPh sb="243" eb="244">
      <t>オヨ</t>
    </rPh>
    <rPh sb="245" eb="247">
      <t>ケイエイ</t>
    </rPh>
    <rPh sb="247" eb="249">
      <t>キバン</t>
    </rPh>
    <rPh sb="249" eb="251">
      <t>キョウカ</t>
    </rPh>
    <rPh sb="252" eb="2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</si>
</sst>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CA-49BC-9F71-D96941FD19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0.18</c:v>
                </c:pt>
                <c:pt idx="2">
                  <c:v>0.06</c:v>
                </c:pt>
                <c:pt idx="3">
                  <c:v>0.14000000000000001</c:v>
                </c:pt>
                <c:pt idx="4">
                  <c:v>0.08</c:v>
                </c:pt>
              </c:numCache>
            </c:numRef>
          </c:val>
          <c:smooth val="0"/>
          <c:extLst>
            <c:ext xmlns:c16="http://schemas.microsoft.com/office/drawing/2014/chart" uri="{C3380CC4-5D6E-409C-BE32-E72D297353CC}">
              <c16:uniqueId val="{00000001-77CA-49BC-9F71-D96941FD19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37-413F-8B20-F3C030B326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47.28</c:v>
                </c:pt>
                <c:pt idx="2">
                  <c:v>44.83</c:v>
                </c:pt>
                <c:pt idx="3">
                  <c:v>51.42</c:v>
                </c:pt>
                <c:pt idx="4">
                  <c:v>48.95</c:v>
                </c:pt>
              </c:numCache>
            </c:numRef>
          </c:val>
          <c:smooth val="0"/>
          <c:extLst>
            <c:ext xmlns:c16="http://schemas.microsoft.com/office/drawing/2014/chart" uri="{C3380CC4-5D6E-409C-BE32-E72D297353CC}">
              <c16:uniqueId val="{00000001-B137-413F-8B20-F3C030B326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73.260000000000005</c:v>
                </c:pt>
                <c:pt idx="2">
                  <c:v>74.98</c:v>
                </c:pt>
                <c:pt idx="3">
                  <c:v>74.680000000000007</c:v>
                </c:pt>
                <c:pt idx="4">
                  <c:v>78.13</c:v>
                </c:pt>
              </c:numCache>
            </c:numRef>
          </c:val>
          <c:extLst>
            <c:ext xmlns:c16="http://schemas.microsoft.com/office/drawing/2014/chart" uri="{C3380CC4-5D6E-409C-BE32-E72D297353CC}">
              <c16:uniqueId val="{00000000-D19E-43BA-A46C-F7531162A8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64.7</c:v>
                </c:pt>
                <c:pt idx="2">
                  <c:v>60.57</c:v>
                </c:pt>
                <c:pt idx="3">
                  <c:v>81.34</c:v>
                </c:pt>
                <c:pt idx="4">
                  <c:v>81.14</c:v>
                </c:pt>
              </c:numCache>
            </c:numRef>
          </c:val>
          <c:smooth val="0"/>
          <c:extLst>
            <c:ext xmlns:c16="http://schemas.microsoft.com/office/drawing/2014/chart" uri="{C3380CC4-5D6E-409C-BE32-E72D297353CC}">
              <c16:uniqueId val="{00000001-D19E-43BA-A46C-F7531162A8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112.74</c:v>
                </c:pt>
                <c:pt idx="2">
                  <c:v>124.69</c:v>
                </c:pt>
                <c:pt idx="3">
                  <c:v>117.95</c:v>
                </c:pt>
                <c:pt idx="4">
                  <c:v>119.89</c:v>
                </c:pt>
              </c:numCache>
            </c:numRef>
          </c:val>
          <c:extLst>
            <c:ext xmlns:c16="http://schemas.microsoft.com/office/drawing/2014/chart" uri="{C3380CC4-5D6E-409C-BE32-E72D297353CC}">
              <c16:uniqueId val="{00000000-0C7F-4EF2-8C77-90236D22F4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106.07</c:v>
                </c:pt>
                <c:pt idx="2">
                  <c:v>103.94</c:v>
                </c:pt>
                <c:pt idx="3">
                  <c:v>107.08</c:v>
                </c:pt>
                <c:pt idx="4">
                  <c:v>106.08</c:v>
                </c:pt>
              </c:numCache>
            </c:numRef>
          </c:val>
          <c:smooth val="0"/>
          <c:extLst>
            <c:ext xmlns:c16="http://schemas.microsoft.com/office/drawing/2014/chart" uri="{C3380CC4-5D6E-409C-BE32-E72D297353CC}">
              <c16:uniqueId val="{00000001-0C7F-4EF2-8C77-90236D22F4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2.25</c:v>
                </c:pt>
                <c:pt idx="2">
                  <c:v>4.4400000000000004</c:v>
                </c:pt>
                <c:pt idx="3">
                  <c:v>6.55</c:v>
                </c:pt>
                <c:pt idx="4">
                  <c:v>8.68</c:v>
                </c:pt>
              </c:numCache>
            </c:numRef>
          </c:val>
          <c:extLst>
            <c:ext xmlns:c16="http://schemas.microsoft.com/office/drawing/2014/chart" uri="{C3380CC4-5D6E-409C-BE32-E72D297353CC}">
              <c16:uniqueId val="{00000000-211F-43EF-9B31-324E7E99AD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6.84</c:v>
                </c:pt>
                <c:pt idx="2">
                  <c:v>7.48</c:v>
                </c:pt>
                <c:pt idx="3">
                  <c:v>14.65</c:v>
                </c:pt>
                <c:pt idx="4">
                  <c:v>16.11</c:v>
                </c:pt>
              </c:numCache>
            </c:numRef>
          </c:val>
          <c:smooth val="0"/>
          <c:extLst>
            <c:ext xmlns:c16="http://schemas.microsoft.com/office/drawing/2014/chart" uri="{C3380CC4-5D6E-409C-BE32-E72D297353CC}">
              <c16:uniqueId val="{00000001-211F-43EF-9B31-324E7E99AD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891-40F9-A9AE-4813514E57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4891-40F9-A9AE-4813514E57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7D-49D1-BEEA-F72670559E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60.98</c:v>
                </c:pt>
                <c:pt idx="2">
                  <c:v>43.16</c:v>
                </c:pt>
                <c:pt idx="3">
                  <c:v>45.94</c:v>
                </c:pt>
                <c:pt idx="4">
                  <c:v>29.34</c:v>
                </c:pt>
              </c:numCache>
            </c:numRef>
          </c:val>
          <c:smooth val="0"/>
          <c:extLst>
            <c:ext xmlns:c16="http://schemas.microsoft.com/office/drawing/2014/chart" uri="{C3380CC4-5D6E-409C-BE32-E72D297353CC}">
              <c16:uniqueId val="{00000001-2A7D-49D1-BEEA-F72670559E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22.18</c:v>
                </c:pt>
                <c:pt idx="2">
                  <c:v>42.68</c:v>
                </c:pt>
                <c:pt idx="3">
                  <c:v>42.54</c:v>
                </c:pt>
                <c:pt idx="4">
                  <c:v>35.520000000000003</c:v>
                </c:pt>
              </c:numCache>
            </c:numRef>
          </c:val>
          <c:extLst>
            <c:ext xmlns:c16="http://schemas.microsoft.com/office/drawing/2014/chart" uri="{C3380CC4-5D6E-409C-BE32-E72D297353CC}">
              <c16:uniqueId val="{00000000-64D2-46EE-9F44-EAE8C50F65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62.46</c:v>
                </c:pt>
                <c:pt idx="2">
                  <c:v>52.04</c:v>
                </c:pt>
                <c:pt idx="3">
                  <c:v>47.7</c:v>
                </c:pt>
                <c:pt idx="4">
                  <c:v>50.59</c:v>
                </c:pt>
              </c:numCache>
            </c:numRef>
          </c:val>
          <c:smooth val="0"/>
          <c:extLst>
            <c:ext xmlns:c16="http://schemas.microsoft.com/office/drawing/2014/chart" uri="{C3380CC4-5D6E-409C-BE32-E72D297353CC}">
              <c16:uniqueId val="{00000001-64D2-46EE-9F44-EAE8C50F65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855.36</c:v>
                </c:pt>
                <c:pt idx="2">
                  <c:v>837.52</c:v>
                </c:pt>
                <c:pt idx="3">
                  <c:v>749.02</c:v>
                </c:pt>
                <c:pt idx="4">
                  <c:v>679.53</c:v>
                </c:pt>
              </c:numCache>
            </c:numRef>
          </c:val>
          <c:extLst>
            <c:ext xmlns:c16="http://schemas.microsoft.com/office/drawing/2014/chart" uri="{C3380CC4-5D6E-409C-BE32-E72D297353CC}">
              <c16:uniqueId val="{00000000-937B-437C-AAB3-31460C0CF3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933.3</c:v>
                </c:pt>
                <c:pt idx="2">
                  <c:v>1575.64</c:v>
                </c:pt>
                <c:pt idx="3">
                  <c:v>1102.01</c:v>
                </c:pt>
                <c:pt idx="4">
                  <c:v>987.36</c:v>
                </c:pt>
              </c:numCache>
            </c:numRef>
          </c:val>
          <c:smooth val="0"/>
          <c:extLst>
            <c:ext xmlns:c16="http://schemas.microsoft.com/office/drawing/2014/chart" uri="{C3380CC4-5D6E-409C-BE32-E72D297353CC}">
              <c16:uniqueId val="{00000001-937B-437C-AAB3-31460C0CF3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58.12</c:v>
                </c:pt>
                <c:pt idx="2">
                  <c:v>65.459999999999994</c:v>
                </c:pt>
                <c:pt idx="3">
                  <c:v>69.930000000000007</c:v>
                </c:pt>
                <c:pt idx="4">
                  <c:v>78.17</c:v>
                </c:pt>
              </c:numCache>
            </c:numRef>
          </c:val>
          <c:extLst>
            <c:ext xmlns:c16="http://schemas.microsoft.com/office/drawing/2014/chart" uri="{C3380CC4-5D6E-409C-BE32-E72D297353CC}">
              <c16:uniqueId val="{00000000-36B8-4EF6-8B0A-41B2D8B2D4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77.510000000000005</c:v>
                </c:pt>
                <c:pt idx="2">
                  <c:v>73.209999999999994</c:v>
                </c:pt>
                <c:pt idx="3">
                  <c:v>82.55</c:v>
                </c:pt>
                <c:pt idx="4">
                  <c:v>83.55</c:v>
                </c:pt>
              </c:numCache>
            </c:numRef>
          </c:val>
          <c:smooth val="0"/>
          <c:extLst>
            <c:ext xmlns:c16="http://schemas.microsoft.com/office/drawing/2014/chart" uri="{C3380CC4-5D6E-409C-BE32-E72D297353CC}">
              <c16:uniqueId val="{00000001-36B8-4EF6-8B0A-41B2D8B2D4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328.55</c:v>
                </c:pt>
                <c:pt idx="2">
                  <c:v>274.52</c:v>
                </c:pt>
                <c:pt idx="3">
                  <c:v>256.16000000000003</c:v>
                </c:pt>
                <c:pt idx="4">
                  <c:v>231.3</c:v>
                </c:pt>
              </c:numCache>
            </c:numRef>
          </c:val>
          <c:extLst>
            <c:ext xmlns:c16="http://schemas.microsoft.com/office/drawing/2014/chart" uri="{C3380CC4-5D6E-409C-BE32-E72D297353CC}">
              <c16:uniqueId val="{00000000-0832-4B05-84B6-00C32ABB56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221.95</c:v>
                </c:pt>
                <c:pt idx="2">
                  <c:v>229.52</c:v>
                </c:pt>
                <c:pt idx="3">
                  <c:v>188.38</c:v>
                </c:pt>
                <c:pt idx="4">
                  <c:v>185.98</c:v>
                </c:pt>
              </c:numCache>
            </c:numRef>
          </c:val>
          <c:smooth val="0"/>
          <c:extLst>
            <c:ext xmlns:c16="http://schemas.microsoft.com/office/drawing/2014/chart" uri="{C3380CC4-5D6E-409C-BE32-E72D297353CC}">
              <c16:uniqueId val="{00000001-0832-4B05-84B6-00C32ABB56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筑後市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49403</v>
      </c>
      <c r="AM8" s="45"/>
      <c r="AN8" s="45"/>
      <c r="AO8" s="45"/>
      <c r="AP8" s="45"/>
      <c r="AQ8" s="45"/>
      <c r="AR8" s="45"/>
      <c r="AS8" s="45"/>
      <c r="AT8" s="46">
        <f>データ!T6</f>
        <v>41.78</v>
      </c>
      <c r="AU8" s="46"/>
      <c r="AV8" s="46"/>
      <c r="AW8" s="46"/>
      <c r="AX8" s="46"/>
      <c r="AY8" s="46"/>
      <c r="AZ8" s="46"/>
      <c r="BA8" s="46"/>
      <c r="BB8" s="46">
        <f>データ!U6</f>
        <v>1182.46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50.77</v>
      </c>
      <c r="J10" s="46"/>
      <c r="K10" s="46"/>
      <c r="L10" s="46"/>
      <c r="M10" s="46"/>
      <c r="N10" s="46"/>
      <c r="O10" s="46"/>
      <c r="P10" s="46">
        <f>データ!P6</f>
        <v>39.04</v>
      </c>
      <c r="Q10" s="46"/>
      <c r="R10" s="46"/>
      <c r="S10" s="46"/>
      <c r="T10" s="46"/>
      <c r="U10" s="46"/>
      <c r="V10" s="46"/>
      <c r="W10" s="46">
        <f>データ!Q6</f>
        <v>89.02</v>
      </c>
      <c r="X10" s="46"/>
      <c r="Y10" s="46"/>
      <c r="Z10" s="46"/>
      <c r="AA10" s="46"/>
      <c r="AB10" s="46"/>
      <c r="AC10" s="46"/>
      <c r="AD10" s="45">
        <f>データ!R6</f>
        <v>3920</v>
      </c>
      <c r="AE10" s="45"/>
      <c r="AF10" s="45"/>
      <c r="AG10" s="45"/>
      <c r="AH10" s="45"/>
      <c r="AI10" s="45"/>
      <c r="AJ10" s="45"/>
      <c r="AK10" s="2"/>
      <c r="AL10" s="45">
        <f>データ!V6</f>
        <v>19215</v>
      </c>
      <c r="AM10" s="45"/>
      <c r="AN10" s="45"/>
      <c r="AO10" s="45"/>
      <c r="AP10" s="45"/>
      <c r="AQ10" s="45"/>
      <c r="AR10" s="45"/>
      <c r="AS10" s="45"/>
      <c r="AT10" s="46">
        <f>データ!W6</f>
        <v>5.31</v>
      </c>
      <c r="AU10" s="46"/>
      <c r="AV10" s="46"/>
      <c r="AW10" s="46"/>
      <c r="AX10" s="46"/>
      <c r="AY10" s="46"/>
      <c r="AZ10" s="46"/>
      <c r="BA10" s="46"/>
      <c r="BB10" s="46">
        <f>データ!X6</f>
        <v>3618.64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qhpEgufalqSJGhMiNv8QUi8/moWauIAdT8DTEUe199Qlz1qb7DgRfEDVNTVCflMixGLsSmYA3/MDVot/PdM4g==" saltValue="7ICkL2n5KHBXYDPNZm+U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402117</v>
      </c>
      <c r="D6" s="19">
        <f t="shared" si="3"/>
        <v>46</v>
      </c>
      <c r="E6" s="19">
        <f t="shared" si="3"/>
        <v>17</v>
      </c>
      <c r="F6" s="19">
        <f t="shared" si="3"/>
        <v>1</v>
      </c>
      <c r="G6" s="19">
        <f t="shared" si="3"/>
        <v>0</v>
      </c>
      <c r="H6" s="19" t="str">
        <f t="shared" si="3"/>
        <v>福岡県　筑後市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50.77</v>
      </c>
      <c r="P6" s="20">
        <f t="shared" si="3"/>
        <v>39.04</v>
      </c>
      <c r="Q6" s="20">
        <f t="shared" si="3"/>
        <v>89.02</v>
      </c>
      <c r="R6" s="20">
        <f t="shared" si="3"/>
        <v>3920</v>
      </c>
      <c r="S6" s="20">
        <f t="shared" si="3"/>
        <v>49403</v>
      </c>
      <c r="T6" s="20">
        <f t="shared" si="3"/>
        <v>41.78</v>
      </c>
      <c r="U6" s="20">
        <f t="shared" si="3"/>
        <v>1182.46</v>
      </c>
      <c r="V6" s="20">
        <f t="shared" si="3"/>
        <v>19215</v>
      </c>
      <c r="W6" s="20">
        <f t="shared" si="3"/>
        <v>5.31</v>
      </c>
      <c r="X6" s="20">
        <f t="shared" si="3"/>
        <v>3618.64</v>
      </c>
      <c r="Y6" s="21" t="str">
        <f>IF(Y7="",NA(),Y7)</f>
        <v>-</v>
      </c>
      <c r="Z6" s="21">
        <f t="shared" ref="Z6:AH6" si="4">IF(Z7="",NA(),Z7)</f>
        <v>112.74</v>
      </c>
      <c r="AA6" s="21">
        <f t="shared" si="4"/>
        <v>124.69</v>
      </c>
      <c r="AB6" s="21">
        <f t="shared" si="4"/>
        <v>117.95</v>
      </c>
      <c r="AC6" s="21">
        <f t="shared" si="4"/>
        <v>119.89</v>
      </c>
      <c r="AD6" s="21" t="str">
        <f t="shared" si="4"/>
        <v>-</v>
      </c>
      <c r="AE6" s="21">
        <f t="shared" si="4"/>
        <v>106.07</v>
      </c>
      <c r="AF6" s="21">
        <f t="shared" si="4"/>
        <v>103.94</v>
      </c>
      <c r="AG6" s="21">
        <f t="shared" si="4"/>
        <v>107.08</v>
      </c>
      <c r="AH6" s="21">
        <f t="shared" si="4"/>
        <v>106.08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60.98</v>
      </c>
      <c r="AQ6" s="21">
        <f t="shared" si="5"/>
        <v>43.16</v>
      </c>
      <c r="AR6" s="21">
        <f t="shared" si="5"/>
        <v>45.94</v>
      </c>
      <c r="AS6" s="21">
        <f t="shared" si="5"/>
        <v>29.34</v>
      </c>
      <c r="AT6" s="20" t="str">
        <f>IF(AT7="","",IF(AT7="-","【-】","【"&amp;SUBSTITUTE(TEXT(AT7,"#,##0.00"),"-","△")&amp;"】"))</f>
        <v>【3.15】</v>
      </c>
      <c r="AU6" s="21" t="str">
        <f>IF(AU7="",NA(),AU7)</f>
        <v>-</v>
      </c>
      <c r="AV6" s="21">
        <f t="shared" ref="AV6:BD6" si="6">IF(AV7="",NA(),AV7)</f>
        <v>22.18</v>
      </c>
      <c r="AW6" s="21">
        <f t="shared" si="6"/>
        <v>42.68</v>
      </c>
      <c r="AX6" s="21">
        <f t="shared" si="6"/>
        <v>42.54</v>
      </c>
      <c r="AY6" s="21">
        <f t="shared" si="6"/>
        <v>35.520000000000003</v>
      </c>
      <c r="AZ6" s="21" t="str">
        <f t="shared" si="6"/>
        <v>-</v>
      </c>
      <c r="BA6" s="21">
        <f t="shared" si="6"/>
        <v>62.46</v>
      </c>
      <c r="BB6" s="21">
        <f t="shared" si="6"/>
        <v>52.04</v>
      </c>
      <c r="BC6" s="21">
        <f t="shared" si="6"/>
        <v>47.7</v>
      </c>
      <c r="BD6" s="21">
        <f t="shared" si="6"/>
        <v>50.59</v>
      </c>
      <c r="BE6" s="20" t="str">
        <f>IF(BE7="","",IF(BE7="-","【-】","【"&amp;SUBSTITUTE(TEXT(BE7,"#,##0.00"),"-","△")&amp;"】"))</f>
        <v>【73.44】</v>
      </c>
      <c r="BF6" s="21" t="str">
        <f>IF(BF7="",NA(),BF7)</f>
        <v>-</v>
      </c>
      <c r="BG6" s="21">
        <f t="shared" ref="BG6:BO6" si="7">IF(BG7="",NA(),BG7)</f>
        <v>855.36</v>
      </c>
      <c r="BH6" s="21">
        <f t="shared" si="7"/>
        <v>837.52</v>
      </c>
      <c r="BI6" s="21">
        <f t="shared" si="7"/>
        <v>749.02</v>
      </c>
      <c r="BJ6" s="21">
        <f t="shared" si="7"/>
        <v>679.53</v>
      </c>
      <c r="BK6" s="21" t="str">
        <f t="shared" si="7"/>
        <v>-</v>
      </c>
      <c r="BL6" s="21">
        <f t="shared" si="7"/>
        <v>933.3</v>
      </c>
      <c r="BM6" s="21">
        <f t="shared" si="7"/>
        <v>1575.64</v>
      </c>
      <c r="BN6" s="21">
        <f t="shared" si="7"/>
        <v>1102.01</v>
      </c>
      <c r="BO6" s="21">
        <f t="shared" si="7"/>
        <v>987.36</v>
      </c>
      <c r="BP6" s="20" t="str">
        <f>IF(BP7="","",IF(BP7="-","【-】","【"&amp;SUBSTITUTE(TEXT(BP7,"#,##0.00"),"-","△")&amp;"】"))</f>
        <v>【652.82】</v>
      </c>
      <c r="BQ6" s="21" t="str">
        <f>IF(BQ7="",NA(),BQ7)</f>
        <v>-</v>
      </c>
      <c r="BR6" s="21">
        <f t="shared" ref="BR6:BZ6" si="8">IF(BR7="",NA(),BR7)</f>
        <v>58.12</v>
      </c>
      <c r="BS6" s="21">
        <f t="shared" si="8"/>
        <v>65.459999999999994</v>
      </c>
      <c r="BT6" s="21">
        <f t="shared" si="8"/>
        <v>69.930000000000007</v>
      </c>
      <c r="BU6" s="21">
        <f t="shared" si="8"/>
        <v>78.17</v>
      </c>
      <c r="BV6" s="21" t="str">
        <f t="shared" si="8"/>
        <v>-</v>
      </c>
      <c r="BW6" s="21">
        <f t="shared" si="8"/>
        <v>77.510000000000005</v>
      </c>
      <c r="BX6" s="21">
        <f t="shared" si="8"/>
        <v>73.209999999999994</v>
      </c>
      <c r="BY6" s="21">
        <f t="shared" si="8"/>
        <v>82.55</v>
      </c>
      <c r="BZ6" s="21">
        <f t="shared" si="8"/>
        <v>83.55</v>
      </c>
      <c r="CA6" s="20" t="str">
        <f>IF(CA7="","",IF(CA7="-","【-】","【"&amp;SUBSTITUTE(TEXT(CA7,"#,##0.00"),"-","△")&amp;"】"))</f>
        <v>【97.61】</v>
      </c>
      <c r="CB6" s="21" t="str">
        <f>IF(CB7="",NA(),CB7)</f>
        <v>-</v>
      </c>
      <c r="CC6" s="21">
        <f t="shared" ref="CC6:CK6" si="9">IF(CC7="",NA(),CC7)</f>
        <v>328.55</v>
      </c>
      <c r="CD6" s="21">
        <f t="shared" si="9"/>
        <v>274.52</v>
      </c>
      <c r="CE6" s="21">
        <f t="shared" si="9"/>
        <v>256.16000000000003</v>
      </c>
      <c r="CF6" s="21">
        <f t="shared" si="9"/>
        <v>231.3</v>
      </c>
      <c r="CG6" s="21" t="str">
        <f t="shared" si="9"/>
        <v>-</v>
      </c>
      <c r="CH6" s="21">
        <f t="shared" si="9"/>
        <v>221.95</v>
      </c>
      <c r="CI6" s="21">
        <f t="shared" si="9"/>
        <v>229.52</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47.28</v>
      </c>
      <c r="CT6" s="21">
        <f t="shared" si="10"/>
        <v>44.83</v>
      </c>
      <c r="CU6" s="21">
        <f t="shared" si="10"/>
        <v>51.42</v>
      </c>
      <c r="CV6" s="21">
        <f t="shared" si="10"/>
        <v>48.95</v>
      </c>
      <c r="CW6" s="20" t="str">
        <f>IF(CW7="","",IF(CW7="-","【-】","【"&amp;SUBSTITUTE(TEXT(CW7,"#,##0.00"),"-","△")&amp;"】"))</f>
        <v>【59.10】</v>
      </c>
      <c r="CX6" s="21" t="str">
        <f>IF(CX7="",NA(),CX7)</f>
        <v>-</v>
      </c>
      <c r="CY6" s="21">
        <f t="shared" ref="CY6:DG6" si="11">IF(CY7="",NA(),CY7)</f>
        <v>73.260000000000005</v>
      </c>
      <c r="CZ6" s="21">
        <f t="shared" si="11"/>
        <v>74.98</v>
      </c>
      <c r="DA6" s="21">
        <f t="shared" si="11"/>
        <v>74.680000000000007</v>
      </c>
      <c r="DB6" s="21">
        <f t="shared" si="11"/>
        <v>78.13</v>
      </c>
      <c r="DC6" s="21" t="str">
        <f t="shared" si="11"/>
        <v>-</v>
      </c>
      <c r="DD6" s="21">
        <f t="shared" si="11"/>
        <v>64.7</v>
      </c>
      <c r="DE6" s="21">
        <f t="shared" si="11"/>
        <v>60.57</v>
      </c>
      <c r="DF6" s="21">
        <f t="shared" si="11"/>
        <v>81.34</v>
      </c>
      <c r="DG6" s="21">
        <f t="shared" si="11"/>
        <v>81.14</v>
      </c>
      <c r="DH6" s="20" t="str">
        <f>IF(DH7="","",IF(DH7="-","【-】","【"&amp;SUBSTITUTE(TEXT(DH7,"#,##0.00"),"-","△")&amp;"】"))</f>
        <v>【95.82】</v>
      </c>
      <c r="DI6" s="21" t="str">
        <f>IF(DI7="",NA(),DI7)</f>
        <v>-</v>
      </c>
      <c r="DJ6" s="21">
        <f t="shared" ref="DJ6:DR6" si="12">IF(DJ7="",NA(),DJ7)</f>
        <v>2.25</v>
      </c>
      <c r="DK6" s="21">
        <f t="shared" si="12"/>
        <v>4.4400000000000004</v>
      </c>
      <c r="DL6" s="21">
        <f t="shared" si="12"/>
        <v>6.55</v>
      </c>
      <c r="DM6" s="21">
        <f t="shared" si="12"/>
        <v>8.68</v>
      </c>
      <c r="DN6" s="21" t="str">
        <f t="shared" si="12"/>
        <v>-</v>
      </c>
      <c r="DO6" s="21">
        <f t="shared" si="12"/>
        <v>6.84</v>
      </c>
      <c r="DP6" s="21">
        <f t="shared" si="12"/>
        <v>7.48</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0.18</v>
      </c>
      <c r="EL6" s="21">
        <f t="shared" si="14"/>
        <v>0.06</v>
      </c>
      <c r="EM6" s="21">
        <f t="shared" si="14"/>
        <v>0.14000000000000001</v>
      </c>
      <c r="EN6" s="21">
        <f t="shared" si="14"/>
        <v>0.08</v>
      </c>
      <c r="EO6" s="20" t="str">
        <f>IF(EO7="","",IF(EO7="-","【-】","【"&amp;SUBSTITUTE(TEXT(EO7,"#,##0.00"),"-","△")&amp;"】"))</f>
        <v>【0.23】</v>
      </c>
    </row>
    <row r="7" spans="1:148" s="22" customFormat="1" x14ac:dyDescent="0.15">
      <c r="A7" s="14"/>
      <c r="B7" s="23">
        <v>2022</v>
      </c>
      <c r="C7" s="23">
        <v>402117</v>
      </c>
      <c r="D7" s="23">
        <v>46</v>
      </c>
      <c r="E7" s="23">
        <v>17</v>
      </c>
      <c r="F7" s="23">
        <v>1</v>
      </c>
      <c r="G7" s="23">
        <v>0</v>
      </c>
      <c r="H7" s="23" t="s">
        <v>96</v>
      </c>
      <c r="I7" s="23" t="s">
        <v>97</v>
      </c>
      <c r="J7" s="23" t="s">
        <v>98</v>
      </c>
      <c r="K7" s="23" t="s">
        <v>99</v>
      </c>
      <c r="L7" s="23" t="s">
        <v>100</v>
      </c>
      <c r="M7" s="23" t="s">
        <v>101</v>
      </c>
      <c r="N7" s="24" t="s">
        <v>102</v>
      </c>
      <c r="O7" s="24">
        <v>50.77</v>
      </c>
      <c r="P7" s="24">
        <v>39.04</v>
      </c>
      <c r="Q7" s="24">
        <v>89.02</v>
      </c>
      <c r="R7" s="24">
        <v>3920</v>
      </c>
      <c r="S7" s="24">
        <v>49403</v>
      </c>
      <c r="T7" s="24">
        <v>41.78</v>
      </c>
      <c r="U7" s="24">
        <v>1182.46</v>
      </c>
      <c r="V7" s="24">
        <v>19215</v>
      </c>
      <c r="W7" s="24">
        <v>5.31</v>
      </c>
      <c r="X7" s="24">
        <v>3618.64</v>
      </c>
      <c r="Y7" s="24" t="s">
        <v>102</v>
      </c>
      <c r="Z7" s="24">
        <v>112.74</v>
      </c>
      <c r="AA7" s="24">
        <v>124.69</v>
      </c>
      <c r="AB7" s="24">
        <v>117.95</v>
      </c>
      <c r="AC7" s="24">
        <v>119.89</v>
      </c>
      <c r="AD7" s="24" t="s">
        <v>102</v>
      </c>
      <c r="AE7" s="24">
        <v>106.07</v>
      </c>
      <c r="AF7" s="24">
        <v>103.94</v>
      </c>
      <c r="AG7" s="24">
        <v>107.08</v>
      </c>
      <c r="AH7" s="24">
        <v>106.08</v>
      </c>
      <c r="AI7" s="24">
        <v>106.11</v>
      </c>
      <c r="AJ7" s="24" t="s">
        <v>102</v>
      </c>
      <c r="AK7" s="24">
        <v>0</v>
      </c>
      <c r="AL7" s="24">
        <v>0</v>
      </c>
      <c r="AM7" s="24">
        <v>0</v>
      </c>
      <c r="AN7" s="24">
        <v>0</v>
      </c>
      <c r="AO7" s="24" t="s">
        <v>102</v>
      </c>
      <c r="AP7" s="24">
        <v>60.98</v>
      </c>
      <c r="AQ7" s="24">
        <v>43.16</v>
      </c>
      <c r="AR7" s="24">
        <v>45.94</v>
      </c>
      <c r="AS7" s="24">
        <v>29.34</v>
      </c>
      <c r="AT7" s="24">
        <v>3.15</v>
      </c>
      <c r="AU7" s="24" t="s">
        <v>102</v>
      </c>
      <c r="AV7" s="24">
        <v>22.18</v>
      </c>
      <c r="AW7" s="24">
        <v>42.68</v>
      </c>
      <c r="AX7" s="24">
        <v>42.54</v>
      </c>
      <c r="AY7" s="24">
        <v>35.520000000000003</v>
      </c>
      <c r="AZ7" s="24" t="s">
        <v>102</v>
      </c>
      <c r="BA7" s="24">
        <v>62.46</v>
      </c>
      <c r="BB7" s="24">
        <v>52.04</v>
      </c>
      <c r="BC7" s="24">
        <v>47.7</v>
      </c>
      <c r="BD7" s="24">
        <v>50.59</v>
      </c>
      <c r="BE7" s="24">
        <v>73.44</v>
      </c>
      <c r="BF7" s="24" t="s">
        <v>102</v>
      </c>
      <c r="BG7" s="24">
        <v>855.36</v>
      </c>
      <c r="BH7" s="24">
        <v>837.52</v>
      </c>
      <c r="BI7" s="24">
        <v>749.02</v>
      </c>
      <c r="BJ7" s="24">
        <v>679.53</v>
      </c>
      <c r="BK7" s="24" t="s">
        <v>102</v>
      </c>
      <c r="BL7" s="24">
        <v>933.3</v>
      </c>
      <c r="BM7" s="24">
        <v>1575.64</v>
      </c>
      <c r="BN7" s="24">
        <v>1102.01</v>
      </c>
      <c r="BO7" s="24">
        <v>987.36</v>
      </c>
      <c r="BP7" s="24">
        <v>652.82000000000005</v>
      </c>
      <c r="BQ7" s="24" t="s">
        <v>102</v>
      </c>
      <c r="BR7" s="24">
        <v>58.12</v>
      </c>
      <c r="BS7" s="24">
        <v>65.459999999999994</v>
      </c>
      <c r="BT7" s="24">
        <v>69.930000000000007</v>
      </c>
      <c r="BU7" s="24">
        <v>78.17</v>
      </c>
      <c r="BV7" s="24" t="s">
        <v>102</v>
      </c>
      <c r="BW7" s="24">
        <v>77.510000000000005</v>
      </c>
      <c r="BX7" s="24">
        <v>73.209999999999994</v>
      </c>
      <c r="BY7" s="24">
        <v>82.55</v>
      </c>
      <c r="BZ7" s="24">
        <v>83.55</v>
      </c>
      <c r="CA7" s="24">
        <v>97.61</v>
      </c>
      <c r="CB7" s="24" t="s">
        <v>102</v>
      </c>
      <c r="CC7" s="24">
        <v>328.55</v>
      </c>
      <c r="CD7" s="24">
        <v>274.52</v>
      </c>
      <c r="CE7" s="24">
        <v>256.16000000000003</v>
      </c>
      <c r="CF7" s="24">
        <v>231.3</v>
      </c>
      <c r="CG7" s="24" t="s">
        <v>102</v>
      </c>
      <c r="CH7" s="24">
        <v>221.95</v>
      </c>
      <c r="CI7" s="24">
        <v>229.52</v>
      </c>
      <c r="CJ7" s="24">
        <v>188.38</v>
      </c>
      <c r="CK7" s="24">
        <v>185.98</v>
      </c>
      <c r="CL7" s="24">
        <v>138.29</v>
      </c>
      <c r="CM7" s="24" t="s">
        <v>102</v>
      </c>
      <c r="CN7" s="24" t="s">
        <v>102</v>
      </c>
      <c r="CO7" s="24" t="s">
        <v>102</v>
      </c>
      <c r="CP7" s="24" t="s">
        <v>102</v>
      </c>
      <c r="CQ7" s="24" t="s">
        <v>102</v>
      </c>
      <c r="CR7" s="24" t="s">
        <v>102</v>
      </c>
      <c r="CS7" s="24">
        <v>47.28</v>
      </c>
      <c r="CT7" s="24">
        <v>44.83</v>
      </c>
      <c r="CU7" s="24">
        <v>51.42</v>
      </c>
      <c r="CV7" s="24">
        <v>48.95</v>
      </c>
      <c r="CW7" s="24">
        <v>59.1</v>
      </c>
      <c r="CX7" s="24" t="s">
        <v>102</v>
      </c>
      <c r="CY7" s="24">
        <v>73.260000000000005</v>
      </c>
      <c r="CZ7" s="24">
        <v>74.98</v>
      </c>
      <c r="DA7" s="24">
        <v>74.680000000000007</v>
      </c>
      <c r="DB7" s="24">
        <v>78.13</v>
      </c>
      <c r="DC7" s="24" t="s">
        <v>102</v>
      </c>
      <c r="DD7" s="24">
        <v>64.7</v>
      </c>
      <c r="DE7" s="24">
        <v>60.57</v>
      </c>
      <c r="DF7" s="24">
        <v>81.34</v>
      </c>
      <c r="DG7" s="24">
        <v>81.14</v>
      </c>
      <c r="DH7" s="24">
        <v>95.82</v>
      </c>
      <c r="DI7" s="24" t="s">
        <v>102</v>
      </c>
      <c r="DJ7" s="24">
        <v>2.25</v>
      </c>
      <c r="DK7" s="24">
        <v>4.4400000000000004</v>
      </c>
      <c r="DL7" s="24">
        <v>6.55</v>
      </c>
      <c r="DM7" s="24">
        <v>8.68</v>
      </c>
      <c r="DN7" s="24" t="s">
        <v>102</v>
      </c>
      <c r="DO7" s="24">
        <v>6.84</v>
      </c>
      <c r="DP7" s="24">
        <v>7.48</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v>
      </c>
      <c r="EG7" s="24">
        <v>0</v>
      </c>
      <c r="EH7" s="24">
        <v>0</v>
      </c>
      <c r="EI7" s="24">
        <v>0</v>
      </c>
      <c r="EJ7" s="24" t="s">
        <v>102</v>
      </c>
      <c r="EK7" s="24">
        <v>0.18</v>
      </c>
      <c r="EL7" s="24">
        <v>0.06</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上下水道課下水道庶務担当係長　深町　裕紀</cp:lastModifiedBy>
  <cp:lastPrinted>2024-01-31T06:50:47Z</cp:lastPrinted>
  <dcterms:created xsi:type="dcterms:W3CDTF">2023-12-12T00:51:12Z</dcterms:created>
  <dcterms:modified xsi:type="dcterms:W3CDTF">2024-02-06T01:35:02Z</dcterms:modified>
  <cp:category/>
</cp:coreProperties>
</file>