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d:\develop\bid_entry\07申請書\doc\ver6\reg_standard\"/>
    </mc:Choice>
  </mc:AlternateContent>
  <xr:revisionPtr revIDLastSave="0" documentId="13_ncr:1_{86342050-D02B-421B-91BD-ECAABFA79072}" xr6:coauthVersionLast="47" xr6:coauthVersionMax="47" xr10:uidLastSave="{00000000-0000-0000-0000-000000000000}"/>
  <workbookProtection workbookAlgorithmName="SHA-512" workbookHashValue="5TTzehrjh31os3Y1XutfN3PaxM+StRfD9sU4ErXShFay9pvYc+49edr5jtNszkaHYuTPjxXx0nnWC/q6gPryLg==" workbookSaltValue="ADKHjnl7kAIKj+pF7Z8vLw==" workbookSpinCount="100000" lockStructure="1"/>
  <bookViews>
    <workbookView xWindow="1560" yWindow="1380" windowWidth="18150" windowHeight="14820" xr2:uid="{00000000-000D-0000-FFFF-FFFF00000000}"/>
  </bookViews>
  <sheets>
    <sheet name="入力シート" sheetId="7" r:id="rId1"/>
    <sheet name="役員情報入力シート" sheetId="9" r:id="rId2"/>
    <sheet name="settings" sheetId="8" state="hidden" r:id="rId3"/>
  </sheets>
  <definedNames>
    <definedName name="_xlnm.Print_Titles" localSheetId="0">入力シート!$1:$1</definedName>
    <definedName name="_xlnm.Print_Titles" localSheetId="1">役員情報入力シート!$8:$8</definedName>
    <definedName name="希望">入力シート!$A$203</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9" l="1"/>
  <c r="A10" i="9"/>
  <c r="A11" i="9"/>
  <c r="A12" i="9"/>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243" i="7"/>
  <c r="A242" i="7"/>
  <c r="A241" i="7"/>
  <c r="A240" i="7"/>
  <c r="A239" i="7"/>
  <c r="A238" i="7"/>
  <c r="A237" i="7"/>
  <c r="A236" i="7"/>
  <c r="A235" i="7"/>
  <c r="A234" i="7"/>
  <c r="A233" i="7"/>
  <c r="A232" i="7"/>
  <c r="A231" i="7"/>
  <c r="A230" i="7"/>
  <c r="A229" i="7"/>
  <c r="A228" i="7"/>
  <c r="A227" i="7"/>
  <c r="A226" i="7"/>
  <c r="A225" i="7"/>
  <c r="A224" i="7"/>
  <c r="A223" i="7"/>
  <c r="A222" i="7"/>
  <c r="A221" i="7"/>
  <c r="A220" i="7"/>
  <c r="A219" i="7"/>
  <c r="A218" i="7"/>
  <c r="A217" i="7"/>
  <c r="A216" i="7"/>
  <c r="A215" i="7"/>
  <c r="A214" i="7"/>
  <c r="A213" i="7"/>
  <c r="A212" i="7"/>
  <c r="A211" i="7"/>
  <c r="A210" i="7"/>
  <c r="A209" i="7"/>
  <c r="A208" i="7"/>
  <c r="A207" i="7"/>
  <c r="A206" i="7"/>
  <c r="A205" i="7"/>
  <c r="A204" i="7"/>
  <c r="A203" i="7"/>
  <c r="A187" i="7"/>
  <c r="A186" i="7"/>
  <c r="A185" i="7"/>
  <c r="A180" i="7"/>
  <c r="A178" i="7"/>
  <c r="A176"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A254" i="7" l="1"/>
  <c r="N192" i="7"/>
  <c r="N188" i="7" l="1"/>
  <c r="I188" i="7"/>
  <c r="M58" i="9" l="1"/>
  <c r="M57" i="9"/>
  <c r="M56" i="9"/>
  <c r="M55" i="9"/>
  <c r="M54" i="9"/>
  <c r="M53" i="9"/>
  <c r="M52" i="9"/>
  <c r="M51" i="9"/>
  <c r="M50" i="9"/>
  <c r="M49" i="9"/>
  <c r="M48" i="9"/>
  <c r="M47" i="9"/>
  <c r="M46" i="9"/>
  <c r="M45" i="9"/>
  <c r="M44" i="9"/>
  <c r="M43" i="9"/>
  <c r="M42" i="9"/>
  <c r="M41" i="9"/>
  <c r="M40" i="9"/>
  <c r="M39" i="9"/>
  <c r="M38" i="9"/>
  <c r="M37" i="9"/>
  <c r="M36" i="9"/>
  <c r="M35" i="9"/>
  <c r="M34" i="9"/>
  <c r="M33" i="9"/>
  <c r="M32" i="9"/>
  <c r="M31" i="9"/>
  <c r="M30" i="9"/>
  <c r="M29" i="9"/>
  <c r="M28" i="9"/>
  <c r="M27" i="9"/>
  <c r="M26" i="9"/>
  <c r="M25" i="9"/>
  <c r="M24" i="9"/>
  <c r="M23" i="9"/>
  <c r="M22" i="9"/>
  <c r="M21" i="9"/>
  <c r="M20" i="9"/>
  <c r="M19" i="9"/>
  <c r="M18" i="9"/>
  <c r="M17" i="9"/>
  <c r="M16" i="9"/>
  <c r="M15" i="9"/>
  <c r="M14" i="9"/>
  <c r="M13" i="9"/>
  <c r="M12" i="9"/>
  <c r="M11" i="9"/>
  <c r="M8" i="9" s="1"/>
  <c r="M10" i="9"/>
  <c r="M9" i="9"/>
  <c r="H8" i="9"/>
  <c r="D114" i="7" l="1"/>
  <c r="D116" i="7" s="1"/>
  <c r="D118" i="7" s="1"/>
  <c r="D120" i="7" s="1"/>
  <c r="D122" i="7" s="1"/>
  <c r="D124" i="7" s="1"/>
  <c r="D126" i="7" s="1"/>
  <c r="A2" i="8" l="1"/>
  <c r="A1" i="8"/>
</calcChain>
</file>

<file path=xl/sharedStrings.xml><?xml version="1.0" encoding="utf-8"?>
<sst xmlns="http://schemas.openxmlformats.org/spreadsheetml/2006/main" count="308" uniqueCount="261">
  <si>
    <t>郵便番号</t>
    <rPh sb="0" eb="4">
      <t>ユウビンバンゴウ</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</si>
  <si>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</si>
  <si>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</si>
  <si>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電話番号</t>
    <rPh sb="0" eb="2">
      <t>デンワ</t>
    </rPh>
    <rPh sb="2" eb="4">
      <t>バンゴウ</t>
    </rPh>
    <phoneticPr fontId="5"/>
  </si>
  <si>
    <t>ＦＡＸ番号</t>
    <rPh sb="3" eb="5">
      <t>バンゴウ</t>
    </rPh>
    <phoneticPr fontId="5"/>
  </si>
  <si>
    <t>姓と名は１文字分空けてください。</t>
    <phoneticPr fontId="4"/>
  </si>
  <si>
    <t>営業年数</t>
    <rPh sb="0" eb="2">
      <t>エイギョウ</t>
    </rPh>
    <rPh sb="2" eb="4">
      <t>ネンスウ</t>
    </rPh>
    <phoneticPr fontId="5"/>
  </si>
  <si>
    <t>年</t>
    <rPh sb="0" eb="1">
      <t>ネン</t>
    </rPh>
    <phoneticPr fontId="4"/>
  </si>
  <si>
    <t>都道府県から入力してください。</t>
    <phoneticPr fontId="4"/>
  </si>
  <si>
    <t>代表者役職</t>
    <rPh sb="0" eb="3">
      <t>ダイヒョウシャ</t>
    </rPh>
    <rPh sb="3" eb="5">
      <t>ヤクショク</t>
    </rPh>
    <phoneticPr fontId="5"/>
  </si>
  <si>
    <t>B.契約する営業所情報</t>
    <rPh sb="2" eb="4">
      <t>ケイヤク</t>
    </rPh>
    <rPh sb="6" eb="9">
      <t>エイギョウショ</t>
    </rPh>
    <rPh sb="9" eb="11">
      <t>ジョウホウ</t>
    </rPh>
    <phoneticPr fontId="4"/>
  </si>
  <si>
    <t>入札・契約権限の委任</t>
    <rPh sb="8" eb="10">
      <t>イニン</t>
    </rPh>
    <phoneticPr fontId="4"/>
  </si>
  <si>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</si>
  <si>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</si>
  <si>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E.経営情報</t>
    <rPh sb="2" eb="4">
      <t>ケイエイ</t>
    </rPh>
    <rPh sb="4" eb="6">
      <t>ジョウホウ</t>
    </rPh>
    <phoneticPr fontId="4"/>
  </si>
  <si>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</si>
  <si>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</si>
  <si>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</si>
  <si>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</si>
  <si>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</si>
  <si>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</si>
  <si>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</si>
  <si>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</si>
  <si>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</si>
  <si>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</si>
  <si>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</si>
  <si>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</si>
  <si>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</si>
  <si>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</si>
  <si>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</si>
  <si>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</si>
  <si>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</si>
  <si>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</si>
  <si>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</si>
  <si>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</si>
  <si>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</si>
  <si>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</si>
  <si>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</si>
  <si>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</si>
  <si>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</si>
  <si>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</si>
  <si>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</si>
  <si>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</si>
  <si>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</si>
  <si>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</si>
  <si>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</si>
  <si>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</si>
  <si>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</si>
  <si>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</si>
  <si>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</si>
  <si>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</si>
  <si>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</si>
  <si>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</si>
  <si>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</si>
  <si>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</si>
  <si>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</si>
  <si>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</si>
  <si>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</si>
  <si>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</si>
  <si>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</si>
  <si>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</si>
  <si>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</si>
  <si>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登記上の所在地</t>
    <rPh sb="0" eb="3">
      <t>トウキジョウ</t>
    </rPh>
    <rPh sb="4" eb="7">
      <t>ショザイチ</t>
    </rPh>
    <phoneticPr fontId="5"/>
  </si>
  <si>
    <t>支店・営業所に入札・契約権限を委任する場合、(1)入札・契約権限の委任欄にリストから「する」を選択し、支店・営業所情報を入力してください。</t>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</si>
  <si>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</si>
  <si>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1"/>
  </si>
  <si>
    <t>リストから選択してください。</t>
    <phoneticPr fontId="4"/>
  </si>
  <si>
    <t>一致する</t>
  </si>
  <si>
    <t>行政書士登録番号</t>
    <rPh sb="0" eb="2">
      <t>ギョウセイ</t>
    </rPh>
    <rPh sb="2" eb="4">
      <t>ショシ</t>
    </rPh>
    <rPh sb="4" eb="6">
      <t>トウロク</t>
    </rPh>
    <rPh sb="6" eb="8">
      <t>バンゴウ</t>
    </rPh>
    <phoneticPr fontId="5"/>
  </si>
  <si>
    <t>内線番号(</t>
    <rPh sb="0" eb="4">
      <t>ナイセンバンゴウ</t>
    </rPh>
    <phoneticPr fontId="4"/>
  </si>
  <si>
    <t>)</t>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</si>
  <si>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</si>
  <si>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</si>
  <si>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C.担当者情報</t>
    <rPh sb="2" eb="5">
      <t>タントウシャ</t>
    </rPh>
    <rPh sb="5" eb="7">
      <t>ジョウホウ</t>
    </rPh>
    <phoneticPr fontId="4"/>
  </si>
  <si>
    <t>住所</t>
    <rPh sb="0" eb="2">
      <t>ジュウショ</t>
    </rPh>
    <phoneticPr fontId="5"/>
  </si>
  <si>
    <t>メールアドレス</t>
    <phoneticPr fontId="5"/>
  </si>
  <si>
    <t>D.申請代理人情報</t>
    <rPh sb="2" eb="7">
      <t>シンセイダイリニン</t>
    </rPh>
    <phoneticPr fontId="4"/>
  </si>
  <si>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</si>
  <si>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</si>
  <si>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全角カタカナで入力してください。姓と名は１文字分空けてください。</t>
    <phoneticPr fontId="4"/>
  </si>
  <si>
    <t>例)0000-00-0000　半角の数字とハイフンで入力してください。</t>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</si>
  <si>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</si>
  <si>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</si>
  <si>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</si>
  <si>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</si>
  <si>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本社（店）と異なる場合のみ、都道府県から入力してください。</t>
    <rPh sb="14" eb="18">
      <t>トドウフケン</t>
    </rPh>
    <phoneticPr fontId="4"/>
  </si>
  <si>
    <t>本社（店）と異なる場合のみ、半角の数字とハイフンで入力してください。</t>
    <phoneticPr fontId="4"/>
  </si>
  <si>
    <t>氏名フリガナ</t>
    <rPh sb="0" eb="2">
      <t>シメイ</t>
    </rPh>
    <phoneticPr fontId="5"/>
  </si>
  <si>
    <t>氏名</t>
    <rPh sb="0" eb="2">
      <t>シメイ</t>
    </rPh>
    <phoneticPr fontId="5"/>
  </si>
  <si>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</si>
  <si>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</si>
  <si>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</si>
  <si>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</si>
  <si>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</si>
  <si>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00:国土交通大臣</t>
    <phoneticPr fontId="4"/>
  </si>
  <si>
    <t>例)カブシキガイシャスズキグミ　正式名称を全角カタカナで入力してください。</t>
    <phoneticPr fontId="4"/>
  </si>
  <si>
    <t>例)株式会社鈴木組　正式名称で入力してください。</t>
    <phoneticPr fontId="4"/>
  </si>
  <si>
    <t>@を含む半角文字で入力してください。</t>
    <phoneticPr fontId="4"/>
  </si>
  <si>
    <t>本社（店）と異なる場合のみ、@を含む半角文字で入力してください。</t>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</si>
  <si>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</si>
  <si>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</si>
  <si>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t>しない</t>
  </si>
  <si>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</si>
  <si>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役員情報</t>
    <rPh sb="0" eb="2">
      <t>ヤクイン</t>
    </rPh>
    <rPh sb="2" eb="4">
      <t>ジョウホウ</t>
    </rPh>
    <phoneticPr fontId="4"/>
  </si>
  <si>
    <t>役員情報入力シートを開き、役員情報を入力してください。</t>
    <rPh sb="0" eb="2">
      <t>ヤクイン</t>
    </rPh>
    <rPh sb="2" eb="4">
      <t>ジョウホウ</t>
    </rPh>
    <rPh sb="4" eb="6">
      <t>ニュウリョク</t>
    </rPh>
    <rPh sb="10" eb="11">
      <t>ヒラ</t>
    </rPh>
    <rPh sb="13" eb="15">
      <t>ヤクイン</t>
    </rPh>
    <rPh sb="15" eb="17">
      <t>ジョウホウ</t>
    </rPh>
    <rPh sb="18" eb="20">
      <t>ニュウリョク</t>
    </rPh>
    <phoneticPr fontId="4"/>
  </si>
  <si>
    <t>役員</t>
  </si>
  <si>
    <t>登記された役員および、委任先営業所の役員を入力してください。役員が複数になる場合は、行をあけずに入力してください。</t>
  </si>
  <si>
    <t>*1 役職は、正式名称で入力してください。
*2 氏名は、姓と名を１文字分空けて入力してください。
*3 フリガナは、全角カタカナで入力し、姓と名は１文字分空けてください。
*4 性別、常勤・非常勤はリストから選択してください。</t>
  </si>
  <si>
    <r>
      <t xml:space="preserve">役職 </t>
    </r>
    <r>
      <rPr>
        <sz val="11"/>
        <color rgb="FFFF0000"/>
        <rFont val="ＭＳ ゴシック"/>
        <family val="3"/>
        <charset val="128"/>
      </rPr>
      <t>*1</t>
    </r>
    <rPh sb="0" eb="2">
      <t>ヤクショク</t>
    </rPh>
    <phoneticPr fontId="4"/>
  </si>
  <si>
    <r>
      <t xml:space="preserve">氏名 </t>
    </r>
    <r>
      <rPr>
        <sz val="11"/>
        <color rgb="FFFF0000"/>
        <rFont val="ＭＳ ゴシック"/>
        <family val="3"/>
        <charset val="128"/>
      </rPr>
      <t>*2</t>
    </r>
    <rPh sb="0" eb="2">
      <t>シメイ</t>
    </rPh>
    <phoneticPr fontId="4"/>
  </si>
  <si>
    <r>
      <t xml:space="preserve">フリガナ </t>
    </r>
    <r>
      <rPr>
        <sz val="11"/>
        <color rgb="FFFF0000"/>
        <rFont val="ＭＳ ゴシック"/>
        <family val="3"/>
        <charset val="128"/>
      </rPr>
      <t>*3</t>
    </r>
    <phoneticPr fontId="4"/>
  </si>
  <si>
    <r>
      <t xml:space="preserve">性別
</t>
    </r>
    <r>
      <rPr>
        <sz val="11"/>
        <color rgb="FFFF0000"/>
        <rFont val="ＭＳ ゴシック"/>
        <family val="3"/>
        <charset val="128"/>
      </rPr>
      <t>*4</t>
    </r>
    <rPh sb="0" eb="2">
      <t>セイベツ</t>
    </rPh>
    <phoneticPr fontId="4"/>
  </si>
  <si>
    <r>
      <t xml:space="preserve">常勤・非常勤
</t>
    </r>
    <r>
      <rPr>
        <sz val="11"/>
        <color rgb="FFFF0000"/>
        <rFont val="ＭＳ ゴシック"/>
        <family val="3"/>
        <charset val="128"/>
      </rPr>
      <t>*4</t>
    </r>
    <rPh sb="0" eb="2">
      <t>ジョウキン</t>
    </rPh>
    <rPh sb="3" eb="6">
      <t>ヒジョウキン</t>
    </rPh>
    <phoneticPr fontId="4"/>
  </si>
  <si>
    <t>住所</t>
    <rPh sb="0" eb="2">
      <t>ジュウショ</t>
    </rPh>
    <phoneticPr fontId="4"/>
  </si>
  <si>
    <t>備考</t>
    <rPh sb="0" eb="2">
      <t>ビコウ</t>
    </rPh>
    <phoneticPr fontId="4"/>
  </si>
  <si>
    <t xml:space="preserve">例)カブシキガイシャスズキグミ　キュウシュウエイギョウショ
正式名称を全角カタカナで入力してください。支店・営業所名は、１文字空けて入力してください。
</t>
    <phoneticPr fontId="4"/>
  </si>
  <si>
    <t xml:space="preserve">例)株式会社鈴木組　九州営業所
正式名称で入力してください。支店・営業所名は、１文字空けて入力してください。
</t>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</si>
  <si>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技術職員</t>
    <rPh sb="0" eb="2">
      <t>ギジュツ</t>
    </rPh>
    <rPh sb="2" eb="4">
      <t>ショクイン</t>
    </rPh>
    <phoneticPr fontId="4"/>
  </si>
  <si>
    <t>事務職員</t>
    <rPh sb="0" eb="2">
      <t>ジム</t>
    </rPh>
    <rPh sb="2" eb="4">
      <t>ショクイン</t>
    </rPh>
    <phoneticPr fontId="4"/>
  </si>
  <si>
    <t>その他</t>
    <phoneticPr fontId="5"/>
  </si>
  <si>
    <t>合計</t>
    <rPh sb="0" eb="2">
      <t>ゴウケイケイ</t>
    </rPh>
    <phoneticPr fontId="4"/>
  </si>
  <si>
    <t>資本金額</t>
    <rPh sb="0" eb="2">
      <t>シホン</t>
    </rPh>
    <rPh sb="2" eb="4">
      <t>キンガク</t>
    </rPh>
    <phoneticPr fontId="5"/>
  </si>
  <si>
    <t>総従業員実数</t>
    <phoneticPr fontId="4"/>
  </si>
  <si>
    <t>千円</t>
    <rPh sb="0" eb="2">
      <t>センエン</t>
    </rPh>
    <phoneticPr fontId="4"/>
  </si>
  <si>
    <t>千円未満は切り捨ててください。</t>
    <rPh sb="0" eb="4">
      <t>センエンミマン</t>
    </rPh>
    <rPh sb="5" eb="6">
      <t>キ</t>
    </rPh>
    <rPh sb="7" eb="8">
      <t>ス</t>
    </rPh>
    <phoneticPr fontId="4"/>
  </si>
  <si>
    <t>規格</t>
    <rPh sb="0" eb="2">
      <t>キカク</t>
    </rPh>
    <phoneticPr fontId="5"/>
  </si>
  <si>
    <t>ISO9001</t>
    <phoneticPr fontId="5"/>
  </si>
  <si>
    <t>ISO14001</t>
    <phoneticPr fontId="4"/>
  </si>
  <si>
    <t>ISO取得認証状況</t>
    <rPh sb="3" eb="5">
      <t>シュトク</t>
    </rPh>
    <rPh sb="5" eb="7">
      <t>ニンショウ</t>
    </rPh>
    <rPh sb="7" eb="9">
      <t>ジョウキョウ</t>
    </rPh>
    <phoneticPr fontId="4"/>
  </si>
  <si>
    <t>常勤職員数(申請日現在)</t>
    <rPh sb="0" eb="2">
      <t>ジョウキン</t>
    </rPh>
    <rPh sb="2" eb="4">
      <t>ショクイン</t>
    </rPh>
    <rPh sb="4" eb="5">
      <t>スウ</t>
    </rPh>
    <phoneticPr fontId="5"/>
  </si>
  <si>
    <t>登録希望業種</t>
    <rPh sb="0" eb="2">
      <t>トウロク</t>
    </rPh>
    <rPh sb="2" eb="4">
      <t>キボウ</t>
    </rPh>
    <rPh sb="4" eb="6">
      <t>ギョウシュ</t>
    </rPh>
    <phoneticPr fontId="5"/>
  </si>
  <si>
    <t>業種</t>
    <phoneticPr fontId="4"/>
  </si>
  <si>
    <t>年間平均売上高</t>
    <rPh sb="0" eb="2">
      <t>ネンカン</t>
    </rPh>
    <rPh sb="2" eb="4">
      <t>ヘイキン</t>
    </rPh>
    <rPh sb="4" eb="6">
      <t>ウリアゲ</t>
    </rPh>
    <rPh sb="6" eb="7">
      <t>ダカ</t>
    </rPh>
    <phoneticPr fontId="5"/>
  </si>
  <si>
    <t>取得の有無欄は、リストから選択してください。</t>
    <rPh sb="0" eb="2">
      <t>シュトク</t>
    </rPh>
    <rPh sb="3" eb="5">
      <t>ウム</t>
    </rPh>
    <rPh sb="5" eb="6">
      <t>ラン</t>
    </rPh>
    <phoneticPr fontId="4"/>
  </si>
  <si>
    <t>取得の有無</t>
    <rPh sb="0" eb="2">
      <t>シュトク</t>
    </rPh>
    <rPh sb="3" eb="5">
      <t>ウム</t>
    </rPh>
    <phoneticPr fontId="4"/>
  </si>
  <si>
    <t>F.業種情報</t>
    <rPh sb="2" eb="4">
      <t>ギョウシュ</t>
    </rPh>
    <rPh sb="4" eb="6">
      <t>ジョウホウ</t>
    </rPh>
    <phoneticPr fontId="4"/>
  </si>
  <si>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</si>
  <si>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</si>
  <si>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</si>
  <si>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</si>
  <si>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</si>
  <si>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</si>
  <si>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</si>
  <si>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</si>
  <si>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</si>
  <si>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</si>
  <si>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</si>
  <si>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</si>
  <si>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</si>
  <si>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</si>
  <si>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</si>
  <si>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</si>
  <si>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</si>
  <si>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</si>
  <si>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</si>
  <si>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</si>
  <si>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</si>
  <si>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</si>
  <si>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</si>
  <si>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</si>
  <si>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</si>
  <si>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</si>
  <si>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</si>
  <si>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</si>
  <si>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</si>
  <si>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</si>
  <si>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</si>
  <si>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</si>
  <si>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</si>
  <si>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</si>
  <si>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</si>
  <si>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</si>
  <si>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</si>
  <si>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</si>
  <si>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</si>
  <si>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r>
      <t>その他</t>
    </r>
    <r>
      <rPr>
        <sz val="11"/>
        <color rgb="FFFF0000"/>
        <rFont val="ＭＳ ゴシック"/>
        <family val="3"/>
        <charset val="128"/>
      </rPr>
      <t>*1</t>
    </r>
    <phoneticPr fontId="4"/>
  </si>
  <si>
    <t>筑後市 競争入札参加資格審査申請書【物品納入】</t>
    <rPh sb="0" eb="3">
      <t>チクゴシ</t>
    </rPh>
    <rPh sb="6" eb="8">
      <t>ニュウサツ</t>
    </rPh>
    <rPh sb="18" eb="22">
      <t>ブッピンノウニュウ</t>
    </rPh>
    <phoneticPr fontId="4"/>
  </si>
  <si>
    <t>令和６・７年度において筑後市の物品納入にかかる競争入札に参加する資格の審査を申請します。</t>
    <rPh sb="15" eb="19">
      <t>ブッピンノウニュウ</t>
    </rPh>
    <rPh sb="23" eb="25">
      <t>キョウソウ</t>
    </rPh>
    <rPh sb="25" eb="27">
      <t>ニュウサツ</t>
    </rPh>
    <rPh sb="28" eb="30">
      <t>サンカ</t>
    </rPh>
    <rPh sb="32" eb="34">
      <t>シカク</t>
    </rPh>
    <rPh sb="35" eb="37">
      <t>シンサ</t>
    </rPh>
    <rPh sb="38" eb="40">
      <t>シンセイ</t>
    </rPh>
    <phoneticPr fontId="4"/>
  </si>
  <si>
    <t>40</t>
    <phoneticPr fontId="4"/>
  </si>
  <si>
    <t>印刷（広報等）</t>
  </si>
  <si>
    <t>印刷(納付書等)</t>
  </si>
  <si>
    <t>印刷(ﾊﾟﾝﾌﾚｯﾄ等)</t>
  </si>
  <si>
    <t>印刷（書籍等）</t>
  </si>
  <si>
    <t>印刷(図面製本)</t>
  </si>
  <si>
    <t>指定ごみ袋</t>
  </si>
  <si>
    <t>事務用什器類</t>
  </si>
  <si>
    <t>事務用品</t>
  </si>
  <si>
    <t>選挙用品</t>
  </si>
  <si>
    <t>選挙ﾎﾟｽﾀｰ掲示板賃貸借</t>
  </si>
  <si>
    <t>複写機･印刷機等</t>
  </si>
  <si>
    <t>複写機･印刷機等賃貸借</t>
  </si>
  <si>
    <t>パソコン・プリンター</t>
  </si>
  <si>
    <t>パソコン・プリンター賃貸借</t>
  </si>
  <si>
    <t>ＯＡ用品</t>
  </si>
  <si>
    <t>ファイナンスリース</t>
  </si>
  <si>
    <t>自動車</t>
  </si>
  <si>
    <t>自動車賃貸借</t>
  </si>
  <si>
    <t>清掃車</t>
  </si>
  <si>
    <t>消防車</t>
  </si>
  <si>
    <t>救急車</t>
  </si>
  <si>
    <t>建設機器</t>
  </si>
  <si>
    <t>建設機器の賃貸借</t>
  </si>
  <si>
    <t>保険</t>
  </si>
  <si>
    <t>水道器材</t>
  </si>
  <si>
    <t>量水器</t>
  </si>
  <si>
    <t>工学環境薬品</t>
  </si>
  <si>
    <t>燃料類</t>
  </si>
  <si>
    <t>電気機器類</t>
  </si>
  <si>
    <t>通信機器類</t>
  </si>
  <si>
    <t>消防防災用品</t>
  </si>
  <si>
    <t>遊具</t>
  </si>
  <si>
    <t>厨房機器</t>
  </si>
  <si>
    <t>看板類</t>
  </si>
  <si>
    <t>照明音響機器</t>
  </si>
  <si>
    <t>プレハブ建物賃貸借</t>
  </si>
  <si>
    <t>AED</t>
  </si>
  <si>
    <t>AED（リース・レンタル）</t>
  </si>
  <si>
    <t>電力</t>
  </si>
  <si>
    <t>広報ちくご、ちくご市議会だより等</t>
  </si>
  <si>
    <t>市税等の納付書</t>
  </si>
  <si>
    <t>総合計画書等</t>
  </si>
  <si>
    <t>筑後市指定燃やすごみ袋等</t>
  </si>
  <si>
    <t>いす、机、キャビネット等</t>
  </si>
  <si>
    <t>文房具、コピー用紙等</t>
  </si>
  <si>
    <t>記載台、投票箱、ポスター掲示板等</t>
  </si>
  <si>
    <t>ポスター掲示板のレンタル</t>
  </si>
  <si>
    <t>複写機､印刷機のリース、レンタル</t>
  </si>
  <si>
    <t>パソコン・プリンターのリース、レンタル</t>
  </si>
  <si>
    <t>ＯＡ機器、ＯＡソフト等</t>
  </si>
  <si>
    <t>パソコン等の賃貸借</t>
  </si>
  <si>
    <t>軽自動車、普通車</t>
  </si>
  <si>
    <t>自動車のリース、レンタル</t>
  </si>
  <si>
    <t>建設機器のリース、レンタル(ｵﾍﾟﾚｰﾀ含む)</t>
  </si>
  <si>
    <t>市民総合災害補償保険等</t>
  </si>
  <si>
    <t>配管器材、弁栓等</t>
  </si>
  <si>
    <t>水道メーター等</t>
  </si>
  <si>
    <t>高分子凝集剤、活性炭、衛生ｾﾝﾀｰ使用薬品、水処理薬剤等</t>
  </si>
  <si>
    <t>A重油、ガソリン等</t>
  </si>
  <si>
    <t>AEDの購入</t>
  </si>
  <si>
    <t>AEDのリース・レンタル</t>
  </si>
  <si>
    <t>電力供給</t>
  </si>
  <si>
    <t>*1 具体的な内容を物品例欄に入力してください。</t>
    <rPh sb="10" eb="12">
      <t>ブッピン</t>
    </rPh>
    <rPh sb="12" eb="13">
      <t>レイ</t>
    </rPh>
    <phoneticPr fontId="4"/>
  </si>
  <si>
    <t>「受任地の総従業員実数」は、委任する場合のみ入力してください。</t>
    <rPh sb="3" eb="4">
      <t>チ</t>
    </rPh>
    <rPh sb="14" eb="16">
      <t>イニン</t>
    </rPh>
    <rPh sb="18" eb="20">
      <t>バアイ</t>
    </rPh>
    <rPh sb="22" eb="24">
      <t>ニュウリョク</t>
    </rPh>
    <phoneticPr fontId="4"/>
  </si>
  <si>
    <t>受任地の総従業員実数</t>
    <rPh sb="2" eb="3">
      <t>チ</t>
    </rPh>
    <phoneticPr fontId="4"/>
  </si>
  <si>
    <t>特記事項</t>
    <rPh sb="0" eb="4">
      <t>トッキジコウ</t>
    </rPh>
    <phoneticPr fontId="4"/>
  </si>
  <si>
    <t>希望
順位</t>
    <phoneticPr fontId="4"/>
  </si>
  <si>
    <t>発注物品の例示</t>
    <phoneticPr fontId="4"/>
  </si>
  <si>
    <t>物品例</t>
    <phoneticPr fontId="4"/>
  </si>
  <si>
    <t>2年平均実績高
(千円)</t>
    <phoneticPr fontId="4"/>
  </si>
  <si>
    <t>資格・許可・届出等の名称</t>
    <rPh sb="10" eb="12">
      <t>メイショウ</t>
    </rPh>
    <phoneticPr fontId="4"/>
  </si>
  <si>
    <t>代理店・特約店契約メーカー名等</t>
    <rPh sb="13" eb="14">
      <t>メイ</t>
    </rPh>
    <phoneticPr fontId="4"/>
  </si>
  <si>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4"/>
  </si>
  <si>
    <t>(1)に全て入力できない場合等、特記事項があれば入力してください。</t>
    <rPh sb="4" eb="5">
      <t>スベ</t>
    </rPh>
    <rPh sb="6" eb="8">
      <t>ニュウリョク</t>
    </rPh>
    <rPh sb="12" eb="15">
      <t>バアイナド</t>
    </rPh>
    <rPh sb="16" eb="18">
      <t>トッキ</t>
    </rPh>
    <rPh sb="18" eb="20">
      <t>ジコウ</t>
    </rPh>
    <rPh sb="24" eb="26">
      <t>ニュウリョク</t>
    </rPh>
    <phoneticPr fontId="4"/>
  </si>
  <si>
    <t>登録を希望する場合、希望順位、物品例、2年平均実績高、資格・許可・届出等の名称、代理店・特約店契約メーカー名等欄を入力してください。
希望順位欄は、第1希望には「①」、第2希望には「②」…第5希望には「⑤」をリストから選択してください。(最大5業種まで)
物品例欄は、発注物品の例示欄の納入可能な物品、および、その他の納品可能な物品を入力してください。
2年平均実績高欄は、消費税を含む額を入力してください。
営業を行うにあたって資格・許可・届出等を必要とする場合は、資格・許可・届出等の名称欄にその名称を入力してください。
メーカー等との代理店契約・特約店契約がある場合は、代理店・特約店契約メーカー名等欄に入力してください。</t>
    <rPh sb="0" eb="2">
      <t>トウロク</t>
    </rPh>
    <rPh sb="3" eb="5">
      <t>キボウ</t>
    </rPh>
    <rPh sb="7" eb="9">
      <t>バアイ</t>
    </rPh>
    <rPh sb="10" eb="12">
      <t>キボウ</t>
    </rPh>
    <rPh sb="12" eb="14">
      <t>ジュンイ</t>
    </rPh>
    <rPh sb="15" eb="18">
      <t>ブッピンレイ</t>
    </rPh>
    <rPh sb="23" eb="25">
      <t>ジッセキ</t>
    </rPh>
    <rPh sb="127" eb="130">
      <t>ブッピンレイ</t>
    </rPh>
    <rPh sb="130" eb="131">
      <t>ラン</t>
    </rPh>
    <rPh sb="133" eb="135">
      <t>ハッチュウ</t>
    </rPh>
    <rPh sb="135" eb="137">
      <t>ブッピン</t>
    </rPh>
    <rPh sb="138" eb="140">
      <t>レイジ</t>
    </rPh>
    <rPh sb="140" eb="141">
      <t>ラン</t>
    </rPh>
    <rPh sb="142" eb="146">
      <t>ノウニュウカノウ</t>
    </rPh>
    <rPh sb="147" eb="149">
      <t>ブッピン</t>
    </rPh>
    <rPh sb="157" eb="158">
      <t>タ</t>
    </rPh>
    <rPh sb="163" eb="165">
      <t>ブッピンニュウリョク</t>
    </rPh>
    <rPh sb="184" eb="185">
      <t>ラン</t>
    </rPh>
    <rPh sb="253" eb="255">
      <t>ニュウリョク</t>
    </rPh>
    <rPh sb="305" eb="307">
      <t>ニュウリョク</t>
    </rPh>
    <phoneticPr fontId="4"/>
  </si>
  <si>
    <t>40_筑後市</t>
  </si>
  <si>
    <t>物品</t>
  </si>
  <si>
    <t>例)0000-00-0000　半角の数字とハイフンで入力してください。
ＦＡＸがない場合は「0000-00-0000」と入力してください。</t>
    <phoneticPr fontId="4"/>
  </si>
  <si>
    <t>例)2024/4/1、R6/4/1</t>
    <phoneticPr fontId="4"/>
  </si>
  <si>
    <t>例)2024/4/1</t>
    <phoneticPr fontId="4"/>
  </si>
  <si>
    <t>6.0.0</t>
  </si>
  <si>
    <t>6.0.0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</si>
</sst>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e&quot;年&quot;m&quot;月&quot;d&quot;日&quot;"/>
    <numFmt numFmtId="177" formatCode="#,##0_ ;[Red]\-#,##0\ "/>
    <numFmt numFmtId="178" formatCode="&quot;Ver.&quot;yyyymmdd"/>
    <numFmt numFmtId="179" formatCode="\(#\)"/>
    <numFmt numFmtId="180" formatCode="000\-0000"/>
    <numFmt numFmtId="181" formatCode="#,##0_ "/>
    <numFmt numFmtId="182" formatCode="0000000"/>
    <numFmt numFmtId="183" formatCode="&quot;Ver.&quot;@"/>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2"/>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0"/>
      <color rgb="FF0D0D0D"/>
      <name val="ＭＳ ゴシック"/>
      <family val="3"/>
      <charset val="128"/>
    </font>
    <font>
      <sz val="9"/>
      <name val="ＭＳ ゴシック"/>
      <family val="3"/>
      <charset val="128"/>
    </font>
    <font>
      <b/>
      <sz val="16"/>
      <name val="ＭＳ ゴシック"/>
      <family val="3"/>
      <charset val="128"/>
    </font>
    <font>
      <sz val="10"/>
      <color theme="1"/>
      <name val="ＭＳ ゴシック"/>
      <family val="3"/>
      <charset val="128"/>
    </font>
  </fonts>
  <fills count="3">
    <fill>
      <patternFill patternType="none"/>
    </fill>
    <fill>
      <patternFill patternType="gray125"/>
    </fill>
    <fill>
      <patternFill patternType="solid">
        <fgColor rgb="FFCCEDFC"/>
        <bgColor indexed="64"/>
      </patternFill>
    </fill>
  </fills>
  <borders count="50">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hair">
        <color indexed="64"/>
      </left>
      <right/>
      <top style="hair">
        <color indexed="64"/>
      </top>
      <bottom style="thin">
        <color indexed="64"/>
      </bottom>
      <diagonal/>
    </border>
    <border>
      <left style="thin">
        <color indexed="64"/>
      </left>
      <right style="thin">
        <color auto="1"/>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style="hair">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auto="1"/>
      </left>
      <right style="hair">
        <color auto="1"/>
      </right>
      <top/>
      <bottom style="hair">
        <color auto="1"/>
      </bottom>
      <diagonal/>
    </border>
    <border>
      <left style="thin">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auto="1"/>
      </right>
      <top style="thin">
        <color indexed="64"/>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0">
    <xf numFmtId="0" fontId="0" fillId="0" borderId="0">
      <alignment vertical="center"/>
    </xf>
    <xf numFmtId="0" fontId="2" fillId="0" borderId="0">
      <alignment vertical="center"/>
    </xf>
    <xf numFmtId="0" fontId="6"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lignment vertical="center"/>
    </xf>
    <xf numFmtId="38" fontId="10"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cellStyleXfs>
  <cellXfs count="281">
    <xf numFmtId="0" fontId="0" fillId="0" borderId="0" xfId="0">
      <alignment vertical="center"/>
    </xf>
    <xf numFmtId="49" fontId="13" fillId="2" borderId="0" xfId="0" applyNumberFormat="1" applyFont="1" applyFill="1" applyAlignment="1" applyProtection="1">
      <alignment horizontal="left" vertical="center"/>
      <protection locked="0"/>
    </xf>
    <xf numFmtId="49" fontId="13" fillId="2" borderId="7" xfId="0" applyNumberFormat="1" applyFont="1" applyFill="1" applyBorder="1" applyAlignment="1" applyProtection="1">
      <alignment horizontal="left" vertical="center"/>
      <protection locked="0"/>
    </xf>
    <xf numFmtId="49" fontId="13" fillId="2" borderId="25" xfId="0" applyNumberFormat="1" applyFont="1" applyFill="1" applyBorder="1" applyAlignment="1" applyProtection="1">
      <alignment horizontal="left" vertical="center"/>
      <protection locked="0"/>
    </xf>
    <xf numFmtId="49" fontId="13" fillId="2" borderId="16" xfId="0" applyNumberFormat="1" applyFont="1" applyFill="1" applyBorder="1" applyAlignment="1" applyProtection="1">
      <alignment horizontal="left" vertical="center"/>
      <protection locked="0"/>
    </xf>
    <xf numFmtId="49" fontId="13" fillId="2" borderId="17" xfId="0" applyNumberFormat="1" applyFont="1" applyFill="1" applyBorder="1" applyAlignment="1" applyProtection="1">
      <alignment horizontal="left" vertical="center"/>
      <protection locked="0"/>
    </xf>
    <xf numFmtId="14" fontId="13" fillId="2" borderId="25" xfId="0" applyNumberFormat="1" applyFont="1" applyFill="1" applyBorder="1" applyAlignment="1" applyProtection="1">
      <alignment horizontal="left" vertical="center"/>
      <protection locked="0"/>
    </xf>
    <xf numFmtId="49" fontId="13" fillId="2" borderId="25" xfId="0" applyNumberFormat="1" applyFont="1" applyFill="1" applyBorder="1" applyAlignment="1" applyProtection="1">
      <alignment horizontal="left" vertical="center" shrinkToFit="1"/>
      <protection locked="0"/>
    </xf>
    <xf numFmtId="49" fontId="13" fillId="2" borderId="26" xfId="0" applyNumberFormat="1" applyFont="1" applyFill="1" applyBorder="1" applyAlignment="1" applyProtection="1">
      <alignment horizontal="left" vertical="center"/>
      <protection locked="0"/>
    </xf>
    <xf numFmtId="14" fontId="13" fillId="2" borderId="26" xfId="0" applyNumberFormat="1" applyFont="1" applyFill="1" applyBorder="1" applyAlignment="1" applyProtection="1">
      <alignment horizontal="left" vertical="center"/>
      <protection locked="0"/>
    </xf>
    <xf numFmtId="49" fontId="13" fillId="2" borderId="26" xfId="0" applyNumberFormat="1" applyFont="1" applyFill="1" applyBorder="1" applyAlignment="1" applyProtection="1">
      <alignment horizontal="left" vertical="center" shrinkToFit="1"/>
      <protection locked="0"/>
    </xf>
    <xf numFmtId="49" fontId="13" fillId="2" borderId="27" xfId="0" applyNumberFormat="1" applyFont="1" applyFill="1" applyBorder="1" applyAlignment="1" applyProtection="1">
      <alignment horizontal="left" vertical="center"/>
      <protection locked="0"/>
    </xf>
    <xf numFmtId="49" fontId="13" fillId="2" borderId="9" xfId="0" applyNumberFormat="1" applyFont="1" applyFill="1" applyBorder="1" applyAlignment="1" applyProtection="1">
      <alignment horizontal="left" vertical="center"/>
      <protection locked="0"/>
    </xf>
    <xf numFmtId="14" fontId="13" fillId="2" borderId="27" xfId="0" applyNumberFormat="1" applyFont="1" applyFill="1" applyBorder="1" applyAlignment="1" applyProtection="1">
      <alignment horizontal="left" vertical="center"/>
      <protection locked="0"/>
    </xf>
    <xf numFmtId="49" fontId="13" fillId="2" borderId="27" xfId="0" applyNumberFormat="1" applyFont="1" applyFill="1" applyBorder="1" applyAlignment="1" applyProtection="1">
      <alignment horizontal="left" vertical="center" shrinkToFit="1"/>
      <protection locked="0"/>
    </xf>
    <xf numFmtId="49" fontId="13" fillId="2" borderId="46" xfId="1" applyNumberFormat="1" applyFont="1" applyFill="1" applyBorder="1" applyAlignment="1" applyProtection="1">
      <alignment horizontal="center" vertical="center"/>
      <protection locked="0"/>
    </xf>
    <xf numFmtId="49" fontId="13" fillId="2" borderId="40" xfId="1" applyNumberFormat="1" applyFont="1" applyFill="1" applyBorder="1" applyAlignment="1" applyProtection="1">
      <alignment horizontal="center" vertical="center"/>
      <protection locked="0"/>
    </xf>
    <xf numFmtId="49" fontId="13" fillId="2" borderId="41" xfId="1" applyNumberFormat="1" applyFont="1" applyFill="1" applyBorder="1" applyAlignment="1" applyProtection="1">
      <alignment horizontal="center" vertical="center"/>
      <protection locked="0"/>
    </xf>
    <xf numFmtId="38" fontId="13" fillId="0" borderId="0" xfId="8" applyFont="1" applyFill="1" applyBorder="1" applyAlignment="1" applyProtection="1">
      <alignment vertical="center"/>
    </xf>
    <xf numFmtId="49" fontId="13" fillId="0" borderId="0" xfId="8" applyNumberFormat="1" applyFont="1" applyFill="1" applyBorder="1" applyAlignment="1" applyProtection="1">
      <alignment horizontal="left" vertical="center"/>
    </xf>
    <xf numFmtId="49" fontId="13" fillId="0" borderId="0" xfId="8" applyNumberFormat="1" applyFont="1" applyFill="1" applyBorder="1" applyAlignment="1" applyProtection="1">
      <alignment vertical="center"/>
    </xf>
    <xf numFmtId="49" fontId="13" fillId="2" borderId="6" xfId="8" applyNumberFormat="1" applyFont="1" applyFill="1" applyBorder="1" applyAlignment="1" applyProtection="1">
      <alignment horizontal="left" vertical="center" wrapText="1"/>
      <protection locked="0"/>
    </xf>
    <xf numFmtId="49" fontId="13" fillId="2" borderId="7" xfId="8" applyNumberFormat="1" applyFont="1" applyFill="1" applyBorder="1" applyAlignment="1" applyProtection="1">
      <alignment horizontal="left" vertical="center" wrapText="1"/>
      <protection locked="0"/>
    </xf>
    <xf numFmtId="49" fontId="13" fillId="2" borderId="8" xfId="8" applyNumberFormat="1" applyFont="1" applyFill="1" applyBorder="1" applyAlignment="1" applyProtection="1">
      <alignment horizontal="left" vertical="center" wrapText="1"/>
      <protection locked="0"/>
    </xf>
    <xf numFmtId="49" fontId="13" fillId="2" borderId="23" xfId="8" applyNumberFormat="1" applyFont="1" applyFill="1" applyBorder="1" applyAlignment="1" applyProtection="1">
      <alignment horizontal="left" vertical="center" wrapText="1"/>
      <protection locked="0"/>
    </xf>
    <xf numFmtId="49" fontId="13" fillId="2" borderId="9" xfId="8" applyNumberFormat="1" applyFont="1" applyFill="1" applyBorder="1" applyAlignment="1" applyProtection="1">
      <alignment horizontal="left" vertical="center" wrapText="1"/>
      <protection locked="0"/>
    </xf>
    <xf numFmtId="49" fontId="13" fillId="2" borderId="10" xfId="8" applyNumberFormat="1" applyFont="1" applyFill="1" applyBorder="1" applyAlignment="1" applyProtection="1">
      <alignment horizontal="left" vertical="center" wrapText="1"/>
      <protection locked="0"/>
    </xf>
    <xf numFmtId="49" fontId="13" fillId="2" borderId="40" xfId="8" applyNumberFormat="1" applyFont="1" applyFill="1" applyBorder="1" applyAlignment="1" applyProtection="1">
      <alignment horizontal="left" vertical="center" wrapText="1"/>
      <protection locked="0"/>
    </xf>
    <xf numFmtId="49" fontId="13" fillId="2" borderId="41" xfId="8" applyNumberFormat="1" applyFont="1" applyFill="1" applyBorder="1" applyAlignment="1" applyProtection="1">
      <alignment horizontal="left" vertical="center" wrapText="1"/>
      <protection locked="0"/>
    </xf>
    <xf numFmtId="49" fontId="13" fillId="2" borderId="3" xfId="8" applyNumberFormat="1" applyFont="1" applyFill="1" applyBorder="1" applyAlignment="1" applyProtection="1">
      <alignment horizontal="left" vertical="center" wrapText="1"/>
      <protection locked="0"/>
    </xf>
    <xf numFmtId="49" fontId="13" fillId="2" borderId="4" xfId="8" applyNumberFormat="1" applyFont="1" applyFill="1" applyBorder="1" applyAlignment="1" applyProtection="1">
      <alignment horizontal="left" vertical="center" wrapText="1"/>
      <protection locked="0"/>
    </xf>
    <xf numFmtId="49" fontId="13" fillId="2" borderId="5" xfId="8" applyNumberFormat="1" applyFont="1" applyFill="1" applyBorder="1" applyAlignment="1" applyProtection="1">
      <alignment horizontal="left" vertical="center" wrapText="1"/>
      <protection locked="0"/>
    </xf>
    <xf numFmtId="38" fontId="13" fillId="2" borderId="40" xfId="8" applyFont="1" applyFill="1" applyBorder="1" applyAlignment="1" applyProtection="1">
      <alignment horizontal="right" vertical="center"/>
      <protection locked="0"/>
    </xf>
    <xf numFmtId="38" fontId="13" fillId="2" borderId="41" xfId="8" applyFont="1" applyFill="1" applyBorder="1" applyAlignment="1" applyProtection="1">
      <alignment horizontal="right" vertical="center"/>
      <protection locked="0"/>
    </xf>
    <xf numFmtId="49" fontId="13" fillId="2" borderId="39" xfId="8" applyNumberFormat="1" applyFont="1" applyFill="1" applyBorder="1" applyAlignment="1" applyProtection="1">
      <alignment horizontal="left" vertical="center" wrapText="1"/>
      <protection locked="0"/>
    </xf>
    <xf numFmtId="49" fontId="13" fillId="2" borderId="6" xfId="1" applyNumberFormat="1" applyFont="1" applyFill="1" applyBorder="1" applyAlignment="1" applyProtection="1">
      <alignment horizontal="left" vertical="center" wrapText="1"/>
      <protection locked="0"/>
    </xf>
    <xf numFmtId="49" fontId="13" fillId="2" borderId="7" xfId="1" applyNumberFormat="1" applyFont="1" applyFill="1" applyBorder="1" applyAlignment="1" applyProtection="1">
      <alignment horizontal="left" vertical="center" wrapText="1"/>
      <protection locked="0"/>
    </xf>
    <xf numFmtId="49" fontId="13" fillId="2" borderId="40" xfId="1" applyNumberFormat="1" applyFont="1" applyFill="1" applyBorder="1" applyAlignment="1" applyProtection="1">
      <alignment horizontal="left" vertical="center" wrapText="1"/>
      <protection locked="0"/>
    </xf>
    <xf numFmtId="49" fontId="13" fillId="2" borderId="23" xfId="1" applyNumberFormat="1" applyFont="1" applyFill="1" applyBorder="1" applyAlignment="1" applyProtection="1">
      <alignment horizontal="left" vertical="center" wrapText="1"/>
      <protection locked="0"/>
    </xf>
    <xf numFmtId="49" fontId="13" fillId="2" borderId="9" xfId="1" applyNumberFormat="1" applyFont="1" applyFill="1" applyBorder="1" applyAlignment="1" applyProtection="1">
      <alignment horizontal="left" vertical="center" wrapText="1"/>
      <protection locked="0"/>
    </xf>
    <xf numFmtId="49" fontId="13" fillId="2" borderId="41" xfId="1" applyNumberFormat="1" applyFont="1" applyFill="1" applyBorder="1" applyAlignment="1" applyProtection="1">
      <alignment horizontal="left" vertical="center" wrapText="1"/>
      <protection locked="0"/>
    </xf>
    <xf numFmtId="38" fontId="13" fillId="2" borderId="39" xfId="8" applyFont="1" applyFill="1" applyBorder="1" applyAlignment="1" applyProtection="1">
      <alignment horizontal="right" vertical="center"/>
      <protection locked="0"/>
    </xf>
    <xf numFmtId="49" fontId="13" fillId="2" borderId="3" xfId="1" applyNumberFormat="1" applyFont="1" applyFill="1" applyBorder="1" applyAlignment="1" applyProtection="1">
      <alignment horizontal="left" vertical="center" wrapText="1"/>
      <protection locked="0"/>
    </xf>
    <xf numFmtId="49" fontId="13" fillId="2" borderId="4" xfId="1" applyNumberFormat="1" applyFont="1" applyFill="1" applyBorder="1" applyAlignment="1" applyProtection="1">
      <alignment horizontal="left" vertical="center" wrapText="1"/>
      <protection locked="0"/>
    </xf>
    <xf numFmtId="49" fontId="13" fillId="2" borderId="39" xfId="1" applyNumberFormat="1" applyFont="1" applyFill="1" applyBorder="1" applyAlignment="1" applyProtection="1">
      <alignment horizontal="left" vertical="center" wrapText="1"/>
      <protection locked="0"/>
    </xf>
    <xf numFmtId="14" fontId="13" fillId="2" borderId="13" xfId="0" applyNumberFormat="1" applyFont="1" applyFill="1" applyBorder="1" applyAlignment="1" applyProtection="1">
      <alignment horizontal="left" vertical="center"/>
      <protection locked="0"/>
    </xf>
    <xf numFmtId="0" fontId="13" fillId="2" borderId="9" xfId="0" applyFont="1" applyFill="1" applyBorder="1" applyAlignment="1" applyProtection="1">
      <alignment horizontal="left" vertical="center"/>
      <protection locked="0"/>
    </xf>
    <xf numFmtId="0" fontId="13" fillId="2" borderId="10" xfId="0" applyFont="1" applyFill="1" applyBorder="1" applyAlignment="1" applyProtection="1">
      <alignment horizontal="left" vertical="center"/>
      <protection locked="0"/>
    </xf>
    <xf numFmtId="38" fontId="13" fillId="2" borderId="11" xfId="1" applyNumberFormat="1" applyFont="1" applyFill="1" applyBorder="1" applyAlignment="1" applyProtection="1">
      <alignment horizontal="right" vertical="center"/>
      <protection locked="0"/>
    </xf>
    <xf numFmtId="38" fontId="13" fillId="2" borderId="4" xfId="1" applyNumberFormat="1" applyFont="1" applyFill="1" applyBorder="1" applyAlignment="1" applyProtection="1">
      <alignment horizontal="right" vertical="center"/>
      <protection locked="0"/>
    </xf>
    <xf numFmtId="38" fontId="13" fillId="2" borderId="5" xfId="1" applyNumberFormat="1" applyFont="1" applyFill="1" applyBorder="1" applyAlignment="1" applyProtection="1">
      <alignment horizontal="right" vertical="center"/>
      <protection locked="0"/>
    </xf>
    <xf numFmtId="49" fontId="13" fillId="2" borderId="0" xfId="0" applyNumberFormat="1" applyFont="1" applyFill="1" applyAlignment="1" applyProtection="1">
      <alignment horizontal="left" vertical="center" shrinkToFit="1"/>
      <protection locked="0"/>
    </xf>
    <xf numFmtId="0" fontId="13" fillId="2" borderId="0" xfId="0" applyFont="1" applyFill="1" applyAlignment="1" applyProtection="1">
      <alignment horizontal="left" vertical="center" shrinkToFit="1"/>
      <protection locked="0"/>
    </xf>
    <xf numFmtId="49" fontId="13" fillId="2" borderId="0" xfId="0" applyNumberFormat="1" applyFont="1" applyFill="1" applyAlignment="1" applyProtection="1">
      <alignment horizontal="left" vertical="center" wrapText="1"/>
      <protection locked="0"/>
    </xf>
    <xf numFmtId="49" fontId="13" fillId="2" borderId="11" xfId="6" applyNumberFormat="1" applyFont="1" applyFill="1" applyBorder="1" applyAlignment="1" applyProtection="1">
      <alignment horizontal="center" vertical="center"/>
      <protection locked="0"/>
    </xf>
    <xf numFmtId="49" fontId="13" fillId="2" borderId="4" xfId="6" applyNumberFormat="1" applyFont="1" applyFill="1" applyBorder="1" applyAlignment="1" applyProtection="1">
      <alignment horizontal="center" vertical="center"/>
      <protection locked="0"/>
    </xf>
    <xf numFmtId="38" fontId="13" fillId="2" borderId="4" xfId="6" applyNumberFormat="1" applyFont="1" applyFill="1" applyBorder="1" applyAlignment="1" applyProtection="1">
      <alignment horizontal="center" vertical="center"/>
      <protection locked="0"/>
    </xf>
    <xf numFmtId="49" fontId="13" fillId="2" borderId="5" xfId="6" applyNumberFormat="1" applyFont="1" applyFill="1" applyBorder="1" applyAlignment="1" applyProtection="1">
      <alignment horizontal="center" vertical="center"/>
      <protection locked="0"/>
    </xf>
    <xf numFmtId="49" fontId="13" fillId="2" borderId="13" xfId="0" applyNumberFormat="1" applyFont="1" applyFill="1" applyBorder="1" applyAlignment="1" applyProtection="1">
      <alignment horizontal="center" vertical="center"/>
      <protection locked="0"/>
    </xf>
    <xf numFmtId="0" fontId="13" fillId="2" borderId="9" xfId="0" applyFont="1" applyFill="1" applyBorder="1" applyAlignment="1" applyProtection="1">
      <alignment horizontal="center" vertical="center"/>
      <protection locked="0"/>
    </xf>
    <xf numFmtId="0" fontId="13" fillId="2" borderId="10" xfId="0" applyFont="1" applyFill="1" applyBorder="1" applyAlignment="1" applyProtection="1">
      <alignment horizontal="center" vertical="center"/>
      <protection locked="0"/>
    </xf>
    <xf numFmtId="38" fontId="13" fillId="2" borderId="12" xfId="1" applyNumberFormat="1" applyFont="1" applyFill="1" applyBorder="1" applyAlignment="1" applyProtection="1">
      <alignment horizontal="right" vertical="center"/>
      <protection locked="0"/>
    </xf>
    <xf numFmtId="181" fontId="13" fillId="2" borderId="7" xfId="1" applyNumberFormat="1" applyFont="1" applyFill="1" applyBorder="1" applyAlignment="1" applyProtection="1">
      <alignment horizontal="right" vertical="center"/>
      <protection locked="0"/>
    </xf>
    <xf numFmtId="181" fontId="13" fillId="2" borderId="8" xfId="1" applyNumberFormat="1" applyFont="1" applyFill="1" applyBorder="1" applyAlignment="1" applyProtection="1">
      <alignment horizontal="right" vertical="center"/>
      <protection locked="0"/>
    </xf>
    <xf numFmtId="38" fontId="13" fillId="2" borderId="7" xfId="1" applyNumberFormat="1" applyFont="1" applyFill="1" applyBorder="1" applyAlignment="1" applyProtection="1">
      <alignment horizontal="right" vertical="center"/>
      <protection locked="0"/>
    </xf>
    <xf numFmtId="38" fontId="13" fillId="2" borderId="8" xfId="1" applyNumberFormat="1" applyFont="1" applyFill="1" applyBorder="1" applyAlignment="1" applyProtection="1">
      <alignment horizontal="right" vertical="center"/>
      <protection locked="0"/>
    </xf>
    <xf numFmtId="38" fontId="13" fillId="2" borderId="28" xfId="1" applyNumberFormat="1" applyFont="1" applyFill="1" applyBorder="1" applyAlignment="1" applyProtection="1">
      <alignment horizontal="right" vertical="center"/>
      <protection locked="0"/>
    </xf>
    <xf numFmtId="38" fontId="13" fillId="2" borderId="29" xfId="1" applyNumberFormat="1" applyFont="1" applyFill="1" applyBorder="1" applyAlignment="1" applyProtection="1">
      <alignment horizontal="right" vertical="center"/>
      <protection locked="0"/>
    </xf>
    <xf numFmtId="38" fontId="13" fillId="2" borderId="30" xfId="1" applyNumberFormat="1" applyFont="1" applyFill="1" applyBorder="1" applyAlignment="1" applyProtection="1">
      <alignment horizontal="right" vertical="center"/>
      <protection locked="0"/>
    </xf>
    <xf numFmtId="14" fontId="13" fillId="2" borderId="11" xfId="0" applyNumberFormat="1" applyFont="1" applyFill="1" applyBorder="1" applyAlignment="1" applyProtection="1">
      <alignment horizontal="left" vertical="center"/>
      <protection locked="0"/>
    </xf>
    <xf numFmtId="0" fontId="13" fillId="2" borderId="4" xfId="0" applyFont="1" applyFill="1" applyBorder="1" applyAlignment="1" applyProtection="1">
      <alignment horizontal="left" vertical="center"/>
      <protection locked="0"/>
    </xf>
    <xf numFmtId="0" fontId="13" fillId="2" borderId="5" xfId="0" applyFont="1" applyFill="1" applyBorder="1" applyAlignment="1" applyProtection="1">
      <alignment horizontal="left" vertical="center"/>
      <protection locked="0"/>
    </xf>
    <xf numFmtId="49" fontId="13" fillId="2" borderId="0" xfId="0" applyNumberFormat="1" applyFont="1" applyFill="1" applyAlignment="1" applyProtection="1">
      <alignment horizontal="left" vertical="center"/>
      <protection locked="0"/>
    </xf>
    <xf numFmtId="38" fontId="13" fillId="2" borderId="0" xfId="0" applyNumberFormat="1" applyFont="1" applyFill="1" applyAlignment="1" applyProtection="1">
      <alignment horizontal="right" vertical="center"/>
      <protection locked="0"/>
    </xf>
    <xf numFmtId="181" fontId="13" fillId="2" borderId="4" xfId="1" applyNumberFormat="1" applyFont="1" applyFill="1" applyBorder="1" applyAlignment="1" applyProtection="1">
      <alignment horizontal="right" vertical="center"/>
      <protection locked="0"/>
    </xf>
    <xf numFmtId="181" fontId="13" fillId="2" borderId="5" xfId="1" applyNumberFormat="1" applyFont="1" applyFill="1" applyBorder="1" applyAlignment="1" applyProtection="1">
      <alignment horizontal="right" vertical="center"/>
      <protection locked="0"/>
    </xf>
    <xf numFmtId="0" fontId="13" fillId="2" borderId="0" xfId="0" applyFont="1" applyFill="1" applyAlignment="1" applyProtection="1">
      <alignment horizontal="left" vertical="center"/>
      <protection locked="0"/>
    </xf>
    <xf numFmtId="181" fontId="13" fillId="2" borderId="0" xfId="0" applyNumberFormat="1" applyFont="1" applyFill="1" applyAlignment="1" applyProtection="1">
      <alignment horizontal="left" vertical="center"/>
      <protection locked="0"/>
    </xf>
    <xf numFmtId="177" fontId="13" fillId="2" borderId="0" xfId="0" applyNumberFormat="1" applyFont="1" applyFill="1" applyAlignment="1" applyProtection="1">
      <alignment horizontal="left" vertical="center"/>
      <protection locked="0"/>
    </xf>
    <xf numFmtId="182" fontId="13" fillId="2" borderId="0" xfId="0" applyNumberFormat="1" applyFont="1" applyFill="1" applyAlignment="1" applyProtection="1">
      <alignment horizontal="left" vertical="center"/>
      <protection locked="0"/>
    </xf>
    <xf numFmtId="180" fontId="13" fillId="2" borderId="0" xfId="0" applyNumberFormat="1" applyFont="1" applyFill="1" applyAlignment="1" applyProtection="1">
      <alignment horizontal="left" vertical="center"/>
      <protection locked="0"/>
    </xf>
    <xf numFmtId="181" fontId="13" fillId="2" borderId="29" xfId="1" applyNumberFormat="1" applyFont="1" applyFill="1" applyBorder="1" applyAlignment="1" applyProtection="1">
      <alignment horizontal="right" vertical="center"/>
      <protection locked="0"/>
    </xf>
    <xf numFmtId="181" fontId="13" fillId="2" borderId="30" xfId="1" applyNumberFormat="1" applyFont="1" applyFill="1" applyBorder="1" applyAlignment="1" applyProtection="1">
      <alignment horizontal="right" vertical="center"/>
      <protection locked="0"/>
    </xf>
    <xf numFmtId="0" fontId="3" fillId="0" borderId="0" xfId="6" applyFont="1" applyProtection="1">
      <alignment vertical="center"/>
    </xf>
    <xf numFmtId="0" fontId="7" fillId="0" borderId="0" xfId="2" applyFont="1" applyProtection="1">
      <alignment vertical="center"/>
    </xf>
    <xf numFmtId="0" fontId="3" fillId="0" borderId="0" xfId="2" applyFont="1" applyProtection="1">
      <alignment vertical="center"/>
    </xf>
    <xf numFmtId="178" fontId="3" fillId="0" borderId="0" xfId="1" applyNumberFormat="1" applyFont="1" applyAlignment="1" applyProtection="1">
      <alignment vertical="top"/>
    </xf>
    <xf numFmtId="178" fontId="6" fillId="0" borderId="0" xfId="1" applyNumberFormat="1" applyFont="1" applyAlignment="1" applyProtection="1">
      <alignment vertical="top"/>
    </xf>
    <xf numFmtId="183" fontId="6" fillId="0" borderId="0" xfId="1" applyNumberFormat="1" applyFont="1" applyAlignment="1" applyProtection="1">
      <alignment horizontal="right" vertical="top"/>
    </xf>
    <xf numFmtId="0" fontId="12" fillId="0" borderId="0" xfId="2" applyFont="1" applyProtection="1">
      <alignment vertical="center"/>
    </xf>
    <xf numFmtId="0" fontId="3" fillId="0" borderId="0" xfId="1" applyFont="1" applyProtection="1">
      <alignment vertical="center"/>
    </xf>
    <xf numFmtId="0" fontId="18" fillId="0" borderId="16" xfId="2" applyFont="1" applyBorder="1" applyProtection="1">
      <alignment vertical="center"/>
    </xf>
    <xf numFmtId="0" fontId="18" fillId="0" borderId="17" xfId="2" applyFont="1" applyBorder="1" applyProtection="1">
      <alignment vertical="center"/>
    </xf>
    <xf numFmtId="0" fontId="18" fillId="0" borderId="19" xfId="2" applyFont="1" applyBorder="1" applyProtection="1">
      <alignment vertical="center"/>
    </xf>
    <xf numFmtId="49" fontId="3" fillId="0" borderId="0" xfId="1" applyNumberFormat="1" applyFont="1" applyProtection="1">
      <alignment vertical="center"/>
    </xf>
    <xf numFmtId="0" fontId="18" fillId="0" borderId="20" xfId="2" applyFont="1" applyBorder="1" applyProtection="1">
      <alignment vertical="center"/>
    </xf>
    <xf numFmtId="0" fontId="18" fillId="0" borderId="0" xfId="2" applyFont="1" applyProtection="1">
      <alignment vertical="center"/>
    </xf>
    <xf numFmtId="0" fontId="18" fillId="0" borderId="22" xfId="2" applyFont="1" applyBorder="1" applyProtection="1">
      <alignment vertical="center"/>
    </xf>
    <xf numFmtId="0" fontId="18" fillId="0" borderId="18" xfId="2" applyFont="1" applyBorder="1" applyProtection="1">
      <alignment vertical="center"/>
    </xf>
    <xf numFmtId="0" fontId="18" fillId="0" borderId="14" xfId="2" applyFont="1" applyBorder="1" applyProtection="1">
      <alignment vertical="center"/>
    </xf>
    <xf numFmtId="0" fontId="18" fillId="0" borderId="15" xfId="2" applyFont="1" applyBorder="1" applyProtection="1">
      <alignment vertical="center"/>
    </xf>
    <xf numFmtId="0" fontId="15" fillId="0" borderId="16" xfId="0" applyFont="1" applyBorder="1" applyAlignment="1" applyProtection="1">
      <alignment horizontal="left" vertical="center" indent="1"/>
    </xf>
    <xf numFmtId="0" fontId="15" fillId="0" borderId="17" xfId="0" applyFont="1" applyBorder="1" applyAlignment="1" applyProtection="1">
      <alignment horizontal="left" vertical="center" indent="1"/>
    </xf>
    <xf numFmtId="0" fontId="15" fillId="0" borderId="19" xfId="0" applyFont="1" applyBorder="1" applyAlignment="1" applyProtection="1">
      <alignment horizontal="left" vertical="center" indent="1"/>
    </xf>
    <xf numFmtId="0" fontId="15" fillId="0" borderId="20" xfId="0" applyFont="1" applyBorder="1" applyProtection="1">
      <alignment vertical="center"/>
    </xf>
    <xf numFmtId="0" fontId="15" fillId="0" borderId="0" xfId="0" applyFont="1" applyProtection="1">
      <alignment vertical="center"/>
    </xf>
    <xf numFmtId="0" fontId="3" fillId="0" borderId="17" xfId="0" applyFont="1" applyBorder="1" applyProtection="1">
      <alignment vertical="center"/>
    </xf>
    <xf numFmtId="0" fontId="3" fillId="0" borderId="19" xfId="0" applyFont="1" applyBorder="1" applyProtection="1">
      <alignment vertical="center"/>
    </xf>
    <xf numFmtId="179" fontId="3" fillId="0" borderId="20" xfId="0" applyNumberFormat="1" applyFont="1" applyBorder="1" applyProtection="1">
      <alignment vertical="center"/>
    </xf>
    <xf numFmtId="179" fontId="3" fillId="0" borderId="0" xfId="0" applyNumberFormat="1" applyFont="1" applyProtection="1">
      <alignment vertical="center"/>
    </xf>
    <xf numFmtId="0" fontId="3" fillId="0" borderId="0" xfId="0" applyFont="1" applyProtection="1">
      <alignment vertical="center"/>
    </xf>
    <xf numFmtId="0" fontId="16" fillId="0" borderId="0" xfId="0" applyFont="1" applyAlignment="1" applyProtection="1">
      <alignment horizontal="right" vertical="top"/>
    </xf>
    <xf numFmtId="0" fontId="16" fillId="0" borderId="0" xfId="0" applyFont="1" applyAlignment="1" applyProtection="1">
      <alignment vertical="top"/>
    </xf>
    <xf numFmtId="0" fontId="3" fillId="0" borderId="22" xfId="0" applyFont="1" applyBorder="1" applyProtection="1">
      <alignment vertical="center"/>
    </xf>
    <xf numFmtId="0" fontId="3" fillId="0" borderId="0" xfId="0" applyFont="1" applyProtection="1">
      <alignment vertical="center"/>
    </xf>
    <xf numFmtId="0" fontId="16" fillId="0" borderId="0" xfId="0" applyFont="1" applyAlignment="1" applyProtection="1">
      <alignment vertical="top"/>
    </xf>
    <xf numFmtId="0" fontId="19" fillId="0" borderId="0" xfId="0" applyFont="1" applyAlignment="1" applyProtection="1">
      <alignment vertical="top"/>
    </xf>
    <xf numFmtId="0" fontId="3" fillId="0" borderId="20" xfId="0" applyFont="1" applyBorder="1" applyProtection="1">
      <alignment vertical="center"/>
    </xf>
    <xf numFmtId="176" fontId="16" fillId="0" borderId="0" xfId="0" applyNumberFormat="1" applyFont="1" applyAlignment="1" applyProtection="1">
      <alignment vertical="top"/>
    </xf>
    <xf numFmtId="0" fontId="14" fillId="0" borderId="22" xfId="0" applyFont="1" applyBorder="1" applyAlignment="1" applyProtection="1">
      <alignment vertical="top"/>
    </xf>
    <xf numFmtId="49" fontId="16" fillId="0" borderId="0" xfId="0" applyNumberFormat="1" applyFont="1" applyAlignment="1" applyProtection="1">
      <alignment horizontal="right" vertical="top"/>
    </xf>
    <xf numFmtId="0" fontId="3" fillId="0" borderId="0" xfId="2" applyFont="1" applyAlignment="1" applyProtection="1">
      <alignment horizontal="right" vertical="center"/>
    </xf>
    <xf numFmtId="0" fontId="19" fillId="0" borderId="0" xfId="0" applyFont="1" applyAlignment="1" applyProtection="1">
      <alignment vertical="top" wrapText="1"/>
    </xf>
    <xf numFmtId="0" fontId="19" fillId="0" borderId="0" xfId="0" quotePrefix="1" applyFont="1" applyAlignment="1" applyProtection="1">
      <alignment vertical="top"/>
    </xf>
    <xf numFmtId="49" fontId="19" fillId="0" borderId="0" xfId="0" applyNumberFormat="1" applyFont="1" applyAlignment="1" applyProtection="1">
      <alignment vertical="top"/>
    </xf>
    <xf numFmtId="181" fontId="19" fillId="0" borderId="0" xfId="0" applyNumberFormat="1" applyFont="1" applyAlignment="1" applyProtection="1">
      <alignment vertical="top"/>
    </xf>
    <xf numFmtId="0" fontId="3" fillId="0" borderId="20" xfId="2" applyFont="1" applyBorder="1" applyProtection="1">
      <alignment vertical="center"/>
    </xf>
    <xf numFmtId="0" fontId="20" fillId="0" borderId="0" xfId="0" applyFont="1" applyAlignment="1" applyProtection="1">
      <alignment vertical="top"/>
    </xf>
    <xf numFmtId="0" fontId="19" fillId="0" borderId="22" xfId="0" applyFont="1" applyBorder="1" applyAlignment="1" applyProtection="1">
      <alignment vertical="top"/>
    </xf>
    <xf numFmtId="0" fontId="3" fillId="0" borderId="18" xfId="0" applyFont="1" applyBorder="1" applyProtection="1">
      <alignment vertical="center"/>
    </xf>
    <xf numFmtId="0" fontId="3" fillId="0" borderId="14" xfId="0" applyFont="1" applyBorder="1" applyProtection="1">
      <alignment vertical="center"/>
    </xf>
    <xf numFmtId="0" fontId="14" fillId="0" borderId="14" xfId="0" applyFont="1" applyBorder="1" applyAlignment="1" applyProtection="1">
      <alignment vertical="top"/>
    </xf>
    <xf numFmtId="49" fontId="14" fillId="0" borderId="14" xfId="0" applyNumberFormat="1" applyFont="1" applyBorder="1" applyAlignment="1" applyProtection="1">
      <alignment vertical="top"/>
    </xf>
    <xf numFmtId="0" fontId="3" fillId="0" borderId="15" xfId="0" applyFont="1" applyBorder="1" applyProtection="1">
      <alignment vertical="center"/>
    </xf>
    <xf numFmtId="49" fontId="14" fillId="0" borderId="0" xfId="0" applyNumberFormat="1" applyFont="1" applyAlignment="1" applyProtection="1">
      <alignment vertical="top"/>
    </xf>
    <xf numFmtId="0" fontId="14" fillId="0" borderId="0" xfId="0" applyFont="1" applyAlignment="1" applyProtection="1">
      <alignment vertical="top"/>
    </xf>
    <xf numFmtId="49" fontId="3" fillId="0" borderId="0" xfId="2" applyNumberFormat="1" applyFont="1" applyProtection="1">
      <alignment vertical="center"/>
    </xf>
    <xf numFmtId="0" fontId="16" fillId="0" borderId="0" xfId="0" applyFont="1" applyProtection="1">
      <alignment vertical="center"/>
    </xf>
    <xf numFmtId="0" fontId="3" fillId="0" borderId="0" xfId="0" applyFont="1" applyAlignment="1" applyProtection="1">
      <alignment vertical="top"/>
    </xf>
    <xf numFmtId="49" fontId="16" fillId="0" borderId="0" xfId="0" applyNumberFormat="1" applyFont="1" applyAlignment="1" applyProtection="1">
      <alignment vertical="top"/>
    </xf>
    <xf numFmtId="181" fontId="16" fillId="0" borderId="0" xfId="0" applyNumberFormat="1" applyFont="1" applyAlignment="1" applyProtection="1">
      <alignment vertical="top"/>
    </xf>
    <xf numFmtId="0" fontId="16" fillId="0" borderId="14" xfId="0" applyFont="1" applyBorder="1" applyAlignment="1" applyProtection="1">
      <alignment horizontal="right" vertical="top"/>
    </xf>
    <xf numFmtId="0" fontId="16" fillId="0" borderId="14" xfId="0" applyFont="1" applyBorder="1" applyAlignment="1" applyProtection="1">
      <alignment vertical="top"/>
    </xf>
    <xf numFmtId="49" fontId="16" fillId="0" borderId="14" xfId="0" applyNumberFormat="1" applyFont="1" applyBorder="1" applyAlignment="1" applyProtection="1">
      <alignment vertical="top"/>
    </xf>
    <xf numFmtId="181" fontId="16" fillId="0" borderId="14" xfId="0" applyNumberFormat="1" applyFont="1" applyBorder="1" applyAlignment="1" applyProtection="1">
      <alignment vertical="top"/>
    </xf>
    <xf numFmtId="49" fontId="3" fillId="0" borderId="0" xfId="0" applyNumberFormat="1" applyFont="1" applyProtection="1">
      <alignment vertical="center"/>
    </xf>
    <xf numFmtId="177" fontId="3" fillId="0" borderId="0" xfId="2" applyNumberFormat="1" applyFont="1" applyProtection="1">
      <alignment vertical="center"/>
    </xf>
    <xf numFmtId="0" fontId="17" fillId="0" borderId="20" xfId="0" applyFont="1" applyBorder="1" applyProtection="1">
      <alignment vertical="center"/>
    </xf>
    <xf numFmtId="0" fontId="17" fillId="0" borderId="0" xfId="0" applyFont="1" applyProtection="1">
      <alignment vertical="center"/>
    </xf>
    <xf numFmtId="49" fontId="3" fillId="0" borderId="17" xfId="0" applyNumberFormat="1" applyFont="1" applyBorder="1" applyProtection="1">
      <alignment vertical="center"/>
    </xf>
    <xf numFmtId="177" fontId="3" fillId="0" borderId="17" xfId="0" applyNumberFormat="1" applyFont="1" applyBorder="1" applyProtection="1">
      <alignment vertical="center"/>
    </xf>
    <xf numFmtId="0" fontId="19" fillId="0" borderId="0" xfId="0" applyFont="1" applyAlignment="1" applyProtection="1">
      <alignment horizontal="left" vertical="center" wrapText="1"/>
    </xf>
    <xf numFmtId="177" fontId="16" fillId="0" borderId="0" xfId="0" applyNumberFormat="1" applyFont="1" applyAlignment="1" applyProtection="1">
      <alignment vertical="top"/>
    </xf>
    <xf numFmtId="181" fontId="14" fillId="0" borderId="14" xfId="0" applyNumberFormat="1" applyFont="1" applyBorder="1" applyAlignment="1" applyProtection="1">
      <alignment vertical="top"/>
    </xf>
    <xf numFmtId="181" fontId="14" fillId="0" borderId="0" xfId="0" applyNumberFormat="1" applyFont="1" applyAlignment="1" applyProtection="1">
      <alignment vertical="top"/>
    </xf>
    <xf numFmtId="181" fontId="3" fillId="0" borderId="0" xfId="0" applyNumberFormat="1" applyFont="1" applyProtection="1">
      <alignment vertical="center"/>
    </xf>
    <xf numFmtId="0" fontId="19" fillId="0" borderId="0" xfId="0" applyFont="1" applyProtection="1">
      <alignment vertical="center"/>
    </xf>
    <xf numFmtId="0" fontId="3" fillId="0" borderId="22" xfId="2" applyFont="1" applyBorder="1" applyProtection="1">
      <alignment vertical="center"/>
    </xf>
    <xf numFmtId="49" fontId="19" fillId="0" borderId="0" xfId="0" applyNumberFormat="1" applyFont="1" applyAlignment="1" applyProtection="1">
      <alignment horizontal="right" vertical="top"/>
    </xf>
    <xf numFmtId="177" fontId="14" fillId="0" borderId="14" xfId="0" applyNumberFormat="1" applyFont="1" applyBorder="1" applyAlignment="1" applyProtection="1">
      <alignment vertical="top"/>
    </xf>
    <xf numFmtId="177" fontId="14" fillId="0" borderId="0" xfId="0" applyNumberFormat="1" applyFont="1" applyAlignment="1" applyProtection="1">
      <alignment vertical="top"/>
    </xf>
    <xf numFmtId="0" fontId="15" fillId="0" borderId="18" xfId="0" applyFont="1" applyBorder="1" applyAlignment="1" applyProtection="1">
      <alignment horizontal="left" vertical="center" indent="1"/>
    </xf>
    <xf numFmtId="0" fontId="3" fillId="0" borderId="14" xfId="2" applyFont="1" applyBorder="1" applyProtection="1">
      <alignment vertical="center"/>
    </xf>
    <xf numFmtId="176" fontId="3" fillId="0" borderId="17" xfId="0" applyNumberFormat="1" applyFont="1" applyBorder="1" applyProtection="1">
      <alignment vertical="center"/>
    </xf>
    <xf numFmtId="49" fontId="3" fillId="0" borderId="19" xfId="0" applyNumberFormat="1" applyFont="1" applyBorder="1" applyProtection="1">
      <alignment vertical="center"/>
    </xf>
    <xf numFmtId="0" fontId="19" fillId="0" borderId="0" xfId="0" applyFont="1" applyAlignment="1" applyProtection="1">
      <alignment vertical="top"/>
    </xf>
    <xf numFmtId="0" fontId="23" fillId="0" borderId="0" xfId="0" applyFont="1" applyAlignment="1" applyProtection="1">
      <alignment vertical="top"/>
    </xf>
    <xf numFmtId="180" fontId="3" fillId="0" borderId="0" xfId="0" applyNumberFormat="1" applyFont="1" applyProtection="1">
      <alignment vertical="center"/>
    </xf>
    <xf numFmtId="177" fontId="3" fillId="0" borderId="11" xfId="1" applyNumberFormat="1" applyFont="1" applyBorder="1" applyAlignment="1" applyProtection="1">
      <alignment horizontal="left" vertical="center"/>
    </xf>
    <xf numFmtId="177" fontId="3" fillId="0" borderId="4" xfId="1" applyNumberFormat="1" applyFont="1" applyBorder="1" applyAlignment="1" applyProtection="1">
      <alignment horizontal="left" vertical="center"/>
    </xf>
    <xf numFmtId="177" fontId="3" fillId="0" borderId="5" xfId="1" applyNumberFormat="1" applyFont="1" applyBorder="1" applyAlignment="1" applyProtection="1">
      <alignment horizontal="left" vertical="center"/>
    </xf>
    <xf numFmtId="38" fontId="13" fillId="0" borderId="11" xfId="1" applyNumberFormat="1" applyFont="1" applyBorder="1" applyAlignment="1" applyProtection="1">
      <alignment horizontal="center" vertical="center"/>
    </xf>
    <xf numFmtId="181" fontId="13" fillId="0" borderId="4" xfId="1" applyNumberFormat="1" applyFont="1" applyBorder="1" applyAlignment="1" applyProtection="1">
      <alignment horizontal="center" vertical="center"/>
    </xf>
    <xf numFmtId="38" fontId="13" fillId="0" borderId="21" xfId="1" applyNumberFormat="1" applyFont="1" applyBorder="1" applyAlignment="1" applyProtection="1">
      <alignment horizontal="center" vertical="center"/>
    </xf>
    <xf numFmtId="38" fontId="13" fillId="0" borderId="1" xfId="1" applyNumberFormat="1" applyFont="1" applyBorder="1" applyAlignment="1" applyProtection="1">
      <alignment horizontal="center" vertical="center"/>
    </xf>
    <xf numFmtId="38" fontId="13" fillId="0" borderId="2" xfId="1" applyNumberFormat="1" applyFont="1" applyBorder="1" applyAlignment="1" applyProtection="1">
      <alignment horizontal="center" vertical="center"/>
    </xf>
    <xf numFmtId="177" fontId="3" fillId="0" borderId="12" xfId="1" applyNumberFormat="1" applyFont="1" applyBorder="1" applyAlignment="1" applyProtection="1">
      <alignment horizontal="left" vertical="center"/>
    </xf>
    <xf numFmtId="177" fontId="3" fillId="0" borderId="7" xfId="1" applyNumberFormat="1" applyFont="1" applyBorder="1" applyAlignment="1" applyProtection="1">
      <alignment horizontal="left" vertical="center"/>
    </xf>
    <xf numFmtId="177" fontId="3" fillId="0" borderId="8" xfId="1" applyNumberFormat="1" applyFont="1" applyBorder="1" applyAlignment="1" applyProtection="1">
      <alignment horizontal="left" vertical="center"/>
    </xf>
    <xf numFmtId="181" fontId="3" fillId="0" borderId="28" xfId="1" applyNumberFormat="1" applyFont="1" applyBorder="1" applyAlignment="1" applyProtection="1">
      <alignment horizontal="left" vertical="center"/>
    </xf>
    <xf numFmtId="181" fontId="3" fillId="0" borderId="29" xfId="1" applyNumberFormat="1" applyFont="1" applyBorder="1" applyAlignment="1" applyProtection="1">
      <alignment horizontal="left" vertical="center"/>
    </xf>
    <xf numFmtId="181" fontId="3" fillId="0" borderId="30" xfId="1" applyNumberFormat="1" applyFont="1" applyBorder="1" applyAlignment="1" applyProtection="1">
      <alignment horizontal="left" vertical="center"/>
    </xf>
    <xf numFmtId="177" fontId="3" fillId="0" borderId="18" xfId="1" applyNumberFormat="1" applyFont="1" applyBorder="1" applyAlignment="1" applyProtection="1">
      <alignment horizontal="left" vertical="center"/>
    </xf>
    <xf numFmtId="177" fontId="3" fillId="0" borderId="14" xfId="1" applyNumberFormat="1" applyFont="1" applyBorder="1" applyAlignment="1" applyProtection="1">
      <alignment horizontal="left" vertical="center"/>
    </xf>
    <xf numFmtId="177" fontId="3" fillId="0" borderId="15" xfId="1" applyNumberFormat="1" applyFont="1" applyBorder="1" applyAlignment="1" applyProtection="1">
      <alignment horizontal="left" vertical="center"/>
    </xf>
    <xf numFmtId="38" fontId="13" fillId="0" borderId="32" xfId="1" applyNumberFormat="1" applyFont="1" applyBorder="1" applyAlignment="1" applyProtection="1">
      <alignment horizontal="right" vertical="center"/>
    </xf>
    <xf numFmtId="181" fontId="13" fillId="0" borderId="33" xfId="1" applyNumberFormat="1" applyFont="1" applyBorder="1" applyAlignment="1" applyProtection="1">
      <alignment horizontal="right" vertical="center"/>
    </xf>
    <xf numFmtId="181" fontId="13" fillId="0" borderId="34" xfId="1" applyNumberFormat="1" applyFont="1" applyBorder="1" applyAlignment="1" applyProtection="1">
      <alignment horizontal="right" vertical="center"/>
    </xf>
    <xf numFmtId="38" fontId="13" fillId="0" borderId="33" xfId="1" applyNumberFormat="1" applyFont="1" applyBorder="1" applyAlignment="1" applyProtection="1">
      <alignment horizontal="right" vertical="center"/>
    </xf>
    <xf numFmtId="38" fontId="13" fillId="0" borderId="34" xfId="1" applyNumberFormat="1" applyFont="1" applyBorder="1" applyAlignment="1" applyProtection="1">
      <alignment horizontal="right" vertical="center"/>
    </xf>
    <xf numFmtId="177" fontId="3" fillId="0" borderId="0" xfId="1" applyNumberFormat="1" applyFont="1" applyAlignment="1" applyProtection="1">
      <alignment horizontal="left" vertical="center"/>
    </xf>
    <xf numFmtId="38" fontId="13" fillId="0" borderId="0" xfId="1" applyNumberFormat="1" applyFont="1" applyAlignment="1" applyProtection="1">
      <alignment horizontal="right" vertical="center"/>
    </xf>
    <xf numFmtId="181" fontId="13" fillId="0" borderId="0" xfId="1" applyNumberFormat="1" applyFont="1" applyAlignment="1" applyProtection="1">
      <alignment horizontal="right" vertical="center"/>
    </xf>
    <xf numFmtId="38" fontId="13" fillId="0" borderId="0" xfId="1" applyNumberFormat="1" applyFont="1" applyProtection="1">
      <alignment vertical="center"/>
    </xf>
    <xf numFmtId="0" fontId="3" fillId="0" borderId="0" xfId="0" applyFont="1" applyAlignment="1" applyProtection="1">
      <alignment horizontal="right" vertical="top"/>
    </xf>
    <xf numFmtId="38" fontId="3" fillId="0" borderId="0" xfId="0" applyNumberFormat="1" applyFont="1" applyAlignment="1" applyProtection="1">
      <alignment vertical="top"/>
    </xf>
    <xf numFmtId="0" fontId="23" fillId="0" borderId="0" xfId="0" applyFont="1" applyProtection="1">
      <alignment vertical="center"/>
    </xf>
    <xf numFmtId="0" fontId="3" fillId="0" borderId="21" xfId="6" applyFont="1" applyBorder="1" applyProtection="1">
      <alignment vertical="center"/>
    </xf>
    <xf numFmtId="0" fontId="3" fillId="0" borderId="1" xfId="6" applyFont="1" applyBorder="1" applyProtection="1">
      <alignment vertical="center"/>
    </xf>
    <xf numFmtId="0" fontId="3" fillId="0" borderId="2" xfId="6" applyFont="1" applyBorder="1" applyProtection="1">
      <alignment vertical="center"/>
    </xf>
    <xf numFmtId="49" fontId="3" fillId="0" borderId="21" xfId="0" applyNumberFormat="1" applyFont="1" applyBorder="1" applyAlignment="1" applyProtection="1">
      <alignment horizontal="center" vertical="center"/>
    </xf>
    <xf numFmtId="49" fontId="3" fillId="0" borderId="1" xfId="0" applyNumberFormat="1" applyFont="1" applyBorder="1" applyAlignment="1" applyProtection="1">
      <alignment horizontal="center" vertical="center"/>
    </xf>
    <xf numFmtId="38" fontId="3" fillId="0" borderId="1" xfId="0" applyNumberFormat="1" applyFont="1" applyBorder="1" applyAlignment="1" applyProtection="1">
      <alignment horizontal="center" vertical="center"/>
    </xf>
    <xf numFmtId="49" fontId="3" fillId="0" borderId="2" xfId="0" applyNumberFormat="1" applyFont="1" applyBorder="1" applyAlignment="1" applyProtection="1">
      <alignment horizontal="center" vertical="center"/>
    </xf>
    <xf numFmtId="0" fontId="13" fillId="0" borderId="21" xfId="0" applyFont="1" applyBorder="1" applyAlignment="1" applyProtection="1">
      <alignment horizontal="center" vertical="center"/>
    </xf>
    <xf numFmtId="0" fontId="13" fillId="0" borderId="1" xfId="0" applyFont="1" applyBorder="1" applyAlignment="1" applyProtection="1">
      <alignment horizontal="center" vertical="center"/>
    </xf>
    <xf numFmtId="0" fontId="13" fillId="0" borderId="2" xfId="0" applyFont="1" applyBorder="1" applyAlignment="1" applyProtection="1">
      <alignment horizontal="center" vertical="center"/>
    </xf>
    <xf numFmtId="0" fontId="3" fillId="0" borderId="11" xfId="6" applyFont="1" applyBorder="1" applyAlignment="1" applyProtection="1">
      <alignment horizontal="left" vertical="center"/>
    </xf>
    <xf numFmtId="0" fontId="3" fillId="0" borderId="4" xfId="6" applyFont="1" applyBorder="1" applyAlignment="1" applyProtection="1">
      <alignment horizontal="left" vertical="center"/>
    </xf>
    <xf numFmtId="0" fontId="3" fillId="0" borderId="5" xfId="6" applyFont="1" applyBorder="1" applyAlignment="1" applyProtection="1">
      <alignment horizontal="left" vertical="center"/>
    </xf>
    <xf numFmtId="0" fontId="3" fillId="0" borderId="13" xfId="0" applyFont="1" applyBorder="1" applyProtection="1">
      <alignment vertical="center"/>
    </xf>
    <xf numFmtId="0" fontId="3" fillId="0" borderId="9" xfId="0" applyFont="1" applyBorder="1" applyProtection="1">
      <alignment vertical="center"/>
    </xf>
    <xf numFmtId="0" fontId="3" fillId="0" borderId="10" xfId="0" applyFont="1" applyBorder="1" applyProtection="1">
      <alignment vertical="center"/>
    </xf>
    <xf numFmtId="176" fontId="14" fillId="0" borderId="14" xfId="0" applyNumberFormat="1" applyFont="1" applyBorder="1" applyAlignment="1" applyProtection="1">
      <alignment vertical="top"/>
    </xf>
    <xf numFmtId="176" fontId="14" fillId="0" borderId="0" xfId="0" applyNumberFormat="1" applyFont="1" applyAlignment="1" applyProtection="1">
      <alignment vertical="top"/>
    </xf>
    <xf numFmtId="176" fontId="3" fillId="0" borderId="0" xfId="0" applyNumberFormat="1" applyFont="1" applyProtection="1">
      <alignment vertical="center"/>
    </xf>
    <xf numFmtId="177" fontId="3" fillId="0" borderId="0" xfId="0" applyNumberFormat="1" applyFont="1" applyProtection="1">
      <alignment vertical="center"/>
    </xf>
    <xf numFmtId="0" fontId="15" fillId="0" borderId="18" xfId="0" applyFont="1" applyBorder="1" applyProtection="1">
      <alignment vertical="center"/>
    </xf>
    <xf numFmtId="176" fontId="3" fillId="0" borderId="0" xfId="2" applyNumberFormat="1" applyFont="1" applyProtection="1">
      <alignment vertical="center"/>
    </xf>
    <xf numFmtId="181" fontId="3" fillId="0" borderId="0" xfId="2" applyNumberFormat="1" applyFont="1" applyProtection="1">
      <alignment vertical="center"/>
    </xf>
    <xf numFmtId="181" fontId="3" fillId="0" borderId="17" xfId="0" applyNumberFormat="1" applyFont="1" applyBorder="1" applyProtection="1">
      <alignment vertical="center"/>
    </xf>
    <xf numFmtId="0" fontId="16" fillId="0" borderId="14" xfId="0" applyFont="1" applyBorder="1" applyAlignment="1" applyProtection="1">
      <alignment horizontal="left" vertical="center" wrapText="1"/>
    </xf>
    <xf numFmtId="0" fontId="3" fillId="0" borderId="24" xfId="2" applyFont="1" applyBorder="1" applyProtection="1">
      <alignment vertical="center"/>
    </xf>
    <xf numFmtId="0" fontId="3" fillId="0" borderId="21" xfId="2" applyFont="1" applyBorder="1" applyProtection="1">
      <alignment vertical="center"/>
    </xf>
    <xf numFmtId="0" fontId="3" fillId="0" borderId="45" xfId="0" applyFont="1" applyBorder="1" applyAlignment="1" applyProtection="1">
      <alignment horizontal="left" vertical="center" wrapText="1"/>
    </xf>
    <xf numFmtId="0" fontId="3" fillId="0" borderId="24" xfId="0" applyFont="1" applyBorder="1" applyAlignment="1" applyProtection="1">
      <alignment horizontal="left" vertical="center" wrapText="1"/>
    </xf>
    <xf numFmtId="49" fontId="3" fillId="0" borderId="38" xfId="0" applyNumberFormat="1" applyFont="1" applyBorder="1" applyAlignment="1" applyProtection="1">
      <alignment horizontal="center" vertical="center" wrapText="1"/>
    </xf>
    <xf numFmtId="49" fontId="3" fillId="0" borderId="2" xfId="0" applyNumberFormat="1" applyFont="1" applyBorder="1" applyAlignment="1" applyProtection="1">
      <alignment horizontal="left" vertical="center" wrapText="1"/>
    </xf>
    <xf numFmtId="49" fontId="3" fillId="0" borderId="24" xfId="0" applyNumberFormat="1" applyFont="1" applyBorder="1" applyAlignment="1" applyProtection="1">
      <alignment horizontal="left" vertical="center" wrapText="1"/>
    </xf>
    <xf numFmtId="49" fontId="3" fillId="0" borderId="21" xfId="0" applyNumberFormat="1" applyFont="1" applyBorder="1" applyAlignment="1" applyProtection="1">
      <alignment horizontal="left" vertical="center" wrapText="1"/>
    </xf>
    <xf numFmtId="49" fontId="3" fillId="0" borderId="45" xfId="0" applyNumberFormat="1" applyFont="1" applyBorder="1" applyAlignment="1" applyProtection="1">
      <alignment horizontal="center" vertical="center" wrapText="1"/>
    </xf>
    <xf numFmtId="49" fontId="3" fillId="0" borderId="21" xfId="0" applyNumberFormat="1" applyFont="1" applyBorder="1" applyAlignment="1" applyProtection="1">
      <alignment horizontal="center" vertical="center" wrapText="1"/>
    </xf>
    <xf numFmtId="38" fontId="3" fillId="0" borderId="45" xfId="0" applyNumberFormat="1" applyFont="1" applyBorder="1" applyAlignment="1" applyProtection="1">
      <alignment horizontal="left" vertical="center" wrapText="1"/>
    </xf>
    <xf numFmtId="38" fontId="3" fillId="0" borderId="21" xfId="0" applyNumberFormat="1" applyFont="1" applyBorder="1" applyAlignment="1" applyProtection="1">
      <alignment horizontal="left" vertical="center" wrapText="1"/>
    </xf>
    <xf numFmtId="38" fontId="3" fillId="0" borderId="37" xfId="0" applyNumberFormat="1" applyFont="1" applyBorder="1" applyAlignment="1" applyProtection="1">
      <alignment horizontal="left" vertical="center" wrapText="1"/>
    </xf>
    <xf numFmtId="38" fontId="3" fillId="0" borderId="1" xfId="0" applyNumberFormat="1" applyFont="1" applyBorder="1" applyAlignment="1" applyProtection="1">
      <alignment horizontal="left" vertical="center" wrapText="1"/>
    </xf>
    <xf numFmtId="38" fontId="3" fillId="0" borderId="2" xfId="0" applyNumberFormat="1" applyFont="1" applyBorder="1" applyAlignment="1" applyProtection="1">
      <alignment horizontal="left" vertical="center" wrapText="1"/>
    </xf>
    <xf numFmtId="49" fontId="3" fillId="0" borderId="35" xfId="0" applyNumberFormat="1" applyFont="1" applyBorder="1" applyAlignment="1" applyProtection="1">
      <alignment horizontal="center" vertical="center"/>
    </xf>
    <xf numFmtId="49" fontId="3" fillId="0" borderId="43" xfId="0" applyNumberFormat="1" applyFont="1" applyBorder="1" applyAlignment="1" applyProtection="1">
      <alignment horizontal="left" vertical="center" wrapText="1"/>
    </xf>
    <xf numFmtId="49" fontId="13" fillId="0" borderId="43" xfId="1" applyNumberFormat="1" applyFont="1" applyBorder="1" applyAlignment="1" applyProtection="1">
      <alignment vertical="center" wrapText="1"/>
    </xf>
    <xf numFmtId="49" fontId="13" fillId="0" borderId="47" xfId="1" applyNumberFormat="1" applyFont="1" applyBorder="1" applyAlignment="1" applyProtection="1">
      <alignment vertical="center" wrapText="1"/>
    </xf>
    <xf numFmtId="49" fontId="3" fillId="0" borderId="36" xfId="0" applyNumberFormat="1" applyFont="1" applyBorder="1" applyAlignment="1" applyProtection="1">
      <alignment horizontal="center" vertical="center"/>
    </xf>
    <xf numFmtId="49" fontId="3" fillId="0" borderId="42" xfId="0" applyNumberFormat="1" applyFont="1" applyBorder="1" applyAlignment="1" applyProtection="1">
      <alignment horizontal="left" vertical="center" wrapText="1"/>
    </xf>
    <xf numFmtId="49" fontId="13" fillId="0" borderId="42" xfId="1" applyNumberFormat="1" applyFont="1" applyBorder="1" applyAlignment="1" applyProtection="1">
      <alignment vertical="center" wrapText="1"/>
    </xf>
    <xf numFmtId="49" fontId="13" fillId="0" borderId="44" xfId="1" applyNumberFormat="1" applyFont="1" applyBorder="1" applyAlignment="1" applyProtection="1">
      <alignment vertical="center" wrapText="1"/>
    </xf>
    <xf numFmtId="49" fontId="3" fillId="0" borderId="31" xfId="0" applyNumberFormat="1" applyFont="1" applyBorder="1" applyAlignment="1" applyProtection="1">
      <alignment horizontal="center" vertical="center"/>
    </xf>
    <xf numFmtId="49" fontId="3" fillId="0" borderId="48" xfId="0" applyNumberFormat="1" applyFont="1" applyBorder="1" applyAlignment="1" applyProtection="1">
      <alignment horizontal="left" vertical="center" wrapText="1"/>
    </xf>
    <xf numFmtId="0" fontId="3" fillId="0" borderId="48" xfId="2" applyFont="1" applyBorder="1" applyAlignment="1" applyProtection="1">
      <alignment vertical="center" wrapText="1"/>
    </xf>
    <xf numFmtId="0" fontId="3" fillId="0" borderId="49" xfId="2" applyFont="1" applyBorder="1" applyAlignment="1" applyProtection="1">
      <alignment vertical="center" wrapText="1"/>
    </xf>
    <xf numFmtId="0" fontId="16" fillId="0" borderId="0" xfId="0" applyFont="1" applyAlignment="1" applyProtection="1">
      <alignment horizontal="left" vertical="top"/>
    </xf>
    <xf numFmtId="49" fontId="13" fillId="0" borderId="0" xfId="1" applyNumberFormat="1" applyFont="1" applyAlignment="1" applyProtection="1">
      <alignment horizontal="center" vertical="center"/>
    </xf>
    <xf numFmtId="49" fontId="3" fillId="0" borderId="0" xfId="9" applyNumberFormat="1" applyFont="1" applyAlignment="1" applyProtection="1">
      <alignment horizontal="center" vertical="center"/>
    </xf>
    <xf numFmtId="0" fontId="23" fillId="0" borderId="0" xfId="0" applyFont="1" applyAlignment="1" applyProtection="1">
      <alignment vertical="center" wrapText="1"/>
    </xf>
    <xf numFmtId="176" fontId="3" fillId="0" borderId="14" xfId="0" applyNumberFormat="1" applyFont="1" applyBorder="1" applyProtection="1">
      <alignment vertical="center"/>
    </xf>
    <xf numFmtId="0" fontId="3" fillId="0" borderId="19" xfId="2" applyFont="1" applyBorder="1" applyProtection="1">
      <alignment vertical="center"/>
    </xf>
    <xf numFmtId="49" fontId="3" fillId="0" borderId="0" xfId="0" applyNumberFormat="1" applyFont="1" applyAlignment="1" applyProtection="1">
      <alignment horizontal="right" vertical="top"/>
    </xf>
    <xf numFmtId="49" fontId="3" fillId="0" borderId="14" xfId="0" applyNumberFormat="1" applyFont="1" applyBorder="1" applyAlignment="1" applyProtection="1">
      <alignment vertical="top"/>
    </xf>
    <xf numFmtId="0" fontId="3" fillId="0" borderId="14" xfId="0" applyFont="1" applyBorder="1" applyAlignment="1" applyProtection="1">
      <alignment vertical="top"/>
    </xf>
    <xf numFmtId="0" fontId="3" fillId="0" borderId="15" xfId="2" applyFont="1" applyBorder="1" applyProtection="1">
      <alignment vertical="center"/>
    </xf>
    <xf numFmtId="0" fontId="13" fillId="0" borderId="0" xfId="0" applyFont="1" applyAlignment="1" applyProtection="1">
      <alignment horizontal="left" vertical="center"/>
    </xf>
    <xf numFmtId="0" fontId="21" fillId="0" borderId="0" xfId="0" applyFont="1" applyAlignment="1" applyProtection="1">
      <alignment vertical="top"/>
    </xf>
    <xf numFmtId="0" fontId="22" fillId="0" borderId="0" xfId="0" applyFont="1" applyProtection="1">
      <alignment vertical="center"/>
    </xf>
    <xf numFmtId="183" fontId="6" fillId="0" borderId="0" xfId="1" applyNumberFormat="1" applyFont="1" applyAlignment="1" applyProtection="1">
      <alignment horizontal="right" vertical="top"/>
    </xf>
    <xf numFmtId="0" fontId="22" fillId="0" borderId="0" xfId="0" applyFont="1" applyAlignment="1" applyProtection="1">
      <alignment horizontal="left" vertical="center"/>
    </xf>
    <xf numFmtId="0" fontId="21" fillId="0" borderId="0" xfId="0" applyFont="1" applyProtection="1">
      <alignment vertical="center"/>
    </xf>
    <xf numFmtId="0" fontId="3" fillId="0" borderId="0" xfId="0" applyFont="1" applyAlignment="1" applyProtection="1">
      <alignment vertical="top"/>
    </xf>
    <xf numFmtId="0" fontId="16" fillId="0" borderId="0" xfId="0" applyFont="1" applyAlignment="1" applyProtection="1">
      <alignment horizontal="left" vertical="top" wrapText="1"/>
    </xf>
    <xf numFmtId="0" fontId="13" fillId="0" borderId="0" xfId="0" applyFont="1" applyProtection="1">
      <alignment vertical="center"/>
    </xf>
    <xf numFmtId="0" fontId="3" fillId="0" borderId="24" xfId="0" applyFont="1" applyBorder="1" applyAlignment="1" applyProtection="1">
      <alignment horizontal="center" vertical="center" textRotation="255"/>
    </xf>
    <xf numFmtId="0" fontId="3" fillId="0" borderId="24" xfId="0" applyFont="1" applyBorder="1" applyAlignment="1" applyProtection="1">
      <alignment horizontal="center" vertical="center"/>
    </xf>
    <xf numFmtId="0" fontId="3" fillId="0" borderId="24" xfId="0" applyFont="1" applyBorder="1" applyAlignment="1" applyProtection="1">
      <alignment horizontal="center" vertical="center" wrapText="1"/>
    </xf>
    <xf numFmtId="0" fontId="13" fillId="0" borderId="24" xfId="0" applyFont="1" applyBorder="1" applyAlignment="1" applyProtection="1">
      <alignment horizontal="center" vertical="center" wrapText="1"/>
    </xf>
    <xf numFmtId="0" fontId="13" fillId="0" borderId="24" xfId="0" applyFont="1" applyBorder="1" applyAlignment="1" applyProtection="1">
      <alignment horizontal="center" vertical="center"/>
    </xf>
    <xf numFmtId="0" fontId="13" fillId="0" borderId="25" xfId="0" applyFont="1" applyBorder="1" applyProtection="1">
      <alignment vertical="center"/>
    </xf>
    <xf numFmtId="0" fontId="13" fillId="0" borderId="22" xfId="0" applyFont="1" applyBorder="1" applyProtection="1">
      <alignment vertical="center"/>
    </xf>
    <xf numFmtId="0" fontId="13" fillId="0" borderId="8" xfId="0" applyFont="1" applyBorder="1" applyProtection="1">
      <alignment vertical="center"/>
    </xf>
    <xf numFmtId="0" fontId="13" fillId="0" borderId="27" xfId="0" applyFont="1" applyBorder="1" applyProtection="1">
      <alignment vertical="center"/>
    </xf>
    <xf numFmtId="0" fontId="3" fillId="0" borderId="0" xfId="1" applyNumberFormat="1" applyFont="1" applyAlignment="1" applyProtection="1">
      <alignment vertical="center"/>
    </xf>
    <xf numFmtId="38" fontId="13" fillId="2" borderId="3" xfId="8" applyNumberFormat="1" applyFont="1" applyFill="1" applyBorder="1" applyAlignment="1" applyProtection="1">
      <alignment horizontal="right" vertical="center"/>
      <protection locked="0"/>
    </xf>
    <xf numFmtId="38" fontId="13" fillId="2" borderId="6" xfId="8" applyNumberFormat="1" applyFont="1" applyFill="1" applyBorder="1" applyAlignment="1" applyProtection="1">
      <alignment horizontal="right" vertical="center"/>
      <protection locked="0"/>
    </xf>
    <xf numFmtId="38" fontId="13" fillId="2" borderId="23" xfId="8" applyNumberFormat="1" applyFont="1" applyFill="1" applyBorder="1" applyAlignment="1" applyProtection="1">
      <alignment horizontal="right" vertical="center"/>
      <protection locked="0"/>
    </xf>
  </cellXfs>
  <cellStyles count="10">
    <cellStyle name="桁区切り" xfId="8" builtinId="6"/>
    <cellStyle name="桁区切り 2" xfId="4" xr:uid="{00000000-0005-0000-0000-000001000000}"/>
    <cellStyle name="桁区切り 3" xfId="7" xr:uid="{00000000-0005-0000-0000-000002000000}"/>
    <cellStyle name="標準" xfId="0" builtinId="0"/>
    <cellStyle name="標準 3 3" xfId="3" xr:uid="{00000000-0005-0000-0000-000004000000}"/>
    <cellStyle name="標準 5" xfId="2" xr:uid="{00000000-0005-0000-0000-000005000000}"/>
    <cellStyle name="標準 5 2" xfId="1" xr:uid="{00000000-0005-0000-0000-000006000000}"/>
    <cellStyle name="標準 5 2 2" xfId="6" xr:uid="{00000000-0005-0000-0000-000007000000}"/>
    <cellStyle name="標準 5 2 2 2" xfId="9" xr:uid="{9084E8BD-6D39-4E85-ADC9-5E091959B468}"/>
    <cellStyle name="標準 9" xfId="5" xr:uid="{00000000-0005-0000-0000-000008000000}"/>
  </cellStyles>
  <dxfs count="187">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EEAAFC"/>
      <color rgb="FF000000"/>
      <color rgb="FFFF0000"/>
      <color rgb="FFA6A6A6"/>
      <color rgb="FFE2EFDA"/>
      <color rgb="FFFFE699"/>
      <color rgb="FFC6E0B4"/>
      <color rgb="FF0070C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256"/>
  <sheetViews>
    <sheetView showGridLines="0" tabSelected="1" topLeftCell="B1" zoomScaleNormal="100" zoomScaleSheetLayoutView="100" workbookViewId="0">
      <selection activeCell="B1" sqref="B1"/>
    </sheetView>
  </sheetViews>
  <sheetFormatPr defaultColWidth="9" defaultRowHeight="13.5" x14ac:dyDescent="0.15"/>
  <cols>
    <col min="1" max="1" width="10.375" style="85" hidden="1" customWidth="1"/>
    <col min="2" max="2" width="1.625" style="85" customWidth="1"/>
    <col min="3" max="3" width="2.625" style="85" customWidth="1"/>
    <col min="4" max="5" width="5.625" style="85" customWidth="1"/>
    <col min="6" max="6" width="6.625" style="85" customWidth="1"/>
    <col min="7" max="7" width="6.125" style="85" customWidth="1"/>
    <col min="8" max="8" width="6.25" style="85" customWidth="1"/>
    <col min="9" max="9" width="1.625" style="85" customWidth="1"/>
    <col min="10" max="10" width="6.25" style="85" customWidth="1"/>
    <col min="11" max="11" width="4.125" style="85" customWidth="1"/>
    <col min="12" max="12" width="4.75" style="85" customWidth="1"/>
    <col min="13" max="15" width="6.25" style="85" customWidth="1"/>
    <col min="16" max="16" width="9" style="85" customWidth="1"/>
    <col min="17" max="17" width="3.5" style="85" customWidth="1"/>
    <col min="18" max="18" width="5.5" style="85" customWidth="1"/>
    <col min="19" max="19" width="8.75" style="85" customWidth="1"/>
    <col min="20" max="20" width="13.5" style="85" customWidth="1"/>
    <col min="21" max="21" width="9" style="85" customWidth="1"/>
    <col min="22" max="22" width="5.25" style="85" customWidth="1"/>
    <col min="23" max="24" width="5" style="85" customWidth="1"/>
    <col min="25" max="25" width="6.25" style="85" customWidth="1"/>
    <col min="26" max="26" width="2.625" style="85" customWidth="1"/>
    <col min="27" max="27" width="3.625" style="85" customWidth="1"/>
    <col min="28" max="16384" width="9" style="85"/>
  </cols>
  <sheetData>
    <row r="1" spans="1:27" ht="30" customHeight="1" x14ac:dyDescent="0.15">
      <c r="A1" s="83" t="s">
        <v>254</v>
      </c>
      <c r="B1" s="83"/>
      <c r="C1" s="84" t="s">
        <v>176</v>
      </c>
      <c r="D1" s="84"/>
      <c r="Q1" s="86"/>
      <c r="R1" s="86"/>
      <c r="T1" s="87"/>
      <c r="U1" s="87"/>
      <c r="V1" s="87"/>
      <c r="W1" s="88" t="s">
        <v>260</v>
      </c>
      <c r="X1" s="88"/>
      <c r="Y1" s="88"/>
      <c r="Z1" s="88"/>
      <c r="AA1" s="86"/>
    </row>
    <row r="2" spans="1:27" ht="15" hidden="1" customHeight="1" x14ac:dyDescent="0.15">
      <c r="A2" s="83" t="s">
        <v>255</v>
      </c>
      <c r="B2" s="83"/>
      <c r="C2" s="89"/>
      <c r="D2" s="89"/>
      <c r="AA2" s="86"/>
    </row>
    <row r="3" spans="1:27" ht="30" customHeight="1" x14ac:dyDescent="0.15">
      <c r="A3" s="90" t="s">
        <v>259</v>
      </c>
      <c r="B3" s="90"/>
      <c r="C3" s="85" t="s">
        <v>177</v>
      </c>
      <c r="AA3" s="86"/>
    </row>
    <row r="4" spans="1:27" ht="5.25" customHeight="1" x14ac:dyDescent="0.15">
      <c r="A4" s="90"/>
      <c r="B4" s="90"/>
      <c r="C4" s="91"/>
      <c r="D4" s="92"/>
      <c r="E4" s="92"/>
      <c r="F4" s="92"/>
      <c r="G4" s="92"/>
      <c r="H4" s="92"/>
      <c r="I4" s="92"/>
      <c r="J4" s="92"/>
      <c r="K4" s="92"/>
      <c r="L4" s="92"/>
      <c r="M4" s="92"/>
      <c r="N4" s="92"/>
      <c r="O4" s="92"/>
      <c r="P4" s="92"/>
      <c r="Q4" s="92"/>
      <c r="R4" s="92"/>
      <c r="S4" s="92"/>
      <c r="T4" s="92"/>
      <c r="U4" s="92"/>
      <c r="V4" s="92"/>
      <c r="W4" s="92"/>
      <c r="X4" s="92"/>
      <c r="Y4" s="92"/>
      <c r="Z4" s="93"/>
    </row>
    <row r="5" spans="1:27" ht="15" customHeight="1" x14ac:dyDescent="0.15">
      <c r="A5" s="90"/>
      <c r="B5" s="94"/>
      <c r="C5" s="95" t="s">
        <v>102</v>
      </c>
      <c r="D5" s="96"/>
      <c r="E5" s="96"/>
      <c r="F5" s="96"/>
      <c r="G5" s="96"/>
      <c r="H5" s="96"/>
      <c r="I5" s="96"/>
      <c r="J5" s="96"/>
      <c r="K5" s="96"/>
      <c r="L5" s="96"/>
      <c r="M5" s="96"/>
      <c r="N5" s="96"/>
      <c r="O5" s="96"/>
      <c r="P5" s="96"/>
      <c r="Q5" s="96"/>
      <c r="R5" s="96"/>
      <c r="S5" s="96"/>
      <c r="T5" s="96"/>
      <c r="U5" s="96"/>
      <c r="V5" s="96"/>
      <c r="W5" s="96"/>
      <c r="X5" s="96"/>
      <c r="Y5" s="96"/>
      <c r="Z5" s="97"/>
    </row>
    <row r="6" spans="1:27" ht="15" customHeight="1" x14ac:dyDescent="0.15">
      <c r="A6" s="90"/>
      <c r="B6" s="90"/>
      <c r="C6" s="95" t="s">
        <v>12</v>
      </c>
      <c r="D6" s="96"/>
      <c r="E6" s="96"/>
      <c r="F6" s="96"/>
      <c r="G6" s="96"/>
      <c r="H6" s="96"/>
      <c r="I6" s="96"/>
      <c r="J6" s="96"/>
      <c r="K6" s="96"/>
      <c r="L6" s="96"/>
      <c r="M6" s="96"/>
      <c r="N6" s="96"/>
      <c r="O6" s="96"/>
      <c r="P6" s="96"/>
      <c r="Q6" s="96"/>
      <c r="R6" s="96"/>
      <c r="S6" s="96"/>
      <c r="T6" s="96"/>
      <c r="U6" s="96"/>
      <c r="V6" s="96"/>
      <c r="W6" s="96"/>
      <c r="X6" s="96"/>
      <c r="Y6" s="96"/>
      <c r="Z6" s="97"/>
    </row>
    <row r="7" spans="1:27" ht="15" customHeight="1" x14ac:dyDescent="0.15">
      <c r="A7" s="90"/>
      <c r="B7" s="90"/>
      <c r="C7" s="95" t="s">
        <v>13</v>
      </c>
      <c r="D7" s="96"/>
      <c r="E7" s="96"/>
      <c r="F7" s="96"/>
      <c r="G7" s="96"/>
      <c r="H7" s="96"/>
      <c r="I7" s="96"/>
      <c r="J7" s="96"/>
      <c r="K7" s="96"/>
      <c r="L7" s="96"/>
      <c r="M7" s="96"/>
      <c r="N7" s="96"/>
      <c r="O7" s="96"/>
      <c r="P7" s="96"/>
      <c r="Q7" s="96"/>
      <c r="R7" s="96"/>
      <c r="S7" s="96"/>
      <c r="T7" s="96"/>
      <c r="U7" s="96"/>
      <c r="V7" s="96"/>
      <c r="W7" s="96"/>
      <c r="X7" s="96"/>
      <c r="Y7" s="96"/>
      <c r="Z7" s="97"/>
    </row>
    <row r="8" spans="1:27" ht="15" hidden="1" customHeight="1" x14ac:dyDescent="0.15">
      <c r="A8" s="90"/>
      <c r="B8" s="90"/>
      <c r="C8" s="95"/>
      <c r="D8" s="96"/>
      <c r="E8" s="96"/>
      <c r="F8" s="96"/>
      <c r="G8" s="96"/>
      <c r="H8" s="96"/>
      <c r="I8" s="96"/>
      <c r="J8" s="96"/>
      <c r="K8" s="96"/>
      <c r="L8" s="96"/>
      <c r="M8" s="96"/>
      <c r="N8" s="96"/>
      <c r="O8" s="96"/>
      <c r="P8" s="96"/>
      <c r="Q8" s="96"/>
      <c r="R8" s="96"/>
      <c r="S8" s="96"/>
      <c r="T8" s="96"/>
      <c r="U8" s="96"/>
      <c r="V8" s="96"/>
      <c r="W8" s="96"/>
      <c r="X8" s="96"/>
      <c r="Y8" s="96"/>
      <c r="Z8" s="97"/>
    </row>
    <row r="9" spans="1:27" ht="5.25" customHeight="1" x14ac:dyDescent="0.15">
      <c r="A9" s="90"/>
      <c r="B9" s="90"/>
      <c r="C9" s="98"/>
      <c r="D9" s="99"/>
      <c r="E9" s="99"/>
      <c r="F9" s="99"/>
      <c r="G9" s="99"/>
      <c r="H9" s="99"/>
      <c r="I9" s="99"/>
      <c r="J9" s="99"/>
      <c r="K9" s="99"/>
      <c r="L9" s="99"/>
      <c r="M9" s="99"/>
      <c r="N9" s="99"/>
      <c r="O9" s="99"/>
      <c r="P9" s="99"/>
      <c r="Q9" s="99"/>
      <c r="R9" s="99"/>
      <c r="S9" s="99"/>
      <c r="T9" s="99"/>
      <c r="U9" s="99"/>
      <c r="V9" s="99"/>
      <c r="W9" s="99"/>
      <c r="X9" s="99"/>
      <c r="Y9" s="99"/>
      <c r="Z9" s="100"/>
    </row>
    <row r="10" spans="1:27" ht="30" customHeight="1" x14ac:dyDescent="0.15">
      <c r="A10" s="90"/>
      <c r="B10" s="90"/>
    </row>
    <row r="11" spans="1:27" ht="15" hidden="1" customHeight="1" x14ac:dyDescent="0.15">
      <c r="A11" s="90"/>
      <c r="B11" s="90"/>
    </row>
    <row r="12" spans="1:27" ht="15" hidden="1" customHeight="1" x14ac:dyDescent="0.15">
      <c r="A12" s="90"/>
      <c r="B12" s="90"/>
    </row>
    <row r="13" spans="1:27" ht="20.100000000000001" customHeight="1" x14ac:dyDescent="0.15">
      <c r="A13" s="90"/>
      <c r="B13" s="90"/>
      <c r="C13" s="101" t="s">
        <v>81</v>
      </c>
      <c r="D13" s="102"/>
      <c r="E13" s="102"/>
      <c r="F13" s="102"/>
      <c r="G13" s="102"/>
      <c r="H13" s="103"/>
    </row>
    <row r="14" spans="1:27" ht="15" customHeight="1" x14ac:dyDescent="0.15">
      <c r="A14" s="90"/>
      <c r="B14" s="90"/>
      <c r="C14" s="104"/>
      <c r="D14" s="105"/>
      <c r="E14" s="105"/>
      <c r="F14" s="105"/>
      <c r="G14" s="105"/>
      <c r="H14" s="105"/>
      <c r="I14" s="106"/>
      <c r="J14" s="106"/>
      <c r="K14" s="106"/>
      <c r="L14" s="106"/>
      <c r="M14" s="106"/>
      <c r="N14" s="106"/>
      <c r="O14" s="106"/>
      <c r="P14" s="106"/>
      <c r="Q14" s="106"/>
      <c r="R14" s="106"/>
      <c r="S14" s="106"/>
      <c r="T14" s="106"/>
      <c r="U14" s="106"/>
      <c r="V14" s="106"/>
      <c r="W14" s="106"/>
      <c r="X14" s="106"/>
      <c r="Y14" s="106"/>
      <c r="Z14" s="107"/>
    </row>
    <row r="15" spans="1:27" ht="15.75" hidden="1" customHeight="1" x14ac:dyDescent="0.15">
      <c r="A15" s="90"/>
      <c r="B15" s="90"/>
      <c r="C15" s="108"/>
      <c r="D15" s="109"/>
      <c r="E15" s="110"/>
      <c r="F15" s="110"/>
      <c r="G15" s="110"/>
      <c r="H15" s="110"/>
      <c r="I15" s="111"/>
      <c r="J15" s="112"/>
      <c r="K15" s="112"/>
      <c r="L15" s="112"/>
      <c r="M15" s="112"/>
      <c r="N15" s="112"/>
      <c r="O15" s="112"/>
      <c r="P15" s="112"/>
      <c r="Q15" s="112"/>
      <c r="R15" s="112"/>
      <c r="S15" s="112"/>
      <c r="T15" s="112"/>
      <c r="U15" s="112"/>
      <c r="V15" s="112"/>
      <c r="W15" s="112"/>
      <c r="X15" s="112"/>
      <c r="Y15" s="112"/>
      <c r="Z15" s="113"/>
    </row>
    <row r="16" spans="1:27" ht="15.75" hidden="1" customHeight="1" x14ac:dyDescent="0.15">
      <c r="A16" s="90"/>
      <c r="B16" s="90"/>
      <c r="C16" s="108"/>
      <c r="D16" s="109"/>
      <c r="E16" s="114"/>
      <c r="F16" s="114"/>
      <c r="G16" s="114"/>
      <c r="H16" s="114"/>
      <c r="I16" s="111"/>
      <c r="J16" s="115"/>
      <c r="K16" s="115"/>
      <c r="L16" s="115"/>
      <c r="M16" s="115"/>
      <c r="N16" s="115"/>
      <c r="O16" s="115"/>
      <c r="P16" s="115"/>
      <c r="Q16" s="115"/>
      <c r="R16" s="115"/>
      <c r="S16" s="115"/>
      <c r="T16" s="115"/>
      <c r="U16" s="115"/>
      <c r="V16" s="115"/>
      <c r="W16" s="115"/>
      <c r="X16" s="115"/>
      <c r="Y16" s="115"/>
      <c r="Z16" s="113"/>
    </row>
    <row r="17" spans="1:26" ht="15.75" hidden="1" customHeight="1" x14ac:dyDescent="0.15">
      <c r="A17" s="90"/>
      <c r="B17" s="90"/>
      <c r="C17" s="108"/>
      <c r="D17" s="109"/>
      <c r="E17" s="114"/>
      <c r="F17" s="114"/>
      <c r="G17" s="114"/>
      <c r="H17" s="114"/>
      <c r="I17" s="111"/>
      <c r="J17" s="115"/>
      <c r="K17" s="115"/>
      <c r="L17" s="115"/>
      <c r="M17" s="115"/>
      <c r="N17" s="115"/>
      <c r="O17" s="115"/>
      <c r="P17" s="115"/>
      <c r="Q17" s="115"/>
      <c r="R17" s="115"/>
      <c r="S17" s="115"/>
      <c r="T17" s="115"/>
      <c r="U17" s="115"/>
      <c r="V17" s="115"/>
      <c r="W17" s="115"/>
      <c r="X17" s="115"/>
      <c r="Y17" s="115"/>
      <c r="Z17" s="113"/>
    </row>
    <row r="18" spans="1:26" ht="15.75" hidden="1" customHeight="1" x14ac:dyDescent="0.15">
      <c r="A18" s="90"/>
      <c r="B18" s="90"/>
      <c r="C18" s="108"/>
      <c r="D18" s="109"/>
      <c r="E18" s="114"/>
      <c r="F18" s="114"/>
      <c r="G18" s="114"/>
      <c r="H18" s="114"/>
      <c r="I18" s="111"/>
      <c r="J18" s="115"/>
      <c r="K18" s="115"/>
      <c r="L18" s="115"/>
      <c r="M18" s="115"/>
      <c r="N18" s="115"/>
      <c r="O18" s="115"/>
      <c r="P18" s="115"/>
      <c r="Q18" s="115"/>
      <c r="R18" s="115"/>
      <c r="S18" s="115"/>
      <c r="T18" s="115"/>
      <c r="U18" s="115"/>
      <c r="V18" s="115"/>
      <c r="W18" s="115"/>
      <c r="X18" s="115"/>
      <c r="Y18" s="115"/>
      <c r="Z18" s="113"/>
    </row>
    <row r="19" spans="1:26" ht="15.75" hidden="1" customHeight="1" x14ac:dyDescent="0.15">
      <c r="A19" s="90"/>
      <c r="B19" s="90"/>
      <c r="C19" s="108"/>
      <c r="D19" s="109"/>
      <c r="E19" s="114"/>
      <c r="F19" s="114"/>
      <c r="G19" s="114"/>
      <c r="H19" s="114"/>
      <c r="I19" s="111"/>
      <c r="J19" s="115"/>
      <c r="K19" s="115"/>
      <c r="L19" s="115"/>
      <c r="M19" s="115"/>
      <c r="N19" s="115"/>
      <c r="O19" s="115"/>
      <c r="P19" s="115"/>
      <c r="Q19" s="115"/>
      <c r="R19" s="115"/>
      <c r="S19" s="115"/>
      <c r="T19" s="115"/>
      <c r="U19" s="115"/>
      <c r="V19" s="115"/>
      <c r="W19" s="115"/>
      <c r="X19" s="115"/>
      <c r="Y19" s="115"/>
      <c r="Z19" s="113"/>
    </row>
    <row r="20" spans="1:26" ht="20.100000000000001" customHeight="1" x14ac:dyDescent="0.15">
      <c r="A20" s="90">
        <f>IFERROR(IF(TRIM($I20)="",1001,0),3)</f>
        <v>1001</v>
      </c>
      <c r="B20" s="90"/>
      <c r="C20" s="108"/>
      <c r="D20" s="109">
        <v>1</v>
      </c>
      <c r="E20" s="85" t="s">
        <v>0</v>
      </c>
      <c r="I20" s="79"/>
      <c r="J20" s="80"/>
      <c r="K20" s="80"/>
      <c r="L20" s="80"/>
      <c r="M20" s="80"/>
      <c r="N20" s="114"/>
      <c r="O20" s="114"/>
      <c r="P20" s="114"/>
      <c r="Q20" s="114"/>
      <c r="R20" s="114"/>
      <c r="S20" s="114"/>
      <c r="T20" s="114"/>
      <c r="U20" s="114"/>
      <c r="V20" s="114"/>
      <c r="W20" s="114"/>
      <c r="X20" s="114"/>
      <c r="Y20" s="114"/>
      <c r="Z20" s="113"/>
    </row>
    <row r="21" spans="1:26" ht="20.100000000000001" customHeight="1" x14ac:dyDescent="0.15">
      <c r="A21" s="90"/>
      <c r="B21" s="90"/>
      <c r="C21" s="108"/>
      <c r="D21" s="109"/>
      <c r="E21" s="114"/>
      <c r="F21" s="114"/>
      <c r="G21" s="114"/>
      <c r="H21" s="114"/>
      <c r="I21" s="111"/>
      <c r="J21" s="116" t="s">
        <v>99</v>
      </c>
      <c r="K21" s="115"/>
      <c r="L21" s="115"/>
      <c r="M21" s="115"/>
      <c r="N21" s="115"/>
      <c r="O21" s="115"/>
      <c r="P21" s="115"/>
      <c r="Q21" s="115"/>
      <c r="R21" s="115"/>
      <c r="S21" s="115"/>
      <c r="T21" s="115"/>
      <c r="U21" s="115"/>
      <c r="V21" s="115"/>
      <c r="W21" s="115"/>
      <c r="X21" s="115"/>
      <c r="Y21" s="115"/>
      <c r="Z21" s="113"/>
    </row>
    <row r="22" spans="1:26" ht="20.100000000000001" customHeight="1" x14ac:dyDescent="0.15">
      <c r="A22" s="90">
        <f>IFERROR(IF(AND(TRIM($I22)&lt;&gt;"", OR(ISERROR(FIND("@"&amp;LEFT($I22,3)&amp;"@", 都道府県3))=FALSE, ISERROR(FIND("@"&amp;LEFT($I22,4)&amp;"@",都道府県4))=FALSE))=FALSE,1001,0),3)</f>
        <v>1001</v>
      </c>
      <c r="B22" s="90"/>
      <c r="C22" s="108"/>
      <c r="D22" s="109">
        <v>2</v>
      </c>
      <c r="E22" s="85" t="s">
        <v>74</v>
      </c>
      <c r="I22" s="51"/>
      <c r="J22" s="51"/>
      <c r="K22" s="51"/>
      <c r="L22" s="51"/>
      <c r="M22" s="51"/>
      <c r="N22" s="51"/>
      <c r="O22" s="51"/>
      <c r="P22" s="51"/>
      <c r="Q22" s="52"/>
      <c r="R22" s="51"/>
      <c r="S22" s="51"/>
      <c r="T22" s="51"/>
      <c r="U22" s="51"/>
      <c r="V22" s="51"/>
      <c r="W22" s="51"/>
      <c r="X22" s="51"/>
      <c r="Y22" s="51"/>
      <c r="Z22" s="113"/>
    </row>
    <row r="23" spans="1:26" ht="20.100000000000001" customHeight="1" x14ac:dyDescent="0.15">
      <c r="A23" s="90"/>
      <c r="B23" s="90"/>
      <c r="C23" s="108"/>
      <c r="D23" s="109"/>
      <c r="E23" s="114"/>
      <c r="F23" s="114"/>
      <c r="G23" s="114"/>
      <c r="H23" s="114"/>
      <c r="I23" s="111"/>
      <c r="J23" s="116" t="s">
        <v>8</v>
      </c>
      <c r="K23" s="115"/>
      <c r="L23" s="115"/>
      <c r="M23" s="115"/>
      <c r="N23" s="115"/>
      <c r="O23" s="115"/>
      <c r="P23" s="115"/>
      <c r="Q23" s="115"/>
      <c r="R23" s="115"/>
      <c r="S23" s="115"/>
      <c r="T23" s="115"/>
      <c r="U23" s="115"/>
      <c r="V23" s="115"/>
      <c r="W23" s="115"/>
      <c r="X23" s="115"/>
      <c r="Y23" s="115"/>
      <c r="Z23" s="113"/>
    </row>
    <row r="24" spans="1:26" ht="20.100000000000001" customHeight="1" x14ac:dyDescent="0.15">
      <c r="A24" s="90">
        <f>IFERROR(IF(TRIM($I24)="",1001,0),3)</f>
        <v>1001</v>
      </c>
      <c r="B24" s="90"/>
      <c r="C24" s="108"/>
      <c r="D24" s="109">
        <v>3</v>
      </c>
      <c r="E24" s="85" t="s">
        <v>82</v>
      </c>
      <c r="I24" s="72"/>
      <c r="J24" s="72"/>
      <c r="K24" s="72"/>
      <c r="L24" s="72"/>
      <c r="M24" s="72"/>
      <c r="N24" s="72"/>
      <c r="O24" s="72"/>
      <c r="P24" s="72"/>
      <c r="Q24" s="76"/>
      <c r="R24" s="72"/>
      <c r="S24" s="72"/>
      <c r="T24" s="72"/>
      <c r="U24" s="72"/>
      <c r="V24" s="72"/>
      <c r="W24" s="72"/>
      <c r="X24" s="72"/>
      <c r="Y24" s="72"/>
      <c r="Z24" s="113"/>
    </row>
    <row r="25" spans="1:26" ht="20.100000000000001" customHeight="1" x14ac:dyDescent="0.15">
      <c r="A25" s="90"/>
      <c r="B25" s="90"/>
      <c r="C25" s="117"/>
      <c r="D25" s="114"/>
      <c r="E25" s="114"/>
      <c r="F25" s="114"/>
      <c r="G25" s="114"/>
      <c r="H25" s="114"/>
      <c r="I25" s="111"/>
      <c r="J25" s="116" t="s">
        <v>95</v>
      </c>
      <c r="K25" s="115"/>
      <c r="L25" s="115"/>
      <c r="M25" s="115"/>
      <c r="N25" s="115"/>
      <c r="O25" s="115"/>
      <c r="P25" s="115"/>
      <c r="Q25" s="115"/>
      <c r="R25" s="115"/>
      <c r="S25" s="115"/>
      <c r="T25" s="115"/>
      <c r="U25" s="115"/>
      <c r="V25" s="115"/>
      <c r="W25" s="115"/>
      <c r="X25" s="115"/>
      <c r="Y25" s="115"/>
      <c r="Z25" s="113"/>
    </row>
    <row r="26" spans="1:26" ht="20.100000000000001" customHeight="1" x14ac:dyDescent="0.15">
      <c r="A26" s="90">
        <f>IFERROR(IF(TRIM($I26)="",1001,0),3)</f>
        <v>1001</v>
      </c>
      <c r="B26" s="90"/>
      <c r="C26" s="108"/>
      <c r="D26" s="109">
        <v>4</v>
      </c>
      <c r="E26" s="85" t="s">
        <v>1</v>
      </c>
      <c r="I26" s="72"/>
      <c r="J26" s="72"/>
      <c r="K26" s="72"/>
      <c r="L26" s="72"/>
      <c r="M26" s="72"/>
      <c r="N26" s="72"/>
      <c r="O26" s="72"/>
      <c r="P26" s="72"/>
      <c r="Q26" s="76"/>
      <c r="R26" s="72"/>
      <c r="S26" s="72"/>
      <c r="T26" s="72"/>
      <c r="U26" s="72"/>
      <c r="V26" s="72"/>
      <c r="W26" s="72"/>
      <c r="X26" s="72"/>
      <c r="Y26" s="72"/>
      <c r="Z26" s="113"/>
    </row>
    <row r="27" spans="1:26" ht="20.100000000000001" customHeight="1" x14ac:dyDescent="0.15">
      <c r="A27" s="90"/>
      <c r="B27" s="90"/>
      <c r="C27" s="117"/>
      <c r="D27" s="114"/>
      <c r="E27" s="114"/>
      <c r="F27" s="114"/>
      <c r="G27" s="114"/>
      <c r="H27" s="114"/>
      <c r="I27" s="111"/>
      <c r="J27" s="116" t="s">
        <v>96</v>
      </c>
      <c r="K27" s="115"/>
      <c r="L27" s="115"/>
      <c r="M27" s="115"/>
      <c r="N27" s="115"/>
      <c r="O27" s="115"/>
      <c r="P27" s="115"/>
      <c r="Q27" s="118"/>
      <c r="R27" s="115"/>
      <c r="S27" s="115"/>
      <c r="T27" s="115"/>
      <c r="U27" s="115"/>
      <c r="V27" s="115"/>
      <c r="W27" s="115"/>
      <c r="X27" s="115"/>
      <c r="Y27" s="115"/>
      <c r="Z27" s="119"/>
    </row>
    <row r="28" spans="1:26" ht="20.100000000000001" customHeight="1" x14ac:dyDescent="0.15">
      <c r="A28" s="90">
        <f>IFERROR(IF(TRIM($I28)="",1001,0),3)</f>
        <v>1001</v>
      </c>
      <c r="B28" s="90"/>
      <c r="C28" s="108"/>
      <c r="D28" s="109">
        <v>5</v>
      </c>
      <c r="E28" s="85" t="s">
        <v>9</v>
      </c>
      <c r="I28" s="72"/>
      <c r="J28" s="72"/>
      <c r="K28" s="72"/>
      <c r="L28" s="72"/>
      <c r="M28" s="72"/>
      <c r="N28" s="72"/>
      <c r="O28" s="72"/>
      <c r="P28" s="72"/>
      <c r="Q28" s="72"/>
      <c r="R28" s="72"/>
      <c r="S28" s="72"/>
      <c r="T28" s="72"/>
      <c r="U28" s="72"/>
      <c r="V28" s="72"/>
      <c r="W28" s="72"/>
      <c r="X28" s="72"/>
      <c r="Y28" s="72"/>
      <c r="Z28" s="113"/>
    </row>
    <row r="29" spans="1:26" ht="20.100000000000001" customHeight="1" x14ac:dyDescent="0.15">
      <c r="A29" s="90"/>
      <c r="B29" s="90"/>
      <c r="C29" s="117"/>
      <c r="D29" s="114"/>
      <c r="E29" s="114"/>
      <c r="F29" s="114"/>
      <c r="G29" s="114"/>
      <c r="H29" s="114"/>
      <c r="I29" s="111"/>
      <c r="J29" s="116" t="s">
        <v>89</v>
      </c>
      <c r="K29" s="115"/>
      <c r="L29" s="115"/>
      <c r="M29" s="115"/>
      <c r="N29" s="115"/>
      <c r="O29" s="115"/>
      <c r="P29" s="115"/>
      <c r="Q29" s="115"/>
      <c r="R29" s="115"/>
      <c r="S29" s="115"/>
      <c r="T29" s="115"/>
      <c r="U29" s="115"/>
      <c r="V29" s="115"/>
      <c r="W29" s="115"/>
      <c r="X29" s="115"/>
      <c r="Y29" s="115"/>
      <c r="Z29" s="119"/>
    </row>
    <row r="30" spans="1:26" ht="20.100000000000001" customHeight="1" x14ac:dyDescent="0.15">
      <c r="A30" s="90">
        <f>IFERROR(IF(OR(TRIM($I30)="", NOT(OR(IFERROR(SEARCH(" ",$I30),0)&gt;0, IFERROR(SEARCH("　",$I30),0)&gt;0))),1001,0),3)</f>
        <v>1001</v>
      </c>
      <c r="B30" s="90"/>
      <c r="C30" s="108"/>
      <c r="D30" s="109">
        <v>6</v>
      </c>
      <c r="E30" s="85" t="s">
        <v>83</v>
      </c>
      <c r="I30" s="72"/>
      <c r="J30" s="72"/>
      <c r="K30" s="72"/>
      <c r="L30" s="72"/>
      <c r="M30" s="72"/>
      <c r="N30" s="72"/>
      <c r="O30" s="72"/>
      <c r="P30" s="72"/>
      <c r="Q30" s="72"/>
      <c r="R30" s="72"/>
      <c r="S30" s="72"/>
      <c r="T30" s="72"/>
      <c r="U30" s="72"/>
      <c r="V30" s="72"/>
      <c r="W30" s="72"/>
      <c r="X30" s="72"/>
      <c r="Y30" s="72"/>
      <c r="Z30" s="113"/>
    </row>
    <row r="31" spans="1:26" ht="20.100000000000001" customHeight="1" x14ac:dyDescent="0.15">
      <c r="A31" s="90"/>
      <c r="B31" s="90"/>
      <c r="C31" s="117"/>
      <c r="D31" s="114"/>
      <c r="E31" s="114"/>
      <c r="F31" s="114"/>
      <c r="G31" s="114"/>
      <c r="H31" s="114"/>
      <c r="I31" s="120"/>
      <c r="J31" s="116" t="s">
        <v>79</v>
      </c>
      <c r="K31" s="116"/>
      <c r="L31" s="116"/>
      <c r="M31" s="116"/>
      <c r="N31" s="116"/>
      <c r="O31" s="116"/>
      <c r="P31" s="116"/>
      <c r="Q31" s="116"/>
      <c r="R31" s="116"/>
      <c r="S31" s="116"/>
      <c r="T31" s="116"/>
      <c r="U31" s="116"/>
      <c r="V31" s="116"/>
      <c r="W31" s="116"/>
      <c r="X31" s="116"/>
      <c r="Y31" s="116"/>
      <c r="Z31" s="119"/>
    </row>
    <row r="32" spans="1:26" ht="20.100000000000001" customHeight="1" x14ac:dyDescent="0.15">
      <c r="A32" s="90">
        <f>IFERROR(IF(OR(TRIM($I32)="", NOT(OR(IFERROR(SEARCH(" ",$I32),0)&gt;0, IFERROR(SEARCH("　",$I32),0)&gt;0))),1001,0),3)</f>
        <v>1001</v>
      </c>
      <c r="B32" s="90"/>
      <c r="C32" s="108"/>
      <c r="D32" s="109">
        <v>7</v>
      </c>
      <c r="E32" s="85" t="s">
        <v>2</v>
      </c>
      <c r="I32" s="72"/>
      <c r="J32" s="72"/>
      <c r="K32" s="72"/>
      <c r="L32" s="72"/>
      <c r="M32" s="72"/>
      <c r="N32" s="72"/>
      <c r="O32" s="72"/>
      <c r="P32" s="72"/>
      <c r="Q32" s="72"/>
      <c r="R32" s="72"/>
      <c r="S32" s="72"/>
      <c r="T32" s="72"/>
      <c r="U32" s="72"/>
      <c r="V32" s="72"/>
      <c r="W32" s="72"/>
      <c r="X32" s="72"/>
      <c r="Y32" s="72"/>
      <c r="Z32" s="113"/>
    </row>
    <row r="33" spans="1:27" ht="20.100000000000001" customHeight="1" x14ac:dyDescent="0.15">
      <c r="A33" s="90"/>
      <c r="B33" s="90"/>
      <c r="C33" s="117"/>
      <c r="D33" s="114"/>
      <c r="E33" s="114"/>
      <c r="F33" s="114"/>
      <c r="G33" s="114"/>
      <c r="H33" s="114"/>
      <c r="I33" s="120"/>
      <c r="J33" s="116" t="s">
        <v>5</v>
      </c>
      <c r="K33" s="116"/>
      <c r="L33" s="116"/>
      <c r="M33" s="116"/>
      <c r="N33" s="116"/>
      <c r="O33" s="116"/>
      <c r="P33" s="116"/>
      <c r="Q33" s="116"/>
      <c r="R33" s="116"/>
      <c r="S33" s="116"/>
      <c r="T33" s="116"/>
      <c r="U33" s="116"/>
      <c r="V33" s="116"/>
      <c r="W33" s="116"/>
      <c r="X33" s="116"/>
      <c r="Y33" s="116"/>
      <c r="Z33" s="113"/>
    </row>
    <row r="34" spans="1:27" ht="20.100000000000001" customHeight="1" x14ac:dyDescent="0.15">
      <c r="A34" s="90">
        <f>IFERROR(IF(NOT(AND(TRIM($I34)&lt;&gt;"",ISNUMBER(VALUE(SUBSTITUTE($I34,"-",""))), IFERROR(SEARCH("-",$I34),0)&gt;0)),1001,0),3)</f>
        <v>1001</v>
      </c>
      <c r="B34" s="90"/>
      <c r="C34" s="108"/>
      <c r="D34" s="109">
        <v>8</v>
      </c>
      <c r="E34" s="85" t="s">
        <v>3</v>
      </c>
      <c r="I34" s="72"/>
      <c r="J34" s="72"/>
      <c r="K34" s="72"/>
      <c r="L34" s="72"/>
      <c r="M34" s="72"/>
      <c r="O34" s="121" t="s">
        <v>69</v>
      </c>
      <c r="P34" s="1"/>
      <c r="Q34" s="85" t="s">
        <v>70</v>
      </c>
      <c r="Y34" s="115"/>
      <c r="Z34" s="113"/>
    </row>
    <row r="35" spans="1:27" ht="20.100000000000001" customHeight="1" x14ac:dyDescent="0.15">
      <c r="A35" s="90"/>
      <c r="B35" s="90"/>
      <c r="C35" s="117"/>
      <c r="D35" s="114"/>
      <c r="E35" s="114"/>
      <c r="F35" s="114"/>
      <c r="G35" s="114"/>
      <c r="H35" s="114"/>
      <c r="I35" s="111"/>
      <c r="J35" s="116" t="s">
        <v>80</v>
      </c>
      <c r="K35" s="115"/>
      <c r="L35" s="115"/>
      <c r="M35" s="115"/>
      <c r="N35" s="115"/>
      <c r="O35" s="115"/>
      <c r="P35" s="115"/>
      <c r="Q35" s="115"/>
      <c r="R35" s="115"/>
      <c r="S35" s="115"/>
      <c r="T35" s="115"/>
      <c r="U35" s="115"/>
      <c r="V35" s="115"/>
      <c r="W35" s="115"/>
      <c r="X35" s="115"/>
      <c r="Y35" s="115"/>
      <c r="Z35" s="113"/>
    </row>
    <row r="36" spans="1:27" ht="20.100000000000001" customHeight="1" x14ac:dyDescent="0.15">
      <c r="A36" s="90">
        <f>IFERROR(IF(NOT(AND(TRIM($I36)&lt;&gt;"",ISNUMBER(VALUE(SUBSTITUTE($I36,"-",""))), IFERROR(SEARCH("-",$I36),0)&gt;0)),1001,0),3)</f>
        <v>1001</v>
      </c>
      <c r="B36" s="90"/>
      <c r="C36" s="108"/>
      <c r="D36" s="109">
        <v>9</v>
      </c>
      <c r="E36" s="85" t="s">
        <v>4</v>
      </c>
      <c r="I36" s="72"/>
      <c r="J36" s="72"/>
      <c r="K36" s="72"/>
      <c r="L36" s="72"/>
      <c r="M36" s="72"/>
      <c r="N36" s="115"/>
      <c r="O36" s="115"/>
      <c r="P36" s="115"/>
      <c r="Q36" s="115"/>
      <c r="R36" s="115"/>
      <c r="S36" s="115"/>
      <c r="T36" s="115"/>
      <c r="U36" s="115"/>
      <c r="V36" s="115"/>
      <c r="W36" s="115"/>
      <c r="X36" s="115"/>
      <c r="Y36" s="115"/>
      <c r="Z36" s="113"/>
    </row>
    <row r="37" spans="1:27" ht="30" customHeight="1" x14ac:dyDescent="0.15">
      <c r="A37" s="90"/>
      <c r="B37" s="90"/>
      <c r="C37" s="117"/>
      <c r="D37" s="114"/>
      <c r="E37" s="114"/>
      <c r="F37" s="114"/>
      <c r="G37" s="114"/>
      <c r="H37" s="114"/>
      <c r="I37" s="111"/>
      <c r="J37" s="122" t="s">
        <v>256</v>
      </c>
      <c r="K37" s="122"/>
      <c r="L37" s="122"/>
      <c r="M37" s="122"/>
      <c r="N37" s="122"/>
      <c r="O37" s="122"/>
      <c r="P37" s="122"/>
      <c r="Q37" s="122"/>
      <c r="R37" s="122"/>
      <c r="S37" s="122"/>
      <c r="T37" s="122"/>
      <c r="U37" s="122"/>
      <c r="V37" s="122"/>
      <c r="W37" s="122"/>
      <c r="X37" s="122"/>
      <c r="Y37" s="122"/>
      <c r="Z37" s="113"/>
    </row>
    <row r="38" spans="1:27" ht="20.100000000000001" customHeight="1" x14ac:dyDescent="0.15">
      <c r="A38" s="90">
        <f>IFERROR(IF(NOT(IFERROR(SEARCH("@",$I38),0)&gt;0),1001,0),3)</f>
        <v>1001</v>
      </c>
      <c r="B38" s="90"/>
      <c r="C38" s="117"/>
      <c r="D38" s="109">
        <v>10</v>
      </c>
      <c r="E38" s="85" t="s">
        <v>75</v>
      </c>
      <c r="I38" s="72"/>
      <c r="J38" s="72"/>
      <c r="K38" s="72"/>
      <c r="L38" s="72"/>
      <c r="M38" s="72"/>
      <c r="N38" s="72"/>
      <c r="O38" s="72"/>
      <c r="P38" s="72"/>
      <c r="Q38" s="77"/>
      <c r="R38" s="72"/>
      <c r="S38" s="72"/>
      <c r="T38" s="72"/>
      <c r="U38" s="72"/>
      <c r="V38" s="72"/>
      <c r="W38" s="72"/>
      <c r="X38" s="72"/>
      <c r="Y38" s="72"/>
      <c r="Z38" s="113"/>
    </row>
    <row r="39" spans="1:27" ht="20.100000000000001" customHeight="1" x14ac:dyDescent="0.15">
      <c r="A39" s="90"/>
      <c r="B39" s="90"/>
      <c r="C39" s="117"/>
      <c r="D39" s="109"/>
      <c r="I39" s="111"/>
      <c r="J39" s="123" t="s">
        <v>97</v>
      </c>
      <c r="K39" s="124"/>
      <c r="L39" s="116"/>
      <c r="M39" s="116"/>
      <c r="N39" s="116"/>
      <c r="O39" s="116"/>
      <c r="P39" s="116"/>
      <c r="Q39" s="125"/>
      <c r="R39" s="116"/>
      <c r="S39" s="116"/>
      <c r="T39" s="116"/>
      <c r="U39" s="116"/>
      <c r="V39" s="116"/>
      <c r="W39" s="116"/>
      <c r="X39" s="116"/>
      <c r="Y39" s="116"/>
      <c r="Z39" s="114"/>
      <c r="AA39" s="126"/>
    </row>
    <row r="40" spans="1:27" ht="20.100000000000001" customHeight="1" x14ac:dyDescent="0.15">
      <c r="A40" s="90">
        <f>IFERROR(IF(AND($I40&lt;&gt;"一致する", $I40&lt;&gt;"一致しない"),1001,0),3)</f>
        <v>0</v>
      </c>
      <c r="B40" s="90"/>
      <c r="C40" s="108"/>
      <c r="D40" s="109">
        <v>11</v>
      </c>
      <c r="E40" s="85" t="s">
        <v>62</v>
      </c>
      <c r="I40" s="72" t="s">
        <v>67</v>
      </c>
      <c r="J40" s="72"/>
      <c r="K40" s="72"/>
      <c r="L40" s="72"/>
      <c r="M40" s="72"/>
      <c r="N40" s="114"/>
      <c r="O40" s="114"/>
      <c r="P40" s="114"/>
      <c r="Q40" s="114"/>
      <c r="R40" s="114"/>
      <c r="S40" s="114"/>
      <c r="T40" s="114"/>
      <c r="U40" s="114"/>
      <c r="V40" s="114"/>
      <c r="W40" s="114"/>
      <c r="X40" s="114"/>
      <c r="Y40" s="114"/>
      <c r="Z40" s="113"/>
      <c r="AA40" s="114"/>
    </row>
    <row r="41" spans="1:27" ht="20.100000000000001" customHeight="1" x14ac:dyDescent="0.15">
      <c r="A41" s="90"/>
      <c r="B41" s="90"/>
      <c r="C41" s="117"/>
      <c r="D41" s="114"/>
      <c r="E41" s="114"/>
      <c r="F41" s="114"/>
      <c r="G41" s="114"/>
      <c r="H41" s="114"/>
      <c r="I41" s="120"/>
      <c r="J41" s="127" t="s">
        <v>91</v>
      </c>
      <c r="K41" s="116"/>
      <c r="L41" s="116"/>
      <c r="M41" s="116"/>
      <c r="N41" s="116"/>
      <c r="O41" s="116"/>
      <c r="P41" s="116"/>
      <c r="Q41" s="116"/>
      <c r="R41" s="116"/>
      <c r="S41" s="116"/>
      <c r="T41" s="116"/>
      <c r="U41" s="116"/>
      <c r="V41" s="116"/>
      <c r="W41" s="116"/>
      <c r="X41" s="116"/>
      <c r="Y41" s="116"/>
      <c r="Z41" s="128"/>
      <c r="AA41" s="114"/>
    </row>
    <row r="42" spans="1:27" ht="20.100000000000001" customHeight="1" x14ac:dyDescent="0.15">
      <c r="A42" s="90"/>
      <c r="B42" s="90"/>
      <c r="C42" s="129"/>
      <c r="D42" s="130"/>
      <c r="E42" s="130"/>
      <c r="F42" s="130"/>
      <c r="G42" s="130"/>
      <c r="H42" s="130"/>
      <c r="I42" s="131"/>
      <c r="J42" s="131"/>
      <c r="K42" s="132"/>
      <c r="L42" s="131"/>
      <c r="M42" s="131"/>
      <c r="N42" s="131"/>
      <c r="O42" s="131"/>
      <c r="P42" s="131"/>
      <c r="Q42" s="131"/>
      <c r="R42" s="131"/>
      <c r="S42" s="131"/>
      <c r="T42" s="131"/>
      <c r="U42" s="131"/>
      <c r="V42" s="131"/>
      <c r="W42" s="131"/>
      <c r="X42" s="131"/>
      <c r="Y42" s="131"/>
      <c r="Z42" s="133"/>
    </row>
    <row r="43" spans="1:27" ht="15" customHeight="1" x14ac:dyDescent="0.15">
      <c r="A43" s="90"/>
      <c r="B43" s="90"/>
      <c r="C43" s="114"/>
      <c r="D43" s="114"/>
      <c r="E43" s="114"/>
      <c r="F43" s="114"/>
      <c r="G43" s="114"/>
      <c r="H43" s="114"/>
      <c r="I43" s="134"/>
      <c r="J43" s="135"/>
      <c r="K43" s="135"/>
      <c r="L43" s="135"/>
      <c r="M43" s="135"/>
      <c r="N43" s="135"/>
      <c r="O43" s="135"/>
      <c r="P43" s="135"/>
      <c r="Q43" s="135"/>
      <c r="R43" s="135"/>
      <c r="S43" s="135"/>
      <c r="T43" s="135"/>
      <c r="U43" s="135"/>
      <c r="V43" s="135"/>
      <c r="W43" s="135"/>
      <c r="X43" s="135"/>
      <c r="Y43" s="135"/>
      <c r="Z43" s="114"/>
    </row>
    <row r="44" spans="1:27" ht="15.75" hidden="1" customHeight="1" x14ac:dyDescent="0.15">
      <c r="A44" s="90"/>
      <c r="B44" s="90"/>
      <c r="C44" s="114"/>
      <c r="D44" s="114"/>
      <c r="E44" s="114"/>
      <c r="F44" s="114"/>
      <c r="G44" s="114"/>
      <c r="H44" s="114"/>
      <c r="I44" s="135"/>
      <c r="J44" s="114"/>
      <c r="K44" s="114"/>
      <c r="L44" s="114"/>
      <c r="M44" s="114"/>
      <c r="N44" s="114"/>
      <c r="O44" s="114"/>
      <c r="P44" s="114"/>
      <c r="Q44" s="114"/>
      <c r="R44" s="114"/>
      <c r="S44" s="114"/>
      <c r="T44" s="114"/>
      <c r="U44" s="114"/>
      <c r="V44" s="114"/>
      <c r="W44" s="114"/>
      <c r="X44" s="114"/>
      <c r="Y44" s="114"/>
      <c r="Z44" s="114"/>
    </row>
    <row r="45" spans="1:27" ht="15.75" hidden="1" customHeight="1" x14ac:dyDescent="0.15">
      <c r="A45" s="90"/>
      <c r="B45" s="90"/>
      <c r="C45" s="114"/>
      <c r="D45" s="114"/>
      <c r="E45" s="114"/>
      <c r="F45" s="114"/>
      <c r="G45" s="114"/>
      <c r="H45" s="114"/>
      <c r="I45" s="135"/>
      <c r="J45" s="114"/>
      <c r="K45" s="114"/>
      <c r="L45" s="114"/>
      <c r="M45" s="114"/>
      <c r="N45" s="114"/>
      <c r="O45" s="114"/>
      <c r="P45" s="114"/>
      <c r="Q45" s="114"/>
      <c r="R45" s="114"/>
      <c r="S45" s="114"/>
      <c r="T45" s="114"/>
      <c r="U45" s="114"/>
      <c r="V45" s="114"/>
      <c r="W45" s="114"/>
      <c r="X45" s="114"/>
      <c r="Y45" s="114"/>
      <c r="Z45" s="114"/>
    </row>
    <row r="46" spans="1:27" ht="15.75" hidden="1" customHeight="1" x14ac:dyDescent="0.15">
      <c r="A46" s="90"/>
      <c r="B46" s="90"/>
      <c r="C46" s="114"/>
      <c r="D46" s="114"/>
      <c r="E46" s="114"/>
      <c r="F46" s="114"/>
      <c r="G46" s="114"/>
      <c r="H46" s="114"/>
      <c r="I46" s="135"/>
      <c r="J46" s="114"/>
      <c r="K46" s="114"/>
      <c r="L46" s="114"/>
      <c r="M46" s="114"/>
      <c r="N46" s="114"/>
      <c r="O46" s="114"/>
      <c r="P46" s="114"/>
      <c r="Q46" s="114"/>
      <c r="R46" s="114"/>
      <c r="S46" s="114"/>
      <c r="T46" s="114"/>
      <c r="U46" s="114"/>
      <c r="V46" s="114"/>
      <c r="W46" s="114"/>
      <c r="X46" s="114"/>
      <c r="Y46" s="114"/>
      <c r="Z46" s="114"/>
    </row>
    <row r="47" spans="1:27" ht="15.75" hidden="1" customHeight="1" x14ac:dyDescent="0.15">
      <c r="A47" s="90"/>
      <c r="B47" s="90"/>
      <c r="C47" s="114"/>
      <c r="D47" s="114"/>
      <c r="E47" s="114"/>
      <c r="F47" s="114"/>
      <c r="G47" s="114"/>
      <c r="H47" s="114"/>
      <c r="I47" s="135"/>
      <c r="J47" s="114"/>
      <c r="K47" s="114"/>
      <c r="L47" s="114"/>
      <c r="M47" s="114"/>
      <c r="N47" s="114"/>
      <c r="O47" s="114"/>
      <c r="P47" s="114"/>
      <c r="Q47" s="114"/>
      <c r="R47" s="114"/>
      <c r="S47" s="114"/>
      <c r="T47" s="114"/>
      <c r="U47" s="114"/>
      <c r="V47" s="114"/>
      <c r="W47" s="114"/>
      <c r="X47" s="114"/>
      <c r="Y47" s="114"/>
      <c r="Z47" s="114"/>
    </row>
    <row r="48" spans="1:27" ht="15.75" hidden="1" customHeight="1" x14ac:dyDescent="0.15">
      <c r="A48" s="90"/>
      <c r="B48" s="90"/>
      <c r="C48" s="114"/>
      <c r="D48" s="114"/>
      <c r="E48" s="114"/>
      <c r="F48" s="114"/>
      <c r="G48" s="114"/>
      <c r="H48" s="114"/>
      <c r="I48" s="135"/>
      <c r="J48" s="114"/>
      <c r="K48" s="114"/>
      <c r="L48" s="114"/>
      <c r="M48" s="114"/>
      <c r="N48" s="114"/>
      <c r="O48" s="114"/>
      <c r="P48" s="114"/>
      <c r="Q48" s="114"/>
      <c r="R48" s="114"/>
      <c r="S48" s="114"/>
      <c r="T48" s="114"/>
      <c r="U48" s="114"/>
      <c r="V48" s="114"/>
      <c r="W48" s="114"/>
      <c r="X48" s="114"/>
      <c r="Y48" s="114"/>
      <c r="Z48" s="114"/>
    </row>
    <row r="49" spans="1:26" ht="15.75" hidden="1" customHeight="1" x14ac:dyDescent="0.15">
      <c r="A49" s="90"/>
      <c r="B49" s="90"/>
      <c r="C49" s="114"/>
      <c r="D49" s="114"/>
      <c r="E49" s="114"/>
      <c r="F49" s="114"/>
      <c r="G49" s="114"/>
      <c r="H49" s="114"/>
      <c r="I49" s="135"/>
      <c r="J49" s="114"/>
      <c r="K49" s="114"/>
      <c r="L49" s="114"/>
      <c r="M49" s="114"/>
      <c r="N49" s="114"/>
      <c r="O49" s="114"/>
      <c r="P49" s="114"/>
      <c r="Q49" s="114"/>
      <c r="R49" s="114"/>
      <c r="S49" s="114"/>
      <c r="T49" s="114"/>
      <c r="U49" s="114"/>
      <c r="V49" s="114"/>
      <c r="W49" s="114"/>
      <c r="X49" s="114"/>
      <c r="Y49" s="114"/>
      <c r="Z49" s="114"/>
    </row>
    <row r="50" spans="1:26" ht="15.75" hidden="1" customHeight="1" x14ac:dyDescent="0.15">
      <c r="A50" s="90"/>
      <c r="B50" s="90"/>
      <c r="C50" s="114"/>
      <c r="D50" s="114"/>
      <c r="E50" s="114"/>
      <c r="F50" s="114"/>
      <c r="G50" s="114"/>
      <c r="H50" s="114"/>
      <c r="I50" s="135"/>
      <c r="J50" s="114"/>
      <c r="K50" s="114"/>
      <c r="L50" s="114"/>
      <c r="M50" s="114"/>
      <c r="N50" s="114"/>
      <c r="O50" s="114"/>
      <c r="P50" s="114"/>
      <c r="Q50" s="114"/>
      <c r="R50" s="114"/>
      <c r="S50" s="114"/>
      <c r="T50" s="114"/>
      <c r="U50" s="114"/>
      <c r="V50" s="114"/>
      <c r="W50" s="114"/>
      <c r="X50" s="114"/>
      <c r="Y50" s="114"/>
      <c r="Z50" s="114"/>
    </row>
    <row r="51" spans="1:26" ht="15.75" hidden="1" customHeight="1" x14ac:dyDescent="0.15">
      <c r="A51" s="90"/>
      <c r="B51" s="90"/>
      <c r="C51" s="114"/>
      <c r="D51" s="114"/>
      <c r="E51" s="114"/>
      <c r="F51" s="114"/>
      <c r="G51" s="114"/>
      <c r="H51" s="114"/>
      <c r="I51" s="135"/>
      <c r="J51" s="114"/>
      <c r="K51" s="114"/>
      <c r="L51" s="114"/>
      <c r="M51" s="114"/>
      <c r="N51" s="114"/>
      <c r="O51" s="114"/>
      <c r="P51" s="114"/>
      <c r="Q51" s="114"/>
      <c r="R51" s="114"/>
      <c r="S51" s="114"/>
      <c r="T51" s="114"/>
      <c r="U51" s="114"/>
      <c r="V51" s="114"/>
      <c r="W51" s="114"/>
      <c r="X51" s="114"/>
      <c r="Y51" s="114"/>
      <c r="Z51" s="114"/>
    </row>
    <row r="52" spans="1:26" ht="15.75" hidden="1" customHeight="1" x14ac:dyDescent="0.15">
      <c r="A52" s="90"/>
      <c r="B52" s="90"/>
      <c r="C52" s="114"/>
      <c r="D52" s="114"/>
      <c r="E52" s="114"/>
      <c r="F52" s="114"/>
      <c r="G52" s="114"/>
      <c r="H52" s="114"/>
      <c r="I52" s="135"/>
      <c r="J52" s="114"/>
      <c r="K52" s="114"/>
      <c r="L52" s="114"/>
      <c r="M52" s="114"/>
      <c r="N52" s="114"/>
      <c r="O52" s="114"/>
      <c r="P52" s="114"/>
      <c r="Q52" s="114"/>
      <c r="R52" s="114"/>
      <c r="S52" s="114"/>
      <c r="T52" s="114"/>
      <c r="U52" s="114"/>
      <c r="V52" s="114"/>
      <c r="W52" s="114"/>
      <c r="X52" s="114"/>
      <c r="Y52" s="114"/>
      <c r="Z52" s="114"/>
    </row>
    <row r="53" spans="1:26" ht="15.75" hidden="1" customHeight="1" x14ac:dyDescent="0.15">
      <c r="A53" s="90"/>
      <c r="B53" s="90"/>
      <c r="C53" s="114"/>
      <c r="D53" s="114"/>
      <c r="E53" s="114"/>
      <c r="F53" s="114"/>
      <c r="G53" s="114"/>
      <c r="H53" s="114"/>
      <c r="I53" s="135"/>
      <c r="J53" s="114"/>
      <c r="K53" s="114"/>
      <c r="L53" s="114"/>
      <c r="M53" s="114"/>
      <c r="N53" s="114"/>
      <c r="O53" s="114"/>
      <c r="P53" s="114"/>
      <c r="Q53" s="114"/>
      <c r="R53" s="114"/>
      <c r="S53" s="114"/>
      <c r="T53" s="114"/>
      <c r="U53" s="114"/>
      <c r="V53" s="114"/>
      <c r="W53" s="114"/>
      <c r="X53" s="114"/>
      <c r="Y53" s="114"/>
      <c r="Z53" s="114"/>
    </row>
    <row r="54" spans="1:26" ht="15.75" hidden="1" customHeight="1" x14ac:dyDescent="0.15">
      <c r="A54" s="90"/>
      <c r="B54" s="90"/>
      <c r="C54" s="114"/>
      <c r="D54" s="114"/>
      <c r="E54" s="114"/>
      <c r="F54" s="114"/>
      <c r="G54" s="114"/>
      <c r="H54" s="114"/>
      <c r="I54" s="135"/>
      <c r="J54" s="114"/>
      <c r="K54" s="114"/>
      <c r="L54" s="114"/>
      <c r="M54" s="114"/>
      <c r="N54" s="114"/>
      <c r="O54" s="114"/>
      <c r="P54" s="114"/>
      <c r="Q54" s="114"/>
      <c r="R54" s="114"/>
      <c r="S54" s="114"/>
      <c r="T54" s="114"/>
      <c r="U54" s="114"/>
      <c r="V54" s="114"/>
      <c r="W54" s="114"/>
      <c r="X54" s="114"/>
      <c r="Y54" s="114"/>
      <c r="Z54" s="114"/>
    </row>
    <row r="55" spans="1:26" ht="15.75" hidden="1" customHeight="1" x14ac:dyDescent="0.15">
      <c r="A55" s="90"/>
      <c r="B55" s="90"/>
      <c r="C55" s="114"/>
      <c r="D55" s="114"/>
      <c r="E55" s="114"/>
      <c r="F55" s="114"/>
      <c r="G55" s="114"/>
      <c r="H55" s="114"/>
      <c r="I55" s="135"/>
      <c r="J55" s="114"/>
      <c r="K55" s="114"/>
      <c r="L55" s="114"/>
      <c r="M55" s="114"/>
      <c r="N55" s="114"/>
      <c r="O55" s="114"/>
      <c r="P55" s="114"/>
      <c r="Q55" s="114"/>
      <c r="R55" s="114"/>
      <c r="S55" s="114"/>
      <c r="T55" s="114"/>
      <c r="U55" s="114"/>
      <c r="V55" s="114"/>
      <c r="W55" s="114"/>
      <c r="X55" s="114"/>
      <c r="Y55" s="114"/>
      <c r="Z55" s="114"/>
    </row>
    <row r="56" spans="1:26" ht="15.75" hidden="1" customHeight="1" x14ac:dyDescent="0.15">
      <c r="A56" s="90"/>
      <c r="B56" s="90"/>
      <c r="C56" s="114"/>
      <c r="D56" s="114"/>
      <c r="E56" s="114"/>
      <c r="F56" s="114"/>
      <c r="G56" s="114"/>
      <c r="H56" s="114"/>
      <c r="I56" s="135"/>
      <c r="J56" s="114"/>
      <c r="K56" s="114"/>
      <c r="L56" s="114"/>
      <c r="M56" s="114"/>
      <c r="N56" s="114"/>
      <c r="O56" s="114"/>
      <c r="P56" s="114"/>
      <c r="Q56" s="114"/>
      <c r="R56" s="114"/>
      <c r="S56" s="114"/>
      <c r="T56" s="114"/>
      <c r="U56" s="114"/>
      <c r="V56" s="114"/>
      <c r="W56" s="114"/>
      <c r="X56" s="114"/>
      <c r="Y56" s="114"/>
      <c r="Z56" s="114"/>
    </row>
    <row r="57" spans="1:26" ht="15.75" hidden="1" customHeight="1" x14ac:dyDescent="0.15">
      <c r="A57" s="90"/>
      <c r="B57" s="90"/>
      <c r="C57" s="114"/>
      <c r="D57" s="114"/>
      <c r="E57" s="114"/>
      <c r="F57" s="114"/>
      <c r="G57" s="114"/>
      <c r="H57" s="114"/>
      <c r="I57" s="135"/>
      <c r="J57" s="114"/>
      <c r="K57" s="114"/>
      <c r="L57" s="114"/>
      <c r="M57" s="114"/>
      <c r="N57" s="114"/>
      <c r="O57" s="114"/>
      <c r="P57" s="114"/>
      <c r="Q57" s="114"/>
      <c r="R57" s="114"/>
      <c r="S57" s="114"/>
      <c r="T57" s="114"/>
      <c r="U57" s="114"/>
      <c r="V57" s="114"/>
      <c r="W57" s="114"/>
      <c r="X57" s="114"/>
      <c r="Y57" s="114"/>
      <c r="Z57" s="114"/>
    </row>
    <row r="58" spans="1:26" ht="15.75" hidden="1" customHeight="1" x14ac:dyDescent="0.15">
      <c r="A58" s="90"/>
      <c r="B58" s="90"/>
      <c r="C58" s="114"/>
      <c r="D58" s="114"/>
      <c r="E58" s="114"/>
      <c r="F58" s="114"/>
      <c r="G58" s="114"/>
      <c r="H58" s="114"/>
      <c r="I58" s="135"/>
      <c r="J58" s="114"/>
      <c r="K58" s="114"/>
      <c r="L58" s="114"/>
      <c r="M58" s="114"/>
      <c r="N58" s="114"/>
      <c r="O58" s="114"/>
      <c r="P58" s="114"/>
      <c r="Q58" s="114"/>
      <c r="R58" s="114"/>
      <c r="S58" s="114"/>
      <c r="T58" s="114"/>
      <c r="U58" s="114"/>
      <c r="V58" s="114"/>
      <c r="W58" s="114"/>
      <c r="X58" s="114"/>
      <c r="Y58" s="114"/>
      <c r="Z58" s="114"/>
    </row>
    <row r="59" spans="1:26" ht="15" customHeight="1" x14ac:dyDescent="0.15">
      <c r="A59" s="90"/>
      <c r="B59" s="90"/>
      <c r="C59" s="114"/>
      <c r="D59" s="114"/>
      <c r="E59" s="114"/>
      <c r="F59" s="114"/>
      <c r="G59" s="114"/>
      <c r="H59" s="114"/>
      <c r="I59" s="135"/>
      <c r="J59" s="114"/>
      <c r="K59" s="114"/>
      <c r="L59" s="114"/>
      <c r="M59" s="114"/>
      <c r="N59" s="114"/>
      <c r="O59" s="114"/>
      <c r="P59" s="114"/>
      <c r="Q59" s="114"/>
      <c r="R59" s="114"/>
      <c r="S59" s="114"/>
      <c r="T59" s="114"/>
      <c r="U59" s="114"/>
      <c r="V59" s="114"/>
      <c r="W59" s="114"/>
      <c r="X59" s="114"/>
      <c r="Y59" s="114"/>
      <c r="Z59" s="114"/>
    </row>
    <row r="60" spans="1:26" ht="20.100000000000001" customHeight="1" x14ac:dyDescent="0.15">
      <c r="A60" s="90"/>
      <c r="B60" s="90"/>
      <c r="C60" s="101" t="s">
        <v>10</v>
      </c>
      <c r="D60" s="102"/>
      <c r="E60" s="102"/>
      <c r="F60" s="102"/>
      <c r="G60" s="102"/>
      <c r="H60" s="103"/>
      <c r="I60" s="136"/>
    </row>
    <row r="61" spans="1:26" ht="15" customHeight="1" x14ac:dyDescent="0.15">
      <c r="A61" s="90"/>
      <c r="B61" s="90"/>
      <c r="C61" s="104"/>
      <c r="D61" s="105"/>
      <c r="E61" s="105"/>
      <c r="F61" s="105"/>
      <c r="G61" s="105"/>
      <c r="H61" s="105"/>
      <c r="I61" s="106"/>
      <c r="J61" s="106"/>
      <c r="K61" s="106"/>
      <c r="L61" s="106"/>
      <c r="M61" s="106"/>
      <c r="N61" s="106"/>
      <c r="O61" s="106"/>
      <c r="P61" s="106"/>
      <c r="Q61" s="106"/>
      <c r="R61" s="106"/>
      <c r="S61" s="106"/>
      <c r="T61" s="106"/>
      <c r="U61" s="106"/>
      <c r="V61" s="106"/>
      <c r="W61" s="106"/>
      <c r="X61" s="106"/>
      <c r="Y61" s="106"/>
      <c r="Z61" s="107"/>
    </row>
    <row r="62" spans="1:26" ht="20.100000000000001" customHeight="1" x14ac:dyDescent="0.15">
      <c r="A62" s="90"/>
      <c r="B62" s="90"/>
      <c r="C62" s="104"/>
      <c r="D62" s="137" t="s">
        <v>63</v>
      </c>
      <c r="E62" s="137"/>
      <c r="F62" s="137"/>
      <c r="G62" s="137"/>
      <c r="H62" s="137"/>
      <c r="I62" s="137"/>
      <c r="J62" s="137"/>
      <c r="K62" s="137"/>
      <c r="L62" s="137"/>
      <c r="M62" s="137"/>
      <c r="N62" s="137"/>
      <c r="O62" s="137"/>
      <c r="P62" s="137"/>
      <c r="Q62" s="137"/>
      <c r="R62" s="137"/>
      <c r="S62" s="137"/>
      <c r="T62" s="137"/>
      <c r="U62" s="137"/>
      <c r="V62" s="137"/>
      <c r="W62" s="137"/>
      <c r="X62" s="137"/>
      <c r="Y62" s="137"/>
      <c r="Z62" s="113"/>
    </row>
    <row r="63" spans="1:26" ht="20.100000000000001" customHeight="1" x14ac:dyDescent="0.15">
      <c r="A63" s="90">
        <f>IFERROR(IF(AND($I63&lt;&gt;"しない", $I63&lt;&gt;"する"),1001,0),3)</f>
        <v>1001</v>
      </c>
      <c r="B63" s="90"/>
      <c r="C63" s="108"/>
      <c r="D63" s="109">
        <v>1</v>
      </c>
      <c r="E63" s="114" t="s">
        <v>11</v>
      </c>
      <c r="F63" s="114"/>
      <c r="G63" s="114"/>
      <c r="H63" s="114"/>
      <c r="I63" s="72"/>
      <c r="J63" s="72"/>
      <c r="K63" s="72"/>
      <c r="L63" s="72"/>
      <c r="M63" s="72"/>
      <c r="N63" s="114"/>
      <c r="O63" s="114"/>
      <c r="P63" s="114"/>
      <c r="Q63" s="114"/>
      <c r="R63" s="114"/>
      <c r="S63" s="114"/>
      <c r="T63" s="114"/>
      <c r="U63" s="114"/>
      <c r="V63" s="114"/>
      <c r="W63" s="114"/>
      <c r="X63" s="114"/>
      <c r="Y63" s="114"/>
      <c r="Z63" s="113"/>
    </row>
    <row r="64" spans="1:26" ht="20.100000000000001" customHeight="1" x14ac:dyDescent="0.15">
      <c r="A64" s="90"/>
      <c r="B64" s="90"/>
      <c r="C64" s="108"/>
      <c r="D64" s="114"/>
      <c r="E64" s="114"/>
      <c r="F64" s="114"/>
      <c r="G64" s="114"/>
      <c r="H64" s="114"/>
      <c r="I64" s="120"/>
      <c r="J64" s="116" t="s">
        <v>66</v>
      </c>
      <c r="K64" s="115"/>
      <c r="L64" s="115"/>
      <c r="M64" s="115"/>
      <c r="N64" s="115"/>
      <c r="O64" s="115"/>
      <c r="P64" s="115"/>
      <c r="Q64" s="115"/>
      <c r="R64" s="115"/>
      <c r="S64" s="115"/>
      <c r="T64" s="115"/>
      <c r="U64" s="115"/>
      <c r="V64" s="115"/>
      <c r="W64" s="115"/>
      <c r="X64" s="115"/>
      <c r="Y64" s="115"/>
      <c r="Z64" s="113"/>
    </row>
    <row r="65" spans="1:26" ht="20.100000000000001" hidden="1" customHeight="1" x14ac:dyDescent="0.15">
      <c r="A65" s="90"/>
      <c r="B65" s="90"/>
      <c r="C65" s="108"/>
      <c r="D65" s="114"/>
      <c r="E65" s="114"/>
      <c r="F65" s="114"/>
      <c r="G65" s="114"/>
      <c r="H65" s="114"/>
      <c r="I65" s="120"/>
      <c r="J65" s="115"/>
      <c r="K65" s="115"/>
      <c r="L65" s="115"/>
      <c r="M65" s="115"/>
      <c r="N65" s="115"/>
      <c r="O65" s="115"/>
      <c r="P65" s="115"/>
      <c r="Q65" s="115"/>
      <c r="R65" s="115"/>
      <c r="S65" s="115"/>
      <c r="T65" s="115"/>
      <c r="U65" s="115"/>
      <c r="V65" s="115"/>
      <c r="W65" s="115"/>
      <c r="X65" s="115"/>
      <c r="Y65" s="115"/>
      <c r="Z65" s="113"/>
    </row>
    <row r="66" spans="1:26" ht="20.100000000000001" hidden="1" customHeight="1" x14ac:dyDescent="0.15">
      <c r="A66" s="90"/>
      <c r="B66" s="90"/>
      <c r="C66" s="108"/>
      <c r="D66" s="114"/>
      <c r="E66" s="114"/>
      <c r="F66" s="114"/>
      <c r="G66" s="114"/>
      <c r="H66" s="114"/>
      <c r="I66" s="120"/>
      <c r="J66" s="115"/>
      <c r="K66" s="115"/>
      <c r="L66" s="115"/>
      <c r="M66" s="115"/>
      <c r="N66" s="115"/>
      <c r="O66" s="115"/>
      <c r="P66" s="115"/>
      <c r="Q66" s="115"/>
      <c r="R66" s="115"/>
      <c r="S66" s="115"/>
      <c r="T66" s="115"/>
      <c r="U66" s="115"/>
      <c r="V66" s="115"/>
      <c r="W66" s="115"/>
      <c r="X66" s="115"/>
      <c r="Y66" s="115"/>
      <c r="Z66" s="113"/>
    </row>
    <row r="67" spans="1:26" ht="20.100000000000001" hidden="1" customHeight="1" x14ac:dyDescent="0.15">
      <c r="A67" s="90"/>
      <c r="B67" s="90"/>
      <c r="C67" s="108"/>
      <c r="D67" s="114"/>
      <c r="E67" s="114"/>
      <c r="F67" s="114"/>
      <c r="G67" s="114"/>
      <c r="H67" s="114"/>
      <c r="I67" s="120"/>
      <c r="J67" s="115"/>
      <c r="K67" s="115"/>
      <c r="L67" s="115"/>
      <c r="M67" s="115"/>
      <c r="N67" s="115"/>
      <c r="O67" s="115"/>
      <c r="P67" s="115"/>
      <c r="Q67" s="115"/>
      <c r="R67" s="115"/>
      <c r="S67" s="115"/>
      <c r="T67" s="115"/>
      <c r="U67" s="115"/>
      <c r="V67" s="115"/>
      <c r="W67" s="115"/>
      <c r="X67" s="115"/>
      <c r="Y67" s="115"/>
      <c r="Z67" s="113"/>
    </row>
    <row r="68" spans="1:26" ht="20.100000000000001" hidden="1" customHeight="1" x14ac:dyDescent="0.15">
      <c r="A68" s="90"/>
      <c r="B68" s="90"/>
      <c r="C68" s="108"/>
      <c r="D68" s="114"/>
      <c r="E68" s="114"/>
      <c r="F68" s="114"/>
      <c r="G68" s="114"/>
      <c r="H68" s="114"/>
      <c r="I68" s="120"/>
      <c r="J68" s="115"/>
      <c r="K68" s="115"/>
      <c r="L68" s="115"/>
      <c r="M68" s="115"/>
      <c r="N68" s="115"/>
      <c r="O68" s="115"/>
      <c r="P68" s="115"/>
      <c r="Q68" s="115"/>
      <c r="R68" s="115"/>
      <c r="S68" s="115"/>
      <c r="T68" s="115"/>
      <c r="U68" s="115"/>
      <c r="V68" s="115"/>
      <c r="W68" s="115"/>
      <c r="X68" s="115"/>
      <c r="Y68" s="115"/>
      <c r="Z68" s="113"/>
    </row>
    <row r="69" spans="1:26" ht="20.100000000000001" customHeight="1" x14ac:dyDescent="0.15">
      <c r="A69" s="90">
        <f>IFERROR(IF(OR(AND($I63="する",TRIM($I69)=""),AND($I63="しない",NOT(ISBLANK($I69)))),1001,0),3)</f>
        <v>0</v>
      </c>
      <c r="B69" s="90"/>
      <c r="C69" s="108"/>
      <c r="D69" s="109">
        <v>2</v>
      </c>
      <c r="E69" s="85" t="s">
        <v>0</v>
      </c>
      <c r="I69" s="79"/>
      <c r="J69" s="80"/>
      <c r="K69" s="80"/>
      <c r="L69" s="80"/>
      <c r="M69" s="80"/>
      <c r="N69" s="114"/>
      <c r="O69" s="114"/>
      <c r="P69" s="114"/>
      <c r="Q69" s="114"/>
      <c r="R69" s="114"/>
      <c r="S69" s="114"/>
      <c r="T69" s="114"/>
      <c r="U69" s="114"/>
      <c r="V69" s="114"/>
      <c r="W69" s="114"/>
      <c r="X69" s="114"/>
      <c r="Y69" s="114"/>
      <c r="Z69" s="113"/>
    </row>
    <row r="70" spans="1:26" ht="20.100000000000001" customHeight="1" x14ac:dyDescent="0.15">
      <c r="A70" s="90"/>
      <c r="B70" s="90"/>
      <c r="C70" s="108"/>
      <c r="D70" s="109"/>
      <c r="E70" s="114"/>
      <c r="F70" s="114"/>
      <c r="G70" s="114"/>
      <c r="H70" s="114"/>
      <c r="I70" s="111"/>
      <c r="J70" s="116" t="s">
        <v>99</v>
      </c>
      <c r="K70" s="115"/>
      <c r="L70" s="115"/>
      <c r="M70" s="115"/>
      <c r="N70" s="115"/>
      <c r="O70" s="115"/>
      <c r="P70" s="115"/>
      <c r="Q70" s="115"/>
      <c r="R70" s="115"/>
      <c r="S70" s="115"/>
      <c r="T70" s="115"/>
      <c r="U70" s="115"/>
      <c r="V70" s="115"/>
      <c r="W70" s="115"/>
      <c r="X70" s="115"/>
      <c r="Y70" s="115"/>
      <c r="Z70" s="113"/>
    </row>
    <row r="71" spans="1:26" ht="20.100000000000001" customHeight="1" x14ac:dyDescent="0.15">
      <c r="A71" s="90">
        <f>IFERROR(IF(OR(AND($I63="する",AND($I71&lt;&gt;"", OR(ISERROR(FIND("@"&amp;LEFT($I71,3)&amp;"@", 都道府県3))=FALSE, ISERROR(FIND("@"&amp;LEFT($I71,4)&amp;"@",都道府県4))=FALSE))=FALSE),AND($I63="しない",NOT(ISBLANK($I71)))),1001,0),3)</f>
        <v>0</v>
      </c>
      <c r="B71" s="90"/>
      <c r="C71" s="108"/>
      <c r="D71" s="109">
        <v>3</v>
      </c>
      <c r="E71" s="85" t="s">
        <v>74</v>
      </c>
      <c r="I71" s="51"/>
      <c r="J71" s="51"/>
      <c r="K71" s="51"/>
      <c r="L71" s="51"/>
      <c r="M71" s="51"/>
      <c r="N71" s="51"/>
      <c r="O71" s="51"/>
      <c r="P71" s="51"/>
      <c r="Q71" s="52"/>
      <c r="R71" s="51"/>
      <c r="S71" s="51"/>
      <c r="T71" s="51"/>
      <c r="U71" s="51"/>
      <c r="V71" s="51"/>
      <c r="W71" s="51"/>
      <c r="X71" s="51"/>
      <c r="Y71" s="51"/>
      <c r="Z71" s="113"/>
    </row>
    <row r="72" spans="1:26" ht="20.100000000000001" customHeight="1" x14ac:dyDescent="0.15">
      <c r="A72" s="90"/>
      <c r="B72" s="90"/>
      <c r="C72" s="108"/>
      <c r="D72" s="109"/>
      <c r="E72" s="114"/>
      <c r="F72" s="114"/>
      <c r="G72" s="114"/>
      <c r="H72" s="114"/>
      <c r="I72" s="111"/>
      <c r="J72" s="116" t="s">
        <v>8</v>
      </c>
      <c r="K72" s="115"/>
      <c r="L72" s="115"/>
      <c r="M72" s="115"/>
      <c r="N72" s="115"/>
      <c r="O72" s="115"/>
      <c r="P72" s="115"/>
      <c r="Q72" s="115"/>
      <c r="R72" s="115"/>
      <c r="S72" s="115"/>
      <c r="T72" s="115"/>
      <c r="U72" s="115"/>
      <c r="V72" s="115"/>
      <c r="W72" s="115"/>
      <c r="X72" s="115"/>
      <c r="Y72" s="115"/>
      <c r="Z72" s="113"/>
    </row>
    <row r="73" spans="1:26" ht="20.100000000000001" customHeight="1" x14ac:dyDescent="0.15">
      <c r="A73" s="90">
        <f>IFERROR(IF(OR(AND($I63="する",TRIM($I73)=""),AND($I63="しない",NOT(ISBLANK($I73)))),1001,0),3)</f>
        <v>0</v>
      </c>
      <c r="B73" s="90"/>
      <c r="C73" s="108"/>
      <c r="D73" s="109">
        <v>4</v>
      </c>
      <c r="E73" s="85" t="s">
        <v>82</v>
      </c>
      <c r="I73" s="72"/>
      <c r="J73" s="72"/>
      <c r="K73" s="72"/>
      <c r="L73" s="72"/>
      <c r="M73" s="72"/>
      <c r="N73" s="72"/>
      <c r="O73" s="72"/>
      <c r="P73" s="72"/>
      <c r="Q73" s="76"/>
      <c r="R73" s="72"/>
      <c r="S73" s="72"/>
      <c r="T73" s="72"/>
      <c r="U73" s="72"/>
      <c r="V73" s="72"/>
      <c r="W73" s="72"/>
      <c r="X73" s="72"/>
      <c r="Y73" s="72"/>
      <c r="Z73" s="113"/>
    </row>
    <row r="74" spans="1:26" ht="30" customHeight="1" x14ac:dyDescent="0.15">
      <c r="A74" s="90"/>
      <c r="B74" s="90"/>
      <c r="C74" s="117"/>
      <c r="D74" s="114"/>
      <c r="I74" s="111"/>
      <c r="J74" s="122" t="s">
        <v>115</v>
      </c>
      <c r="K74" s="122"/>
      <c r="L74" s="122"/>
      <c r="M74" s="122"/>
      <c r="N74" s="122"/>
      <c r="O74" s="122"/>
      <c r="P74" s="122"/>
      <c r="Q74" s="122"/>
      <c r="R74" s="122"/>
      <c r="S74" s="122"/>
      <c r="T74" s="122"/>
      <c r="U74" s="122"/>
      <c r="V74" s="122"/>
      <c r="W74" s="122"/>
      <c r="X74" s="122"/>
      <c r="Y74" s="122"/>
      <c r="Z74" s="113"/>
    </row>
    <row r="75" spans="1:26" ht="20.100000000000001" customHeight="1" x14ac:dyDescent="0.15">
      <c r="A75" s="90">
        <f>IFERROR(IF(OR(AND($I63="する",TRIM($I75)=""),AND($I63="しない",NOT(ISBLANK($I75)))),1001,0),3)</f>
        <v>0</v>
      </c>
      <c r="B75" s="90"/>
      <c r="C75" s="108"/>
      <c r="D75" s="109">
        <v>5</v>
      </c>
      <c r="E75" s="85" t="s">
        <v>1</v>
      </c>
      <c r="I75" s="72"/>
      <c r="J75" s="72"/>
      <c r="K75" s="72"/>
      <c r="L75" s="72"/>
      <c r="M75" s="72"/>
      <c r="N75" s="72"/>
      <c r="O75" s="72"/>
      <c r="P75" s="72"/>
      <c r="Q75" s="72"/>
      <c r="R75" s="72"/>
      <c r="S75" s="72"/>
      <c r="T75" s="72"/>
      <c r="U75" s="72"/>
      <c r="V75" s="72"/>
      <c r="W75" s="72"/>
      <c r="X75" s="72"/>
      <c r="Y75" s="72"/>
      <c r="Z75" s="113"/>
    </row>
    <row r="76" spans="1:26" ht="30" customHeight="1" x14ac:dyDescent="0.15">
      <c r="A76" s="90"/>
      <c r="B76" s="90"/>
      <c r="C76" s="117"/>
      <c r="D76" s="114"/>
      <c r="E76" s="114"/>
      <c r="F76" s="114"/>
      <c r="G76" s="114"/>
      <c r="H76" s="114"/>
      <c r="I76" s="111"/>
      <c r="J76" s="122" t="s">
        <v>116</v>
      </c>
      <c r="K76" s="122"/>
      <c r="L76" s="122"/>
      <c r="M76" s="122"/>
      <c r="N76" s="122"/>
      <c r="O76" s="122"/>
      <c r="P76" s="122"/>
      <c r="Q76" s="122"/>
      <c r="R76" s="122"/>
      <c r="S76" s="122"/>
      <c r="T76" s="122"/>
      <c r="U76" s="122"/>
      <c r="V76" s="122"/>
      <c r="W76" s="122"/>
      <c r="X76" s="122"/>
      <c r="Y76" s="122"/>
      <c r="Z76" s="113"/>
    </row>
    <row r="77" spans="1:26" ht="20.100000000000001" customHeight="1" x14ac:dyDescent="0.15">
      <c r="A77" s="90">
        <f>IFERROR(IF(OR(AND($I63="する",TRIM($I77)=""),AND($I63="しない",NOT(ISBLANK($I77)))),1001,0),3)</f>
        <v>0</v>
      </c>
      <c r="B77" s="90"/>
      <c r="C77" s="108"/>
      <c r="D77" s="109">
        <v>6</v>
      </c>
      <c r="E77" s="85" t="s">
        <v>77</v>
      </c>
      <c r="I77" s="72"/>
      <c r="J77" s="72"/>
      <c r="K77" s="72"/>
      <c r="L77" s="72"/>
      <c r="M77" s="72"/>
      <c r="N77" s="72"/>
      <c r="O77" s="72"/>
      <c r="P77" s="72"/>
      <c r="Q77" s="72"/>
      <c r="R77" s="72"/>
      <c r="S77" s="72"/>
      <c r="T77" s="72"/>
      <c r="U77" s="72"/>
      <c r="V77" s="72"/>
      <c r="W77" s="72"/>
      <c r="X77" s="72"/>
      <c r="Y77" s="72"/>
      <c r="Z77" s="113"/>
    </row>
    <row r="78" spans="1:26" ht="20.100000000000001" customHeight="1" x14ac:dyDescent="0.15">
      <c r="A78" s="90"/>
      <c r="B78" s="90"/>
      <c r="C78" s="117"/>
      <c r="D78" s="114"/>
      <c r="E78" s="114"/>
      <c r="F78" s="114"/>
      <c r="G78" s="114"/>
      <c r="H78" s="114"/>
      <c r="I78" s="111"/>
      <c r="J78" s="127" t="s">
        <v>90</v>
      </c>
      <c r="K78" s="115"/>
      <c r="L78" s="115"/>
      <c r="M78" s="115"/>
      <c r="N78" s="115"/>
      <c r="O78" s="115"/>
      <c r="P78" s="115"/>
      <c r="Q78" s="115"/>
      <c r="R78" s="115"/>
      <c r="S78" s="115"/>
      <c r="T78" s="115"/>
      <c r="U78" s="115"/>
      <c r="V78" s="115"/>
      <c r="W78" s="115"/>
      <c r="X78" s="115"/>
      <c r="Y78" s="115"/>
      <c r="Z78" s="113"/>
    </row>
    <row r="79" spans="1:26" ht="20.100000000000001" customHeight="1" x14ac:dyDescent="0.15">
      <c r="A79" s="90">
        <f>IFERROR(IF(OR(AND($I63="する",OR(TRIM($I79)="", NOT(OR(IFERROR(SEARCH(" ",$I79),0)&gt;0, IFERROR(SEARCH("　",$I79),0)&gt;0)))),AND($I63="しない",NOT(ISBLANK($I79)))),1001,0),3)</f>
        <v>0</v>
      </c>
      <c r="B79" s="90"/>
      <c r="C79" s="108"/>
      <c r="D79" s="109">
        <v>7</v>
      </c>
      <c r="E79" s="85" t="s">
        <v>78</v>
      </c>
      <c r="I79" s="72"/>
      <c r="J79" s="72"/>
      <c r="K79" s="72"/>
      <c r="L79" s="72"/>
      <c r="M79" s="72"/>
      <c r="N79" s="72"/>
      <c r="O79" s="72"/>
      <c r="P79" s="72"/>
      <c r="Q79" s="72"/>
      <c r="R79" s="72"/>
      <c r="S79" s="72"/>
      <c r="T79" s="72"/>
      <c r="U79" s="72"/>
      <c r="V79" s="72"/>
      <c r="W79" s="72"/>
      <c r="X79" s="72"/>
      <c r="Y79" s="72"/>
      <c r="Z79" s="113"/>
    </row>
    <row r="80" spans="1:26" ht="20.100000000000001" customHeight="1" x14ac:dyDescent="0.15">
      <c r="A80" s="90"/>
      <c r="B80" s="90"/>
      <c r="C80" s="117"/>
      <c r="D80" s="114"/>
      <c r="E80" s="138" t="s">
        <v>84</v>
      </c>
      <c r="F80" s="114"/>
      <c r="G80" s="114"/>
      <c r="H80" s="114"/>
      <c r="I80" s="120"/>
      <c r="J80" s="116" t="s">
        <v>79</v>
      </c>
      <c r="K80" s="116"/>
      <c r="L80" s="116"/>
      <c r="M80" s="116"/>
      <c r="N80" s="116"/>
      <c r="O80" s="116"/>
      <c r="P80" s="116"/>
      <c r="Q80" s="116"/>
      <c r="R80" s="116"/>
      <c r="S80" s="116"/>
      <c r="T80" s="116"/>
      <c r="U80" s="116"/>
      <c r="V80" s="116"/>
      <c r="W80" s="116"/>
      <c r="X80" s="116"/>
      <c r="Y80" s="116"/>
      <c r="Z80" s="113"/>
    </row>
    <row r="81" spans="1:27" ht="20.100000000000001" customHeight="1" x14ac:dyDescent="0.15">
      <c r="A81" s="90">
        <f>IFERROR(IF(OR(AND($I63="する",OR(TRIM($I81)="", NOT(OR(IFERROR(SEARCH(" ",$I81),0)&gt;0, IFERROR(SEARCH("　",$I81),0)&gt;0)))),AND($I63="しない",NOT(ISBLANK($I81)))),1001,0),3)</f>
        <v>0</v>
      </c>
      <c r="B81" s="90"/>
      <c r="C81" s="108"/>
      <c r="D81" s="109">
        <v>8</v>
      </c>
      <c r="E81" s="85" t="s">
        <v>78</v>
      </c>
      <c r="I81" s="72"/>
      <c r="J81" s="72"/>
      <c r="K81" s="72"/>
      <c r="L81" s="72"/>
      <c r="M81" s="72"/>
      <c r="N81" s="72"/>
      <c r="O81" s="72"/>
      <c r="P81" s="72"/>
      <c r="Q81" s="72"/>
      <c r="R81" s="72"/>
      <c r="S81" s="72"/>
      <c r="T81" s="72"/>
      <c r="U81" s="72"/>
      <c r="V81" s="72"/>
      <c r="W81" s="72"/>
      <c r="X81" s="72"/>
      <c r="Y81" s="72"/>
      <c r="Z81" s="113"/>
    </row>
    <row r="82" spans="1:27" ht="20.100000000000001" customHeight="1" x14ac:dyDescent="0.15">
      <c r="A82" s="90"/>
      <c r="B82" s="90"/>
      <c r="C82" s="117"/>
      <c r="D82" s="114"/>
      <c r="E82" s="114"/>
      <c r="F82" s="114"/>
      <c r="G82" s="114"/>
      <c r="H82" s="114"/>
      <c r="I82" s="120"/>
      <c r="J82" s="116" t="s">
        <v>5</v>
      </c>
      <c r="K82" s="116"/>
      <c r="L82" s="116"/>
      <c r="M82" s="116"/>
      <c r="N82" s="116"/>
      <c r="O82" s="116"/>
      <c r="P82" s="116"/>
      <c r="Q82" s="116"/>
      <c r="R82" s="116"/>
      <c r="S82" s="116"/>
      <c r="T82" s="116"/>
      <c r="U82" s="116"/>
      <c r="V82" s="116"/>
      <c r="W82" s="116"/>
      <c r="X82" s="116"/>
      <c r="Y82" s="116"/>
      <c r="Z82" s="113"/>
    </row>
    <row r="83" spans="1:27" ht="20.100000000000001" customHeight="1" x14ac:dyDescent="0.15">
      <c r="A83" s="90">
        <f>IFERROR(IF(OR(AND($I63="する",NOT(AND(TRIM($I83)&lt;&gt;"",ISNUMBER(VALUE(SUBSTITUTE($I83,"-",""))),IFERROR(SEARCH("-",$I83),0)&gt;0))), AND($I63="しない",NOT(ISBLANK($I83)))),1001,0),3)</f>
        <v>0</v>
      </c>
      <c r="B83" s="90"/>
      <c r="C83" s="108"/>
      <c r="D83" s="109">
        <v>9</v>
      </c>
      <c r="E83" s="85" t="s">
        <v>3</v>
      </c>
      <c r="I83" s="72"/>
      <c r="J83" s="72"/>
      <c r="K83" s="72"/>
      <c r="L83" s="72"/>
      <c r="M83" s="72"/>
      <c r="O83" s="121" t="s">
        <v>69</v>
      </c>
      <c r="P83" s="1"/>
      <c r="Q83" s="85" t="s">
        <v>70</v>
      </c>
      <c r="Y83" s="115"/>
      <c r="Z83" s="113"/>
    </row>
    <row r="84" spans="1:27" ht="20.100000000000001" customHeight="1" x14ac:dyDescent="0.15">
      <c r="A84" s="90">
        <f>IFERROR(IF(AND($I63="しない",NOT(ISBLANK($P83))),1001,0),3)</f>
        <v>0</v>
      </c>
      <c r="B84" s="90"/>
      <c r="C84" s="117"/>
      <c r="D84" s="114"/>
      <c r="E84" s="114"/>
      <c r="F84" s="114"/>
      <c r="G84" s="114"/>
      <c r="H84" s="114"/>
      <c r="I84" s="111"/>
      <c r="J84" s="116" t="s">
        <v>80</v>
      </c>
      <c r="K84" s="115"/>
      <c r="L84" s="115"/>
      <c r="M84" s="115"/>
      <c r="N84" s="115"/>
      <c r="O84" s="115"/>
      <c r="P84" s="115"/>
      <c r="Q84" s="115"/>
      <c r="R84" s="115"/>
      <c r="S84" s="115"/>
      <c r="T84" s="115"/>
      <c r="U84" s="115"/>
      <c r="V84" s="115"/>
      <c r="W84" s="115"/>
      <c r="X84" s="115"/>
      <c r="Y84" s="115"/>
      <c r="Z84" s="113"/>
    </row>
    <row r="85" spans="1:27" ht="20.100000000000001" customHeight="1" x14ac:dyDescent="0.15">
      <c r="A85" s="90">
        <f>IFERROR(IF(OR(AND($I63="する",NOT(AND(TRIM($I85)&lt;&gt;"",ISNUMBER(VALUE(SUBSTITUTE($I85,"-",""))),IFERROR(SEARCH("-",$I85),0)&gt;0))), AND($I63="しない",NOT(ISBLANK($I85)))),1001,0),3)</f>
        <v>0</v>
      </c>
      <c r="B85" s="90"/>
      <c r="C85" s="108"/>
      <c r="D85" s="109">
        <v>10</v>
      </c>
      <c r="E85" s="85" t="s">
        <v>4</v>
      </c>
      <c r="I85" s="72"/>
      <c r="J85" s="72"/>
      <c r="K85" s="72"/>
      <c r="L85" s="72"/>
      <c r="M85" s="72"/>
      <c r="N85" s="115"/>
      <c r="O85" s="115"/>
      <c r="P85" s="115"/>
      <c r="Q85" s="115"/>
      <c r="R85" s="115"/>
      <c r="S85" s="115"/>
      <c r="T85" s="115"/>
      <c r="U85" s="115"/>
      <c r="V85" s="115"/>
      <c r="W85" s="115"/>
      <c r="X85" s="115"/>
      <c r="Y85" s="115"/>
      <c r="Z85" s="113"/>
    </row>
    <row r="86" spans="1:27" ht="30" customHeight="1" x14ac:dyDescent="0.15">
      <c r="A86" s="90"/>
      <c r="B86" s="90"/>
      <c r="C86" s="117"/>
      <c r="D86" s="114"/>
      <c r="E86" s="114"/>
      <c r="F86" s="114"/>
      <c r="G86" s="114"/>
      <c r="H86" s="114"/>
      <c r="I86" s="111"/>
      <c r="J86" s="122" t="s">
        <v>256</v>
      </c>
      <c r="K86" s="122"/>
      <c r="L86" s="122"/>
      <c r="M86" s="122"/>
      <c r="N86" s="122"/>
      <c r="O86" s="122"/>
      <c r="P86" s="122"/>
      <c r="Q86" s="122"/>
      <c r="R86" s="122"/>
      <c r="S86" s="122"/>
      <c r="T86" s="122"/>
      <c r="U86" s="122"/>
      <c r="V86" s="122"/>
      <c r="W86" s="122"/>
      <c r="X86" s="122"/>
      <c r="Y86" s="122"/>
      <c r="Z86" s="113"/>
    </row>
    <row r="87" spans="1:27" ht="20.100000000000001" customHeight="1" x14ac:dyDescent="0.15">
      <c r="A87" s="90">
        <f>IFERROR(IF(OR(AND($I63="する",NOT(IFERROR(SEARCH("@",$I87),0)&gt;0)),AND($I63="しない",NOT(ISBLANK($I87)))),1001,0),3)</f>
        <v>0</v>
      </c>
      <c r="B87" s="90"/>
      <c r="C87" s="117"/>
      <c r="D87" s="109">
        <v>11</v>
      </c>
      <c r="E87" s="85" t="s">
        <v>75</v>
      </c>
      <c r="I87" s="72"/>
      <c r="J87" s="72"/>
      <c r="K87" s="72"/>
      <c r="L87" s="72"/>
      <c r="M87" s="72"/>
      <c r="N87" s="72"/>
      <c r="O87" s="72"/>
      <c r="P87" s="72"/>
      <c r="Q87" s="77"/>
      <c r="R87" s="72"/>
      <c r="S87" s="72"/>
      <c r="T87" s="72"/>
      <c r="U87" s="72"/>
      <c r="V87" s="72"/>
      <c r="W87" s="72"/>
      <c r="X87" s="72"/>
      <c r="Y87" s="72"/>
      <c r="Z87" s="113"/>
    </row>
    <row r="88" spans="1:27" ht="20.100000000000001" customHeight="1" x14ac:dyDescent="0.15">
      <c r="A88" s="90"/>
      <c r="B88" s="90"/>
      <c r="C88" s="117"/>
      <c r="D88" s="109"/>
      <c r="I88" s="111"/>
      <c r="J88" s="123" t="s">
        <v>97</v>
      </c>
      <c r="K88" s="139"/>
      <c r="L88" s="115"/>
      <c r="M88" s="115"/>
      <c r="N88" s="115"/>
      <c r="O88" s="115"/>
      <c r="P88" s="115"/>
      <c r="Q88" s="140"/>
      <c r="R88" s="115"/>
      <c r="S88" s="115"/>
      <c r="T88" s="115"/>
      <c r="U88" s="115"/>
      <c r="V88" s="115"/>
      <c r="W88" s="115"/>
      <c r="X88" s="115"/>
      <c r="Y88" s="115"/>
      <c r="Z88" s="114"/>
      <c r="AA88" s="126"/>
    </row>
    <row r="89" spans="1:27" ht="20.100000000000001" customHeight="1" x14ac:dyDescent="0.15">
      <c r="A89" s="90"/>
      <c r="B89" s="90"/>
      <c r="C89" s="129"/>
      <c r="D89" s="130"/>
      <c r="E89" s="130"/>
      <c r="F89" s="130"/>
      <c r="G89" s="130"/>
      <c r="H89" s="130"/>
      <c r="I89" s="141"/>
      <c r="J89" s="142"/>
      <c r="K89" s="143"/>
      <c r="L89" s="142"/>
      <c r="M89" s="142"/>
      <c r="N89" s="142"/>
      <c r="O89" s="142"/>
      <c r="P89" s="142"/>
      <c r="Q89" s="144"/>
      <c r="R89" s="142"/>
      <c r="S89" s="142"/>
      <c r="T89" s="142"/>
      <c r="U89" s="142"/>
      <c r="V89" s="142"/>
      <c r="W89" s="142"/>
      <c r="X89" s="142"/>
      <c r="Y89" s="142"/>
      <c r="Z89" s="130"/>
      <c r="AA89" s="126"/>
    </row>
    <row r="90" spans="1:27" ht="20.100000000000001" customHeight="1" x14ac:dyDescent="0.15">
      <c r="A90" s="90"/>
      <c r="B90" s="90"/>
      <c r="C90" s="114"/>
      <c r="D90" s="114"/>
      <c r="E90" s="114"/>
      <c r="F90" s="114"/>
      <c r="G90" s="114"/>
      <c r="H90" s="114"/>
      <c r="I90" s="134"/>
      <c r="J90" s="114"/>
      <c r="K90" s="145"/>
      <c r="L90" s="114"/>
      <c r="M90" s="114"/>
      <c r="N90" s="114"/>
      <c r="O90" s="114"/>
      <c r="P90" s="114"/>
      <c r="Q90" s="114"/>
      <c r="R90" s="114"/>
      <c r="S90" s="114"/>
      <c r="T90" s="114"/>
      <c r="U90" s="114"/>
      <c r="V90" s="114"/>
      <c r="W90" s="114"/>
      <c r="X90" s="114"/>
      <c r="Y90" s="114"/>
      <c r="Z90" s="114"/>
    </row>
    <row r="91" spans="1:27" ht="15.75" hidden="1" customHeight="1" x14ac:dyDescent="0.15">
      <c r="A91" s="90"/>
      <c r="B91" s="90"/>
      <c r="C91" s="114"/>
      <c r="D91" s="114"/>
      <c r="E91" s="114"/>
      <c r="F91" s="114"/>
      <c r="G91" s="114"/>
      <c r="H91" s="114"/>
      <c r="I91" s="134"/>
      <c r="J91" s="114"/>
      <c r="K91" s="145"/>
      <c r="L91" s="114"/>
      <c r="M91" s="114"/>
      <c r="N91" s="114"/>
      <c r="O91" s="114"/>
      <c r="P91" s="114"/>
      <c r="Q91" s="114"/>
      <c r="R91" s="114"/>
      <c r="S91" s="114"/>
      <c r="T91" s="114"/>
      <c r="U91" s="114"/>
      <c r="V91" s="114"/>
      <c r="W91" s="114"/>
      <c r="X91" s="114"/>
      <c r="Y91" s="114"/>
      <c r="Z91" s="114"/>
    </row>
    <row r="92" spans="1:27" ht="15.75" hidden="1" customHeight="1" x14ac:dyDescent="0.15">
      <c r="A92" s="90"/>
      <c r="B92" s="90"/>
      <c r="C92" s="114"/>
      <c r="D92" s="114"/>
      <c r="E92" s="114"/>
      <c r="F92" s="114"/>
      <c r="G92" s="114"/>
      <c r="H92" s="114"/>
      <c r="I92" s="134"/>
      <c r="J92" s="114"/>
      <c r="K92" s="145"/>
      <c r="L92" s="114"/>
      <c r="M92" s="114"/>
      <c r="N92" s="114"/>
      <c r="O92" s="114"/>
      <c r="P92" s="114"/>
      <c r="Q92" s="114"/>
      <c r="R92" s="114"/>
      <c r="S92" s="114"/>
      <c r="T92" s="114"/>
      <c r="U92" s="114"/>
      <c r="V92" s="114"/>
      <c r="W92" s="114"/>
      <c r="X92" s="114"/>
      <c r="Y92" s="114"/>
      <c r="Z92" s="114"/>
    </row>
    <row r="93" spans="1:27" ht="15.75" hidden="1" customHeight="1" x14ac:dyDescent="0.15">
      <c r="A93" s="90"/>
      <c r="B93" s="90"/>
      <c r="C93" s="114"/>
      <c r="D93" s="114"/>
      <c r="E93" s="114"/>
      <c r="F93" s="114"/>
      <c r="G93" s="114"/>
      <c r="H93" s="114"/>
      <c r="I93" s="134"/>
      <c r="J93" s="114"/>
      <c r="K93" s="145"/>
      <c r="L93" s="114"/>
      <c r="M93" s="114"/>
      <c r="N93" s="114"/>
      <c r="O93" s="114"/>
      <c r="P93" s="114"/>
      <c r="Q93" s="114"/>
      <c r="R93" s="114"/>
      <c r="S93" s="114"/>
      <c r="T93" s="114"/>
      <c r="U93" s="114"/>
      <c r="V93" s="114"/>
      <c r="W93" s="114"/>
      <c r="X93" s="114"/>
      <c r="Y93" s="114"/>
      <c r="Z93" s="114"/>
    </row>
    <row r="94" spans="1:27" ht="15.75" hidden="1" customHeight="1" x14ac:dyDescent="0.15">
      <c r="A94" s="90"/>
      <c r="B94" s="90"/>
      <c r="C94" s="114"/>
      <c r="D94" s="114"/>
      <c r="E94" s="114"/>
      <c r="F94" s="114"/>
      <c r="G94" s="114"/>
      <c r="H94" s="114"/>
      <c r="I94" s="134"/>
      <c r="J94" s="114"/>
      <c r="K94" s="145"/>
      <c r="L94" s="114"/>
      <c r="M94" s="114"/>
      <c r="N94" s="114"/>
      <c r="O94" s="114"/>
      <c r="P94" s="114"/>
      <c r="Q94" s="114"/>
      <c r="R94" s="114"/>
      <c r="S94" s="114"/>
      <c r="T94" s="114"/>
      <c r="U94" s="114"/>
      <c r="V94" s="114"/>
      <c r="W94" s="114"/>
      <c r="X94" s="114"/>
      <c r="Y94" s="114"/>
      <c r="Z94" s="114"/>
    </row>
    <row r="95" spans="1:27" ht="15.75" hidden="1" customHeight="1" x14ac:dyDescent="0.15">
      <c r="A95" s="90"/>
      <c r="B95" s="90"/>
      <c r="C95" s="114"/>
      <c r="D95" s="114"/>
      <c r="E95" s="114"/>
      <c r="F95" s="114"/>
      <c r="G95" s="114"/>
      <c r="H95" s="114"/>
      <c r="I95" s="134"/>
      <c r="J95" s="114"/>
      <c r="K95" s="145"/>
      <c r="L95" s="114"/>
      <c r="M95" s="114"/>
      <c r="N95" s="114"/>
      <c r="O95" s="114"/>
      <c r="P95" s="114"/>
      <c r="Q95" s="114"/>
      <c r="R95" s="114"/>
      <c r="S95" s="114"/>
      <c r="T95" s="114"/>
      <c r="U95" s="114"/>
      <c r="V95" s="114"/>
      <c r="W95" s="114"/>
      <c r="X95" s="114"/>
      <c r="Y95" s="114"/>
      <c r="Z95" s="114"/>
    </row>
    <row r="96" spans="1:27" ht="15.75" hidden="1" customHeight="1" x14ac:dyDescent="0.15">
      <c r="A96" s="90"/>
      <c r="B96" s="90"/>
      <c r="C96" s="114"/>
      <c r="D96" s="114"/>
      <c r="E96" s="114"/>
      <c r="F96" s="114"/>
      <c r="G96" s="114"/>
      <c r="H96" s="114"/>
      <c r="I96" s="134"/>
      <c r="J96" s="114"/>
      <c r="K96" s="145"/>
      <c r="L96" s="114"/>
      <c r="M96" s="114"/>
      <c r="N96" s="114"/>
      <c r="O96" s="114"/>
      <c r="P96" s="114"/>
      <c r="Q96" s="114"/>
      <c r="R96" s="114"/>
      <c r="S96" s="114"/>
      <c r="T96" s="114"/>
      <c r="U96" s="114"/>
      <c r="V96" s="114"/>
      <c r="W96" s="114"/>
      <c r="X96" s="114"/>
      <c r="Y96" s="114"/>
      <c r="Z96" s="114"/>
    </row>
    <row r="97" spans="1:26" ht="15.75" hidden="1" customHeight="1" x14ac:dyDescent="0.15">
      <c r="A97" s="90"/>
      <c r="B97" s="90"/>
      <c r="C97" s="114"/>
      <c r="D97" s="114"/>
      <c r="E97" s="114"/>
      <c r="F97" s="114"/>
      <c r="G97" s="114"/>
      <c r="H97" s="114"/>
      <c r="I97" s="134"/>
      <c r="J97" s="114"/>
      <c r="K97" s="145"/>
      <c r="L97" s="114"/>
      <c r="M97" s="114"/>
      <c r="N97" s="114"/>
      <c r="O97" s="114"/>
      <c r="P97" s="114"/>
      <c r="Q97" s="114"/>
      <c r="R97" s="114"/>
      <c r="S97" s="114"/>
      <c r="T97" s="114"/>
      <c r="U97" s="114"/>
      <c r="V97" s="114"/>
      <c r="W97" s="114"/>
      <c r="X97" s="114"/>
      <c r="Y97" s="114"/>
      <c r="Z97" s="114"/>
    </row>
    <row r="98" spans="1:26" ht="15.75" hidden="1" customHeight="1" x14ac:dyDescent="0.15">
      <c r="A98" s="90"/>
      <c r="B98" s="90"/>
      <c r="C98" s="114"/>
      <c r="D98" s="114"/>
      <c r="E98" s="114"/>
      <c r="F98" s="114"/>
      <c r="G98" s="114"/>
      <c r="H98" s="114"/>
      <c r="I98" s="134"/>
      <c r="J98" s="114"/>
      <c r="K98" s="145"/>
      <c r="L98" s="114"/>
      <c r="M98" s="114"/>
      <c r="N98" s="114"/>
      <c r="O98" s="114"/>
      <c r="P98" s="114"/>
      <c r="Q98" s="114"/>
      <c r="R98" s="114"/>
      <c r="S98" s="114"/>
      <c r="T98" s="114"/>
      <c r="U98" s="114"/>
      <c r="V98" s="114"/>
      <c r="W98" s="114"/>
      <c r="X98" s="114"/>
      <c r="Y98" s="114"/>
      <c r="Z98" s="114"/>
    </row>
    <row r="99" spans="1:26" ht="15.75" hidden="1" customHeight="1" x14ac:dyDescent="0.15">
      <c r="A99" s="90"/>
      <c r="B99" s="90"/>
      <c r="C99" s="114"/>
      <c r="D99" s="114"/>
      <c r="E99" s="114"/>
      <c r="F99" s="114"/>
      <c r="G99" s="114"/>
      <c r="H99" s="114"/>
      <c r="I99" s="134"/>
      <c r="J99" s="114"/>
      <c r="K99" s="145"/>
      <c r="L99" s="114"/>
      <c r="M99" s="114"/>
      <c r="N99" s="114"/>
      <c r="O99" s="114"/>
      <c r="P99" s="114"/>
      <c r="Q99" s="114"/>
      <c r="R99" s="114"/>
      <c r="S99" s="114"/>
      <c r="T99" s="114"/>
      <c r="U99" s="114"/>
      <c r="V99" s="114"/>
      <c r="W99" s="114"/>
      <c r="X99" s="114"/>
      <c r="Y99" s="114"/>
      <c r="Z99" s="114"/>
    </row>
    <row r="100" spans="1:26" ht="15.75" hidden="1" customHeight="1" x14ac:dyDescent="0.15">
      <c r="A100" s="90"/>
      <c r="B100" s="90"/>
      <c r="C100" s="114"/>
      <c r="D100" s="114"/>
      <c r="E100" s="114"/>
      <c r="F100" s="114"/>
      <c r="G100" s="114"/>
      <c r="H100" s="114"/>
      <c r="I100" s="134"/>
      <c r="J100" s="114"/>
      <c r="K100" s="145"/>
      <c r="L100" s="114"/>
      <c r="M100" s="114"/>
      <c r="N100" s="114"/>
      <c r="O100" s="114"/>
      <c r="P100" s="114"/>
      <c r="Q100" s="114"/>
      <c r="R100" s="114"/>
      <c r="S100" s="114"/>
      <c r="T100" s="114"/>
      <c r="U100" s="114"/>
      <c r="V100" s="114"/>
      <c r="W100" s="114"/>
      <c r="X100" s="114"/>
      <c r="Y100" s="114"/>
      <c r="Z100" s="114"/>
    </row>
    <row r="101" spans="1:26" ht="15.75" hidden="1" customHeight="1" x14ac:dyDescent="0.15">
      <c r="A101" s="90"/>
      <c r="B101" s="90"/>
      <c r="C101" s="114"/>
      <c r="D101" s="114"/>
      <c r="E101" s="114"/>
      <c r="F101" s="114"/>
      <c r="G101" s="114"/>
      <c r="H101" s="114"/>
      <c r="I101" s="134"/>
      <c r="J101" s="114"/>
      <c r="K101" s="145"/>
      <c r="L101" s="114"/>
      <c r="M101" s="114"/>
      <c r="N101" s="114"/>
      <c r="O101" s="114"/>
      <c r="P101" s="114"/>
      <c r="Q101" s="114"/>
      <c r="R101" s="114"/>
      <c r="S101" s="114"/>
      <c r="T101" s="114"/>
      <c r="U101" s="114"/>
      <c r="V101" s="114"/>
      <c r="W101" s="114"/>
      <c r="X101" s="114"/>
      <c r="Y101" s="114"/>
      <c r="Z101" s="114"/>
    </row>
    <row r="102" spans="1:26" ht="15.75" hidden="1" customHeight="1" x14ac:dyDescent="0.15">
      <c r="A102" s="90"/>
      <c r="B102" s="90"/>
      <c r="C102" s="114"/>
      <c r="D102" s="114"/>
      <c r="E102" s="114"/>
      <c r="F102" s="114"/>
      <c r="G102" s="114"/>
      <c r="H102" s="114"/>
      <c r="I102" s="134"/>
      <c r="J102" s="114"/>
      <c r="K102" s="145"/>
      <c r="L102" s="114"/>
      <c r="M102" s="114"/>
      <c r="N102" s="114"/>
      <c r="O102" s="114"/>
      <c r="P102" s="114"/>
      <c r="Q102" s="114"/>
      <c r="R102" s="114"/>
      <c r="S102" s="114"/>
      <c r="T102" s="114"/>
      <c r="U102" s="114"/>
      <c r="V102" s="114"/>
      <c r="W102" s="114"/>
      <c r="X102" s="114"/>
      <c r="Y102" s="114"/>
      <c r="Z102" s="114"/>
    </row>
    <row r="103" spans="1:26" ht="15.75" hidden="1" customHeight="1" x14ac:dyDescent="0.15">
      <c r="A103" s="90"/>
      <c r="B103" s="90"/>
      <c r="C103" s="114"/>
      <c r="D103" s="114"/>
      <c r="E103" s="114"/>
      <c r="F103" s="114"/>
      <c r="G103" s="114"/>
      <c r="H103" s="114"/>
      <c r="I103" s="134"/>
      <c r="J103" s="114"/>
      <c r="K103" s="145"/>
      <c r="L103" s="114"/>
      <c r="M103" s="114"/>
      <c r="N103" s="114"/>
      <c r="O103" s="114"/>
      <c r="P103" s="114"/>
      <c r="Q103" s="114"/>
      <c r="R103" s="114"/>
      <c r="S103" s="114"/>
      <c r="T103" s="114"/>
      <c r="U103" s="114"/>
      <c r="V103" s="114"/>
      <c r="W103" s="114"/>
      <c r="X103" s="114"/>
      <c r="Y103" s="114"/>
      <c r="Z103" s="114"/>
    </row>
    <row r="104" spans="1:26" ht="15.75" hidden="1" customHeight="1" x14ac:dyDescent="0.15">
      <c r="A104" s="90"/>
      <c r="B104" s="90"/>
      <c r="C104" s="114"/>
      <c r="D104" s="114"/>
      <c r="E104" s="114"/>
      <c r="F104" s="114"/>
      <c r="G104" s="114"/>
      <c r="H104" s="114"/>
      <c r="I104" s="134"/>
      <c r="J104" s="114"/>
      <c r="K104" s="145"/>
      <c r="L104" s="114"/>
      <c r="M104" s="114"/>
      <c r="N104" s="114"/>
      <c r="O104" s="114"/>
      <c r="P104" s="114"/>
      <c r="Q104" s="114"/>
      <c r="R104" s="114"/>
      <c r="S104" s="114"/>
      <c r="T104" s="114"/>
      <c r="U104" s="114"/>
      <c r="V104" s="114"/>
      <c r="W104" s="114"/>
      <c r="X104" s="114"/>
      <c r="Y104" s="114"/>
      <c r="Z104" s="114"/>
    </row>
    <row r="105" spans="1:26" ht="15.75" hidden="1" customHeight="1" x14ac:dyDescent="0.15">
      <c r="A105" s="90"/>
      <c r="B105" s="90"/>
      <c r="C105" s="114"/>
      <c r="D105" s="114"/>
      <c r="E105" s="114"/>
      <c r="F105" s="114"/>
      <c r="G105" s="114"/>
      <c r="H105" s="114"/>
      <c r="I105" s="134"/>
      <c r="J105" s="114"/>
      <c r="K105" s="145"/>
      <c r="L105" s="114"/>
      <c r="M105" s="114"/>
      <c r="N105" s="114"/>
      <c r="O105" s="114"/>
      <c r="P105" s="114"/>
      <c r="Q105" s="114"/>
      <c r="R105" s="114"/>
      <c r="S105" s="114"/>
      <c r="T105" s="114"/>
      <c r="U105" s="114"/>
      <c r="V105" s="114"/>
      <c r="W105" s="114"/>
      <c r="X105" s="114"/>
      <c r="Y105" s="114"/>
      <c r="Z105" s="114"/>
    </row>
    <row r="106" spans="1:26" ht="15.75" hidden="1" customHeight="1" x14ac:dyDescent="0.15">
      <c r="A106" s="90"/>
      <c r="B106" s="90"/>
      <c r="C106" s="114"/>
      <c r="D106" s="114"/>
      <c r="E106" s="114"/>
      <c r="F106" s="114"/>
      <c r="G106" s="114"/>
      <c r="H106" s="114"/>
      <c r="I106" s="134"/>
      <c r="J106" s="114"/>
      <c r="K106" s="145"/>
      <c r="L106" s="114"/>
      <c r="M106" s="114"/>
      <c r="N106" s="114"/>
      <c r="O106" s="114"/>
      <c r="P106" s="114"/>
      <c r="Q106" s="114"/>
      <c r="R106" s="114"/>
      <c r="S106" s="114"/>
      <c r="T106" s="114"/>
      <c r="U106" s="114"/>
      <c r="V106" s="114"/>
      <c r="W106" s="114"/>
      <c r="X106" s="114"/>
      <c r="Y106" s="114"/>
      <c r="Z106" s="114"/>
    </row>
    <row r="107" spans="1:26" ht="15.75" hidden="1" customHeight="1" x14ac:dyDescent="0.15">
      <c r="A107" s="90"/>
      <c r="B107" s="90"/>
      <c r="C107" s="114"/>
      <c r="D107" s="114"/>
      <c r="E107" s="114"/>
      <c r="F107" s="114"/>
      <c r="G107" s="114"/>
      <c r="H107" s="114"/>
      <c r="I107" s="134"/>
      <c r="J107" s="114"/>
      <c r="K107" s="145"/>
      <c r="L107" s="114"/>
      <c r="M107" s="114"/>
      <c r="N107" s="114"/>
      <c r="O107" s="114"/>
      <c r="P107" s="114"/>
      <c r="Q107" s="114"/>
      <c r="R107" s="114"/>
      <c r="S107" s="114"/>
      <c r="T107" s="114"/>
      <c r="U107" s="114"/>
      <c r="V107" s="114"/>
      <c r="W107" s="114"/>
      <c r="X107" s="114"/>
      <c r="Y107" s="114"/>
      <c r="Z107" s="114"/>
    </row>
    <row r="108" spans="1:26" ht="20.100000000000001" customHeight="1" x14ac:dyDescent="0.15">
      <c r="A108" s="90"/>
      <c r="B108" s="90"/>
      <c r="C108" s="114"/>
      <c r="D108" s="114"/>
      <c r="E108" s="114"/>
      <c r="F108" s="114"/>
      <c r="G108" s="114"/>
      <c r="H108" s="114"/>
      <c r="I108" s="134"/>
      <c r="J108" s="114"/>
      <c r="K108" s="145"/>
      <c r="L108" s="114"/>
      <c r="M108" s="114"/>
      <c r="N108" s="114"/>
      <c r="O108" s="114"/>
      <c r="P108" s="114"/>
      <c r="Q108" s="114"/>
      <c r="R108" s="114"/>
      <c r="S108" s="114"/>
      <c r="T108" s="114"/>
      <c r="U108" s="114"/>
      <c r="V108" s="114"/>
      <c r="W108" s="114"/>
      <c r="X108" s="114"/>
      <c r="Y108" s="114"/>
      <c r="Z108" s="114"/>
    </row>
    <row r="109" spans="1:26" ht="20.100000000000001" customHeight="1" x14ac:dyDescent="0.15">
      <c r="A109" s="90"/>
      <c r="B109" s="90"/>
      <c r="C109" s="101" t="s">
        <v>73</v>
      </c>
      <c r="D109" s="102"/>
      <c r="E109" s="102"/>
      <c r="F109" s="102"/>
      <c r="G109" s="102"/>
      <c r="H109" s="103"/>
      <c r="Q109" s="146"/>
    </row>
    <row r="110" spans="1:26" ht="15" customHeight="1" x14ac:dyDescent="0.15">
      <c r="A110" s="90"/>
      <c r="B110" s="90"/>
      <c r="C110" s="147"/>
      <c r="D110" s="148"/>
      <c r="E110" s="148"/>
      <c r="F110" s="148"/>
      <c r="G110" s="148"/>
      <c r="H110" s="148"/>
      <c r="I110" s="149"/>
      <c r="J110" s="106"/>
      <c r="K110" s="149"/>
      <c r="L110" s="106"/>
      <c r="M110" s="106"/>
      <c r="N110" s="106"/>
      <c r="O110" s="106"/>
      <c r="P110" s="106"/>
      <c r="Q110" s="150"/>
      <c r="R110" s="106"/>
      <c r="S110" s="106"/>
      <c r="T110" s="106"/>
      <c r="U110" s="106"/>
      <c r="V110" s="106"/>
      <c r="W110" s="106"/>
      <c r="X110" s="106"/>
      <c r="Y110" s="106"/>
      <c r="Z110" s="107"/>
    </row>
    <row r="111" spans="1:26" ht="30" customHeight="1" x14ac:dyDescent="0.15">
      <c r="A111" s="90"/>
      <c r="B111" s="90"/>
      <c r="C111" s="147"/>
      <c r="D111" s="151" t="s">
        <v>93</v>
      </c>
      <c r="E111" s="151"/>
      <c r="F111" s="151"/>
      <c r="G111" s="151"/>
      <c r="H111" s="151"/>
      <c r="I111" s="151"/>
      <c r="J111" s="151"/>
      <c r="K111" s="151"/>
      <c r="L111" s="151"/>
      <c r="M111" s="151"/>
      <c r="N111" s="151"/>
      <c r="O111" s="151"/>
      <c r="P111" s="151"/>
      <c r="Q111" s="151"/>
      <c r="R111" s="151"/>
      <c r="S111" s="151"/>
      <c r="T111" s="151"/>
      <c r="U111" s="151"/>
      <c r="V111" s="151"/>
      <c r="W111" s="151"/>
      <c r="X111" s="151"/>
      <c r="Y111" s="151"/>
      <c r="Z111" s="113"/>
    </row>
    <row r="112" spans="1:26" ht="20.100000000000001" customHeight="1" x14ac:dyDescent="0.15">
      <c r="A112" s="90"/>
      <c r="B112" s="90"/>
      <c r="C112" s="108"/>
      <c r="D112" s="109">
        <v>1</v>
      </c>
      <c r="E112" s="85" t="s">
        <v>71</v>
      </c>
      <c r="I112" s="72"/>
      <c r="J112" s="72"/>
      <c r="K112" s="72"/>
      <c r="L112" s="72"/>
      <c r="M112" s="72"/>
      <c r="N112" s="72"/>
      <c r="O112" s="72"/>
      <c r="P112" s="72"/>
      <c r="Q112" s="78"/>
      <c r="R112" s="72"/>
      <c r="S112" s="72"/>
      <c r="T112" s="72"/>
      <c r="U112" s="72"/>
      <c r="V112" s="72"/>
      <c r="W112" s="72"/>
      <c r="X112" s="72"/>
      <c r="Y112" s="72"/>
      <c r="Z112" s="113"/>
    </row>
    <row r="113" spans="1:26" ht="20.100000000000001" customHeight="1" x14ac:dyDescent="0.15">
      <c r="A113" s="90"/>
      <c r="B113" s="90"/>
      <c r="C113" s="108"/>
      <c r="D113" s="109"/>
      <c r="E113" s="114"/>
      <c r="F113" s="114"/>
      <c r="G113" s="114"/>
      <c r="H113" s="114"/>
      <c r="I113" s="120"/>
      <c r="J113" s="116" t="s">
        <v>72</v>
      </c>
      <c r="K113" s="139"/>
      <c r="L113" s="115"/>
      <c r="M113" s="115"/>
      <c r="N113" s="115"/>
      <c r="O113" s="115"/>
      <c r="P113" s="115"/>
      <c r="Q113" s="152"/>
      <c r="R113" s="115"/>
      <c r="S113" s="115"/>
      <c r="T113" s="115"/>
      <c r="U113" s="115"/>
      <c r="V113" s="115"/>
      <c r="W113" s="115"/>
      <c r="X113" s="115"/>
      <c r="Y113" s="115"/>
      <c r="Z113" s="113"/>
    </row>
    <row r="114" spans="1:26" ht="20.100000000000001" customHeight="1" x14ac:dyDescent="0.15">
      <c r="A114" s="90">
        <f>IFERROR(IF(AND(TRIM($I114)&lt;&gt;"", NOT(OR(IFERROR(SEARCH(" ",$I114),0)&gt;0, IFERROR(SEARCH("　",$I114),0)&gt;0))),1001,0),3)</f>
        <v>0</v>
      </c>
      <c r="B114" s="90"/>
      <c r="C114" s="108"/>
      <c r="D114" s="109">
        <f>D112+1</f>
        <v>2</v>
      </c>
      <c r="E114" s="85" t="s">
        <v>87</v>
      </c>
      <c r="I114" s="72"/>
      <c r="J114" s="72"/>
      <c r="K114" s="72"/>
      <c r="L114" s="72"/>
      <c r="M114" s="72"/>
      <c r="N114" s="72"/>
      <c r="O114" s="72"/>
      <c r="P114" s="72"/>
      <c r="Q114" s="72"/>
      <c r="R114" s="72"/>
      <c r="S114" s="72"/>
      <c r="T114" s="72"/>
      <c r="U114" s="72"/>
      <c r="V114" s="72"/>
      <c r="W114" s="72"/>
      <c r="X114" s="72"/>
      <c r="Y114" s="72"/>
      <c r="Z114" s="113"/>
    </row>
    <row r="115" spans="1:26" ht="20.100000000000001" customHeight="1" x14ac:dyDescent="0.15">
      <c r="A115" s="90"/>
      <c r="B115" s="90"/>
      <c r="C115" s="108"/>
      <c r="D115" s="109"/>
      <c r="E115" s="114"/>
      <c r="F115" s="114"/>
      <c r="G115" s="114"/>
      <c r="H115" s="114"/>
      <c r="I115" s="120"/>
      <c r="J115" s="116" t="s">
        <v>79</v>
      </c>
      <c r="K115" s="116"/>
      <c r="L115" s="116"/>
      <c r="M115" s="116"/>
      <c r="N115" s="116"/>
      <c r="O115" s="116"/>
      <c r="P115" s="116"/>
      <c r="Q115" s="116"/>
      <c r="R115" s="116"/>
      <c r="S115" s="116"/>
      <c r="T115" s="116"/>
      <c r="U115" s="116"/>
      <c r="V115" s="116"/>
      <c r="W115" s="116"/>
      <c r="X115" s="116"/>
      <c r="Y115" s="116"/>
      <c r="Z115" s="113"/>
    </row>
    <row r="116" spans="1:26" ht="20.100000000000001" customHeight="1" x14ac:dyDescent="0.15">
      <c r="A116" s="90">
        <f>IFERROR(IF(AND(TRIM($I116)&lt;&gt;"", NOT(OR(IFERROR(SEARCH(" ",$I116),0)&gt;0, IFERROR(SEARCH("　",$I116),0)&gt;0))),1001,0),3)</f>
        <v>0</v>
      </c>
      <c r="B116" s="90"/>
      <c r="C116" s="108"/>
      <c r="D116" s="109">
        <f>D114+1</f>
        <v>3</v>
      </c>
      <c r="E116" s="85" t="s">
        <v>88</v>
      </c>
      <c r="I116" s="72"/>
      <c r="J116" s="72"/>
      <c r="K116" s="72"/>
      <c r="L116" s="72"/>
      <c r="M116" s="72"/>
      <c r="N116" s="72"/>
      <c r="O116" s="72"/>
      <c r="P116" s="72"/>
      <c r="Q116" s="72"/>
      <c r="R116" s="72"/>
      <c r="S116" s="72"/>
      <c r="T116" s="72"/>
      <c r="U116" s="72"/>
      <c r="V116" s="72"/>
      <c r="W116" s="72"/>
      <c r="X116" s="72"/>
      <c r="Y116" s="72"/>
      <c r="Z116" s="113"/>
    </row>
    <row r="117" spans="1:26" ht="20.100000000000001" customHeight="1" x14ac:dyDescent="0.15">
      <c r="A117" s="90"/>
      <c r="B117" s="90"/>
      <c r="C117" s="108"/>
      <c r="D117" s="114"/>
      <c r="E117" s="114"/>
      <c r="F117" s="114"/>
      <c r="G117" s="114"/>
      <c r="H117" s="114"/>
      <c r="I117" s="120"/>
      <c r="J117" s="116" t="s">
        <v>5</v>
      </c>
      <c r="K117" s="116"/>
      <c r="L117" s="116"/>
      <c r="M117" s="116"/>
      <c r="N117" s="116"/>
      <c r="O117" s="116"/>
      <c r="P117" s="116"/>
      <c r="Q117" s="116"/>
      <c r="R117" s="116"/>
      <c r="S117" s="116"/>
      <c r="T117" s="116"/>
      <c r="U117" s="116"/>
      <c r="V117" s="116"/>
      <c r="W117" s="116"/>
      <c r="X117" s="116"/>
      <c r="Y117" s="116"/>
      <c r="Z117" s="113"/>
    </row>
    <row r="118" spans="1:26" ht="20.100000000000001" customHeight="1" x14ac:dyDescent="0.15">
      <c r="A118" s="90"/>
      <c r="B118" s="90"/>
      <c r="C118" s="108"/>
      <c r="D118" s="109">
        <f>D116+1</f>
        <v>4</v>
      </c>
      <c r="E118" s="85" t="s">
        <v>0</v>
      </c>
      <c r="I118" s="79"/>
      <c r="J118" s="80"/>
      <c r="K118" s="80"/>
      <c r="L118" s="80"/>
      <c r="M118" s="80"/>
      <c r="N118" s="114"/>
      <c r="O118" s="114"/>
      <c r="P118" s="114"/>
      <c r="Q118" s="114"/>
      <c r="R118" s="114"/>
      <c r="S118" s="114"/>
      <c r="T118" s="114"/>
      <c r="U118" s="114"/>
      <c r="V118" s="114"/>
      <c r="W118" s="114"/>
      <c r="X118" s="114"/>
      <c r="Y118" s="114"/>
      <c r="Z118" s="113"/>
    </row>
    <row r="119" spans="1:26" ht="20.100000000000001" customHeight="1" x14ac:dyDescent="0.15">
      <c r="A119" s="90"/>
      <c r="B119" s="90"/>
      <c r="C119" s="108"/>
      <c r="D119" s="109"/>
      <c r="E119" s="114"/>
      <c r="F119" s="114"/>
      <c r="G119" s="114"/>
      <c r="H119" s="114"/>
      <c r="I119" s="111"/>
      <c r="J119" s="116" t="s">
        <v>100</v>
      </c>
      <c r="K119" s="115"/>
      <c r="L119" s="115"/>
      <c r="M119" s="115"/>
      <c r="N119" s="115"/>
      <c r="O119" s="115"/>
      <c r="P119" s="115"/>
      <c r="Q119" s="115"/>
      <c r="R119" s="115"/>
      <c r="S119" s="115"/>
      <c r="T119" s="115"/>
      <c r="U119" s="115"/>
      <c r="V119" s="115"/>
      <c r="W119" s="115"/>
      <c r="X119" s="115"/>
      <c r="Y119" s="115"/>
      <c r="Z119" s="113"/>
    </row>
    <row r="120" spans="1:26" ht="20.100000000000001" customHeight="1" x14ac:dyDescent="0.15">
      <c r="A120" s="90">
        <f>IFERROR(IF(AND(TRIM($I120)&lt;&gt;"", AND(OR(ISERROR(FIND("@"&amp;LEFT($I120,3)&amp;"@", 都道府県3))=FALSE, ISERROR(FIND("@"&amp;LEFT($I120,4)&amp;"@",都道府県4))=FALSE))=FALSE),1001,0),3)</f>
        <v>0</v>
      </c>
      <c r="B120" s="90"/>
      <c r="C120" s="108"/>
      <c r="D120" s="109">
        <f>D118+1</f>
        <v>5</v>
      </c>
      <c r="E120" s="85" t="s">
        <v>74</v>
      </c>
      <c r="I120" s="51"/>
      <c r="J120" s="51"/>
      <c r="K120" s="51"/>
      <c r="L120" s="51"/>
      <c r="M120" s="51"/>
      <c r="N120" s="51"/>
      <c r="O120" s="51"/>
      <c r="P120" s="51"/>
      <c r="Q120" s="52"/>
      <c r="R120" s="51"/>
      <c r="S120" s="51"/>
      <c r="T120" s="51"/>
      <c r="U120" s="51"/>
      <c r="V120" s="51"/>
      <c r="W120" s="51"/>
      <c r="X120" s="51"/>
      <c r="Y120" s="51"/>
      <c r="Z120" s="113"/>
    </row>
    <row r="121" spans="1:26" ht="20.100000000000001" customHeight="1" x14ac:dyDescent="0.15">
      <c r="A121" s="90"/>
      <c r="B121" s="90"/>
      <c r="C121" s="108"/>
      <c r="D121" s="109"/>
      <c r="E121" s="114"/>
      <c r="F121" s="114"/>
      <c r="G121" s="114"/>
      <c r="H121" s="114"/>
      <c r="I121" s="111"/>
      <c r="J121" s="116" t="s">
        <v>85</v>
      </c>
      <c r="K121" s="115"/>
      <c r="L121" s="115"/>
      <c r="M121" s="115"/>
      <c r="N121" s="115"/>
      <c r="O121" s="115"/>
      <c r="P121" s="115"/>
      <c r="Q121" s="115"/>
      <c r="R121" s="115"/>
      <c r="S121" s="115"/>
      <c r="T121" s="115"/>
      <c r="U121" s="115"/>
      <c r="V121" s="115"/>
      <c r="W121" s="115"/>
      <c r="X121" s="115"/>
      <c r="Y121" s="115"/>
      <c r="Z121" s="113"/>
    </row>
    <row r="122" spans="1:26" ht="20.100000000000001" customHeight="1" x14ac:dyDescent="0.15">
      <c r="A122" s="90">
        <f>IFERROR(IF(AND(TRIM($I122)&lt;&gt;"", NOT(AND(ISNUMBER(VALUE(SUBSTITUTE($I122,"-",""))), IFERROR(SEARCH("-",$I122),0)&gt;0))),1001,0),3)</f>
        <v>0</v>
      </c>
      <c r="B122" s="90"/>
      <c r="C122" s="108"/>
      <c r="D122" s="109">
        <f>D120+1</f>
        <v>6</v>
      </c>
      <c r="E122" s="85" t="s">
        <v>3</v>
      </c>
      <c r="I122" s="72"/>
      <c r="J122" s="72"/>
      <c r="K122" s="72"/>
      <c r="L122" s="72"/>
      <c r="M122" s="72"/>
      <c r="O122" s="121" t="s">
        <v>69</v>
      </c>
      <c r="P122" s="1"/>
      <c r="Q122" s="85" t="s">
        <v>70</v>
      </c>
      <c r="Y122" s="115"/>
      <c r="Z122" s="113"/>
    </row>
    <row r="123" spans="1:26" ht="20.100000000000001" customHeight="1" x14ac:dyDescent="0.15">
      <c r="A123" s="90"/>
      <c r="B123" s="90"/>
      <c r="C123" s="117"/>
      <c r="D123" s="114"/>
      <c r="E123" s="114"/>
      <c r="F123" s="114"/>
      <c r="G123" s="114"/>
      <c r="H123" s="114"/>
      <c r="I123" s="111"/>
      <c r="J123" s="116" t="s">
        <v>86</v>
      </c>
      <c r="K123" s="115"/>
      <c r="L123" s="115"/>
      <c r="M123" s="115"/>
      <c r="N123" s="115"/>
      <c r="O123" s="115"/>
      <c r="P123" s="115"/>
      <c r="Q123" s="115"/>
      <c r="R123" s="115"/>
      <c r="S123" s="115"/>
      <c r="T123" s="115"/>
      <c r="U123" s="115"/>
      <c r="V123" s="115"/>
      <c r="W123" s="115"/>
      <c r="X123" s="115"/>
      <c r="Y123" s="115"/>
      <c r="Z123" s="113"/>
    </row>
    <row r="124" spans="1:26" ht="20.100000000000001" customHeight="1" x14ac:dyDescent="0.15">
      <c r="A124" s="90">
        <f>IFERROR(IF(AND(TRIM($I124)&lt;&gt;"", NOT(AND(ISNUMBER(VALUE(SUBSTITUTE($I124,"-",""))), IFERROR(SEARCH("-",$I124),0)&gt;0))),1001,0),3)</f>
        <v>0</v>
      </c>
      <c r="B124" s="90"/>
      <c r="C124" s="108"/>
      <c r="D124" s="109">
        <f>D122+1</f>
        <v>7</v>
      </c>
      <c r="E124" s="85" t="s">
        <v>4</v>
      </c>
      <c r="I124" s="72"/>
      <c r="J124" s="72"/>
      <c r="K124" s="72"/>
      <c r="L124" s="72"/>
      <c r="M124" s="72"/>
      <c r="N124" s="115"/>
      <c r="O124" s="115"/>
      <c r="P124" s="115"/>
      <c r="Q124" s="115"/>
      <c r="R124" s="115"/>
      <c r="S124" s="115"/>
      <c r="T124" s="115"/>
      <c r="U124" s="115"/>
      <c r="V124" s="115"/>
      <c r="W124" s="115"/>
      <c r="X124" s="115"/>
      <c r="Y124" s="115"/>
      <c r="Z124" s="113"/>
    </row>
    <row r="125" spans="1:26" ht="20.100000000000001" customHeight="1" x14ac:dyDescent="0.15">
      <c r="A125" s="90"/>
      <c r="B125" s="90"/>
      <c r="C125" s="117"/>
      <c r="D125" s="114"/>
      <c r="E125" s="114"/>
      <c r="F125" s="114"/>
      <c r="G125" s="114"/>
      <c r="H125" s="114"/>
      <c r="I125" s="111"/>
      <c r="J125" s="116" t="s">
        <v>86</v>
      </c>
      <c r="K125" s="115"/>
      <c r="L125" s="115"/>
      <c r="M125" s="115"/>
      <c r="N125" s="115"/>
      <c r="O125" s="115"/>
      <c r="P125" s="115"/>
      <c r="Q125" s="115"/>
      <c r="R125" s="115"/>
      <c r="S125" s="115"/>
      <c r="T125" s="115"/>
      <c r="U125" s="115"/>
      <c r="V125" s="115"/>
      <c r="W125" s="115"/>
      <c r="X125" s="115"/>
      <c r="Y125" s="115"/>
      <c r="Z125" s="113"/>
    </row>
    <row r="126" spans="1:26" ht="20.100000000000001" customHeight="1" x14ac:dyDescent="0.15">
      <c r="A126" s="90">
        <f>IFERROR(IF(AND(TRIM($I126)&lt;&gt;"", NOT(IFERROR(SEARCH("@",$I126),0)&gt;0)),1001,0),3)</f>
        <v>0</v>
      </c>
      <c r="B126" s="90"/>
      <c r="C126" s="108"/>
      <c r="D126" s="109">
        <f>D124+1</f>
        <v>8</v>
      </c>
      <c r="E126" s="85" t="s">
        <v>75</v>
      </c>
      <c r="I126" s="72"/>
      <c r="J126" s="72"/>
      <c r="K126" s="72"/>
      <c r="L126" s="72"/>
      <c r="M126" s="72"/>
      <c r="N126" s="72"/>
      <c r="O126" s="72"/>
      <c r="P126" s="72"/>
      <c r="Q126" s="77"/>
      <c r="R126" s="72"/>
      <c r="S126" s="72"/>
      <c r="T126" s="72"/>
      <c r="U126" s="72"/>
      <c r="V126" s="72"/>
      <c r="W126" s="72"/>
      <c r="X126" s="72"/>
      <c r="Y126" s="72"/>
      <c r="Z126" s="113"/>
    </row>
    <row r="127" spans="1:26" ht="20.100000000000001" customHeight="1" x14ac:dyDescent="0.15">
      <c r="A127" s="90"/>
      <c r="B127" s="90"/>
      <c r="C127" s="117"/>
      <c r="D127" s="114"/>
      <c r="E127" s="114"/>
      <c r="F127" s="114"/>
      <c r="G127" s="114"/>
      <c r="H127" s="114"/>
      <c r="I127" s="111"/>
      <c r="J127" s="123" t="s">
        <v>98</v>
      </c>
      <c r="K127" s="139"/>
      <c r="L127" s="115"/>
      <c r="M127" s="115"/>
      <c r="N127" s="115"/>
      <c r="O127" s="115"/>
      <c r="P127" s="115"/>
      <c r="Q127" s="140"/>
      <c r="R127" s="115"/>
      <c r="S127" s="115"/>
      <c r="T127" s="115"/>
      <c r="U127" s="115"/>
      <c r="V127" s="115"/>
      <c r="W127" s="115"/>
      <c r="X127" s="115"/>
      <c r="Y127" s="115"/>
      <c r="Z127" s="113"/>
    </row>
    <row r="128" spans="1:26" ht="20.100000000000001" customHeight="1" x14ac:dyDescent="0.15">
      <c r="A128" s="90"/>
      <c r="B128" s="90"/>
      <c r="C128" s="129"/>
      <c r="D128" s="130"/>
      <c r="E128" s="130"/>
      <c r="F128" s="130"/>
      <c r="G128" s="130"/>
      <c r="H128" s="130"/>
      <c r="I128" s="132"/>
      <c r="J128" s="131"/>
      <c r="K128" s="132"/>
      <c r="L128" s="131"/>
      <c r="M128" s="131"/>
      <c r="N128" s="131"/>
      <c r="O128" s="131"/>
      <c r="P128" s="131"/>
      <c r="Q128" s="153"/>
      <c r="R128" s="131"/>
      <c r="S128" s="131"/>
      <c r="T128" s="131"/>
      <c r="U128" s="131"/>
      <c r="V128" s="131"/>
      <c r="W128" s="131"/>
      <c r="X128" s="131"/>
      <c r="Y128" s="131"/>
      <c r="Z128" s="133"/>
    </row>
    <row r="129" spans="1:26" ht="20.100000000000001" customHeight="1" x14ac:dyDescent="0.15">
      <c r="A129" s="90"/>
      <c r="B129" s="90"/>
      <c r="C129" s="114"/>
      <c r="D129" s="114"/>
      <c r="E129" s="114"/>
      <c r="F129" s="114"/>
      <c r="G129" s="114"/>
      <c r="H129" s="114"/>
      <c r="I129" s="135"/>
      <c r="J129" s="135"/>
      <c r="K129" s="135"/>
      <c r="L129" s="135"/>
      <c r="M129" s="135"/>
      <c r="N129" s="135"/>
      <c r="O129" s="135"/>
      <c r="P129" s="135"/>
      <c r="Q129" s="154"/>
      <c r="R129" s="135"/>
      <c r="S129" s="135"/>
      <c r="T129" s="135"/>
      <c r="U129" s="135"/>
      <c r="V129" s="135"/>
      <c r="W129" s="135"/>
      <c r="X129" s="135"/>
      <c r="Y129" s="135"/>
      <c r="Z129" s="114"/>
    </row>
    <row r="130" spans="1:26" ht="15.75" hidden="1" customHeight="1" x14ac:dyDescent="0.15">
      <c r="A130" s="90"/>
      <c r="B130" s="90"/>
      <c r="C130" s="114"/>
      <c r="D130" s="114"/>
      <c r="E130" s="114"/>
      <c r="F130" s="114"/>
      <c r="G130" s="114"/>
      <c r="H130" s="114"/>
      <c r="I130" s="135"/>
      <c r="J130" s="135"/>
      <c r="K130" s="135"/>
      <c r="L130" s="135"/>
      <c r="M130" s="135"/>
      <c r="N130" s="135"/>
      <c r="O130" s="135"/>
      <c r="P130" s="135"/>
      <c r="Q130" s="154"/>
      <c r="R130" s="135"/>
      <c r="S130" s="135"/>
      <c r="T130" s="135"/>
      <c r="U130" s="135"/>
      <c r="V130" s="135"/>
      <c r="W130" s="135"/>
      <c r="X130" s="135"/>
      <c r="Y130" s="135"/>
      <c r="Z130" s="114"/>
    </row>
    <row r="131" spans="1:26" ht="15.75" hidden="1" customHeight="1" x14ac:dyDescent="0.15">
      <c r="A131" s="90"/>
      <c r="B131" s="90"/>
      <c r="C131" s="114"/>
      <c r="D131" s="114"/>
      <c r="E131" s="114"/>
      <c r="F131" s="114"/>
      <c r="G131" s="114"/>
      <c r="H131" s="114"/>
      <c r="I131" s="135"/>
      <c r="J131" s="135"/>
      <c r="K131" s="135"/>
      <c r="L131" s="135"/>
      <c r="M131" s="135"/>
      <c r="N131" s="135"/>
      <c r="O131" s="135"/>
      <c r="P131" s="135"/>
      <c r="Q131" s="154"/>
      <c r="R131" s="135"/>
      <c r="S131" s="135"/>
      <c r="T131" s="135"/>
      <c r="U131" s="135"/>
      <c r="V131" s="135"/>
      <c r="W131" s="135"/>
      <c r="X131" s="135"/>
      <c r="Y131" s="135"/>
      <c r="Z131" s="114"/>
    </row>
    <row r="132" spans="1:26" ht="15.75" hidden="1" customHeight="1" x14ac:dyDescent="0.15">
      <c r="A132" s="90"/>
      <c r="B132" s="90"/>
      <c r="C132" s="114"/>
      <c r="D132" s="114"/>
      <c r="E132" s="114"/>
      <c r="F132" s="114"/>
      <c r="G132" s="114"/>
      <c r="H132" s="114"/>
      <c r="I132" s="135"/>
      <c r="J132" s="135"/>
      <c r="K132" s="135"/>
      <c r="L132" s="135"/>
      <c r="M132" s="135"/>
      <c r="N132" s="135"/>
      <c r="O132" s="135"/>
      <c r="P132" s="135"/>
      <c r="Q132" s="154"/>
      <c r="R132" s="135"/>
      <c r="S132" s="135"/>
      <c r="T132" s="135"/>
      <c r="U132" s="135"/>
      <c r="V132" s="135"/>
      <c r="W132" s="135"/>
      <c r="X132" s="135"/>
      <c r="Y132" s="135"/>
      <c r="Z132" s="114"/>
    </row>
    <row r="133" spans="1:26" ht="15.75" hidden="1" customHeight="1" x14ac:dyDescent="0.15">
      <c r="A133" s="90"/>
      <c r="B133" s="90"/>
      <c r="C133" s="114"/>
      <c r="D133" s="114"/>
      <c r="E133" s="114"/>
      <c r="F133" s="114"/>
      <c r="G133" s="114"/>
      <c r="H133" s="114"/>
      <c r="I133" s="135"/>
      <c r="J133" s="135"/>
      <c r="K133" s="135"/>
      <c r="L133" s="135"/>
      <c r="M133" s="135"/>
      <c r="N133" s="135"/>
      <c r="O133" s="135"/>
      <c r="P133" s="135"/>
      <c r="Q133" s="154"/>
      <c r="R133" s="135"/>
      <c r="S133" s="135"/>
      <c r="T133" s="135"/>
      <c r="U133" s="135"/>
      <c r="V133" s="135"/>
      <c r="W133" s="135"/>
      <c r="X133" s="135"/>
      <c r="Y133" s="135"/>
      <c r="Z133" s="114"/>
    </row>
    <row r="134" spans="1:26" ht="15.75" hidden="1" customHeight="1" x14ac:dyDescent="0.15">
      <c r="A134" s="90"/>
      <c r="B134" s="90"/>
      <c r="C134" s="114"/>
      <c r="D134" s="114"/>
      <c r="E134" s="114"/>
      <c r="F134" s="114"/>
      <c r="G134" s="114"/>
      <c r="H134" s="114"/>
      <c r="I134" s="135"/>
      <c r="J134" s="135"/>
      <c r="K134" s="135"/>
      <c r="L134" s="135"/>
      <c r="M134" s="135"/>
      <c r="N134" s="135"/>
      <c r="O134" s="135"/>
      <c r="P134" s="135"/>
      <c r="Q134" s="154"/>
      <c r="R134" s="135"/>
      <c r="S134" s="135"/>
      <c r="T134" s="135"/>
      <c r="U134" s="135"/>
      <c r="V134" s="135"/>
      <c r="W134" s="135"/>
      <c r="X134" s="135"/>
      <c r="Y134" s="135"/>
      <c r="Z134" s="114"/>
    </row>
    <row r="135" spans="1:26" ht="15.75" hidden="1" customHeight="1" x14ac:dyDescent="0.15">
      <c r="A135" s="90"/>
      <c r="B135" s="90"/>
      <c r="C135" s="114"/>
      <c r="D135" s="114"/>
      <c r="E135" s="114"/>
      <c r="F135" s="114"/>
      <c r="G135" s="114"/>
      <c r="H135" s="114"/>
      <c r="I135" s="135"/>
      <c r="J135" s="135"/>
      <c r="K135" s="135"/>
      <c r="L135" s="135"/>
      <c r="M135" s="135"/>
      <c r="N135" s="135"/>
      <c r="O135" s="135"/>
      <c r="P135" s="135"/>
      <c r="Q135" s="154"/>
      <c r="R135" s="135"/>
      <c r="S135" s="135"/>
      <c r="T135" s="135"/>
      <c r="U135" s="135"/>
      <c r="V135" s="135"/>
      <c r="W135" s="135"/>
      <c r="X135" s="135"/>
      <c r="Y135" s="135"/>
      <c r="Z135" s="114"/>
    </row>
    <row r="136" spans="1:26" ht="15.75" hidden="1" customHeight="1" x14ac:dyDescent="0.15">
      <c r="A136" s="90"/>
      <c r="B136" s="90"/>
      <c r="C136" s="114"/>
      <c r="D136" s="114"/>
      <c r="E136" s="114"/>
      <c r="F136" s="114"/>
      <c r="G136" s="114"/>
      <c r="H136" s="114"/>
      <c r="I136" s="135"/>
      <c r="J136" s="135"/>
      <c r="K136" s="135"/>
      <c r="L136" s="135"/>
      <c r="M136" s="135"/>
      <c r="N136" s="135"/>
      <c r="O136" s="135"/>
      <c r="P136" s="135"/>
      <c r="Q136" s="154"/>
      <c r="R136" s="135"/>
      <c r="S136" s="135"/>
      <c r="T136" s="135"/>
      <c r="U136" s="135"/>
      <c r="V136" s="135"/>
      <c r="W136" s="135"/>
      <c r="X136" s="135"/>
      <c r="Y136" s="135"/>
      <c r="Z136" s="114"/>
    </row>
    <row r="137" spans="1:26" ht="15.75" hidden="1" customHeight="1" x14ac:dyDescent="0.15">
      <c r="A137" s="90"/>
      <c r="B137" s="90"/>
      <c r="C137" s="114"/>
      <c r="D137" s="114"/>
      <c r="E137" s="114"/>
      <c r="F137" s="114"/>
      <c r="G137" s="114"/>
      <c r="H137" s="114"/>
      <c r="I137" s="135"/>
      <c r="J137" s="135"/>
      <c r="K137" s="135"/>
      <c r="L137" s="135"/>
      <c r="M137" s="135"/>
      <c r="N137" s="135"/>
      <c r="O137" s="135"/>
      <c r="P137" s="135"/>
      <c r="Q137" s="154"/>
      <c r="R137" s="135"/>
      <c r="S137" s="135"/>
      <c r="T137" s="135"/>
      <c r="U137" s="135"/>
      <c r="V137" s="135"/>
      <c r="W137" s="135"/>
      <c r="X137" s="135"/>
      <c r="Y137" s="135"/>
      <c r="Z137" s="114"/>
    </row>
    <row r="138" spans="1:26" ht="15.75" hidden="1" customHeight="1" x14ac:dyDescent="0.15">
      <c r="A138" s="90"/>
      <c r="B138" s="90"/>
      <c r="C138" s="114"/>
      <c r="D138" s="114"/>
      <c r="E138" s="114"/>
      <c r="F138" s="114"/>
      <c r="G138" s="114"/>
      <c r="H138" s="114"/>
      <c r="I138" s="135"/>
      <c r="J138" s="135"/>
      <c r="K138" s="135"/>
      <c r="L138" s="135"/>
      <c r="M138" s="135"/>
      <c r="N138" s="135"/>
      <c r="O138" s="135"/>
      <c r="P138" s="135"/>
      <c r="Q138" s="154"/>
      <c r="R138" s="135"/>
      <c r="S138" s="135"/>
      <c r="T138" s="135"/>
      <c r="U138" s="135"/>
      <c r="V138" s="135"/>
      <c r="W138" s="135"/>
      <c r="X138" s="135"/>
      <c r="Y138" s="135"/>
      <c r="Z138" s="114"/>
    </row>
    <row r="139" spans="1:26" ht="15.75" hidden="1" customHeight="1" x14ac:dyDescent="0.15">
      <c r="A139" s="90"/>
      <c r="B139" s="90"/>
      <c r="C139" s="114"/>
      <c r="D139" s="114"/>
      <c r="E139" s="114"/>
      <c r="F139" s="114"/>
      <c r="G139" s="114"/>
      <c r="H139" s="114"/>
      <c r="I139" s="135"/>
      <c r="J139" s="135"/>
      <c r="K139" s="135"/>
      <c r="L139" s="135"/>
      <c r="M139" s="135"/>
      <c r="N139" s="135"/>
      <c r="O139" s="135"/>
      <c r="P139" s="135"/>
      <c r="Q139" s="154"/>
      <c r="R139" s="135"/>
      <c r="S139" s="135"/>
      <c r="T139" s="135"/>
      <c r="U139" s="135"/>
      <c r="V139" s="135"/>
      <c r="W139" s="135"/>
      <c r="X139" s="135"/>
      <c r="Y139" s="135"/>
      <c r="Z139" s="114"/>
    </row>
    <row r="140" spans="1:26" ht="15.75" hidden="1" customHeight="1" x14ac:dyDescent="0.15">
      <c r="A140" s="90"/>
      <c r="B140" s="90"/>
      <c r="C140" s="114"/>
      <c r="D140" s="114"/>
      <c r="E140" s="114"/>
      <c r="F140" s="114"/>
      <c r="G140" s="114"/>
      <c r="H140" s="114"/>
      <c r="I140" s="135"/>
      <c r="J140" s="135"/>
      <c r="K140" s="135"/>
      <c r="L140" s="135"/>
      <c r="M140" s="135"/>
      <c r="N140" s="135"/>
      <c r="O140" s="135"/>
      <c r="P140" s="135"/>
      <c r="Q140" s="154"/>
      <c r="R140" s="135"/>
      <c r="S140" s="135"/>
      <c r="T140" s="135"/>
      <c r="U140" s="135"/>
      <c r="V140" s="135"/>
      <c r="W140" s="135"/>
      <c r="X140" s="135"/>
      <c r="Y140" s="135"/>
      <c r="Z140" s="114"/>
    </row>
    <row r="141" spans="1:26" ht="15.75" hidden="1" customHeight="1" x14ac:dyDescent="0.15">
      <c r="A141" s="90"/>
      <c r="B141" s="90"/>
      <c r="C141" s="114"/>
      <c r="D141" s="114"/>
      <c r="E141" s="114"/>
      <c r="F141" s="114"/>
      <c r="G141" s="114"/>
      <c r="H141" s="114"/>
      <c r="I141" s="135"/>
      <c r="J141" s="135"/>
      <c r="K141" s="135"/>
      <c r="L141" s="135"/>
      <c r="M141" s="135"/>
      <c r="N141" s="135"/>
      <c r="O141" s="135"/>
      <c r="P141" s="135"/>
      <c r="Q141" s="154"/>
      <c r="R141" s="135"/>
      <c r="S141" s="135"/>
      <c r="T141" s="135"/>
      <c r="U141" s="135"/>
      <c r="V141" s="135"/>
      <c r="W141" s="135"/>
      <c r="X141" s="135"/>
      <c r="Y141" s="135"/>
      <c r="Z141" s="114"/>
    </row>
    <row r="142" spans="1:26" ht="15.75" hidden="1" customHeight="1" x14ac:dyDescent="0.15">
      <c r="A142" s="90"/>
      <c r="B142" s="90"/>
      <c r="C142" s="114"/>
      <c r="D142" s="114"/>
      <c r="E142" s="114"/>
      <c r="F142" s="114"/>
      <c r="G142" s="114"/>
      <c r="H142" s="114"/>
      <c r="I142" s="135"/>
      <c r="J142" s="135"/>
      <c r="K142" s="135"/>
      <c r="L142" s="135"/>
      <c r="M142" s="135"/>
      <c r="N142" s="135"/>
      <c r="O142" s="135"/>
      <c r="P142" s="135"/>
      <c r="Q142" s="154"/>
      <c r="R142" s="135"/>
      <c r="S142" s="135"/>
      <c r="T142" s="135"/>
      <c r="U142" s="135"/>
      <c r="V142" s="135"/>
      <c r="W142" s="135"/>
      <c r="X142" s="135"/>
      <c r="Y142" s="135"/>
      <c r="Z142" s="114"/>
    </row>
    <row r="143" spans="1:26" ht="15.75" hidden="1" customHeight="1" x14ac:dyDescent="0.15">
      <c r="A143" s="90"/>
      <c r="B143" s="90"/>
      <c r="C143" s="114"/>
      <c r="D143" s="114"/>
      <c r="E143" s="114"/>
      <c r="F143" s="114"/>
      <c r="G143" s="114"/>
      <c r="H143" s="114"/>
      <c r="I143" s="135"/>
      <c r="J143" s="135"/>
      <c r="K143" s="135"/>
      <c r="L143" s="135"/>
      <c r="M143" s="135"/>
      <c r="N143" s="135"/>
      <c r="O143" s="135"/>
      <c r="P143" s="135"/>
      <c r="Q143" s="154"/>
      <c r="R143" s="135"/>
      <c r="S143" s="135"/>
      <c r="T143" s="135"/>
      <c r="U143" s="135"/>
      <c r="V143" s="135"/>
      <c r="W143" s="135"/>
      <c r="X143" s="135"/>
      <c r="Y143" s="135"/>
      <c r="Z143" s="114"/>
    </row>
    <row r="144" spans="1:26" ht="15.75" hidden="1" customHeight="1" x14ac:dyDescent="0.15">
      <c r="A144" s="90"/>
      <c r="B144" s="90"/>
      <c r="C144" s="114"/>
      <c r="D144" s="114"/>
      <c r="E144" s="114"/>
      <c r="F144" s="114"/>
      <c r="G144" s="114"/>
      <c r="H144" s="114"/>
      <c r="I144" s="135"/>
      <c r="J144" s="135"/>
      <c r="K144" s="135"/>
      <c r="L144" s="135"/>
      <c r="M144" s="135"/>
      <c r="N144" s="135"/>
      <c r="O144" s="135"/>
      <c r="P144" s="135"/>
      <c r="Q144" s="154"/>
      <c r="R144" s="135"/>
      <c r="S144" s="135"/>
      <c r="T144" s="135"/>
      <c r="U144" s="135"/>
      <c r="V144" s="135"/>
      <c r="W144" s="135"/>
      <c r="X144" s="135"/>
      <c r="Y144" s="135"/>
      <c r="Z144" s="114"/>
    </row>
    <row r="145" spans="1:26" ht="15.75" hidden="1" customHeight="1" x14ac:dyDescent="0.15">
      <c r="A145" s="90"/>
      <c r="B145" s="90"/>
      <c r="C145" s="114"/>
      <c r="D145" s="114"/>
      <c r="E145" s="114"/>
      <c r="F145" s="114"/>
      <c r="G145" s="114"/>
      <c r="H145" s="114"/>
      <c r="I145" s="135"/>
      <c r="J145" s="135"/>
      <c r="K145" s="135"/>
      <c r="L145" s="135"/>
      <c r="M145" s="135"/>
      <c r="N145" s="135"/>
      <c r="O145" s="135"/>
      <c r="P145" s="135"/>
      <c r="Q145" s="154"/>
      <c r="R145" s="135"/>
      <c r="S145" s="135"/>
      <c r="T145" s="135"/>
      <c r="U145" s="135"/>
      <c r="V145" s="135"/>
      <c r="W145" s="135"/>
      <c r="X145" s="135"/>
      <c r="Y145" s="135"/>
      <c r="Z145" s="114"/>
    </row>
    <row r="146" spans="1:26" ht="15.75" hidden="1" customHeight="1" x14ac:dyDescent="0.15">
      <c r="A146" s="90"/>
      <c r="B146" s="90"/>
      <c r="C146" s="114"/>
      <c r="D146" s="114"/>
      <c r="E146" s="114"/>
      <c r="F146" s="114"/>
      <c r="G146" s="114"/>
      <c r="H146" s="114"/>
      <c r="I146" s="135"/>
      <c r="J146" s="135"/>
      <c r="K146" s="135"/>
      <c r="L146" s="135"/>
      <c r="M146" s="135"/>
      <c r="N146" s="135"/>
      <c r="O146" s="135"/>
      <c r="P146" s="135"/>
      <c r="Q146" s="154"/>
      <c r="R146" s="135"/>
      <c r="S146" s="135"/>
      <c r="T146" s="135"/>
      <c r="U146" s="135"/>
      <c r="V146" s="135"/>
      <c r="W146" s="135"/>
      <c r="X146" s="135"/>
      <c r="Y146" s="135"/>
      <c r="Z146" s="114"/>
    </row>
    <row r="147" spans="1:26" ht="15.75" hidden="1" customHeight="1" x14ac:dyDescent="0.15">
      <c r="A147" s="90"/>
      <c r="B147" s="90"/>
      <c r="C147" s="114"/>
      <c r="D147" s="114"/>
      <c r="E147" s="114"/>
      <c r="F147" s="114"/>
      <c r="G147" s="114"/>
      <c r="H147" s="114"/>
      <c r="I147" s="135"/>
      <c r="J147" s="135"/>
      <c r="K147" s="135"/>
      <c r="L147" s="135"/>
      <c r="M147" s="135"/>
      <c r="N147" s="135"/>
      <c r="O147" s="135"/>
      <c r="P147" s="135"/>
      <c r="Q147" s="154"/>
      <c r="R147" s="135"/>
      <c r="S147" s="135"/>
      <c r="T147" s="135"/>
      <c r="U147" s="135"/>
      <c r="V147" s="135"/>
      <c r="W147" s="135"/>
      <c r="X147" s="135"/>
      <c r="Y147" s="135"/>
      <c r="Z147" s="114"/>
    </row>
    <row r="148" spans="1:26" ht="15.75" hidden="1" customHeight="1" x14ac:dyDescent="0.15">
      <c r="A148" s="90"/>
      <c r="B148" s="90"/>
      <c r="C148" s="114"/>
      <c r="D148" s="114"/>
      <c r="E148" s="114"/>
      <c r="F148" s="114"/>
      <c r="G148" s="114"/>
      <c r="H148" s="114"/>
      <c r="I148" s="135"/>
      <c r="J148" s="135"/>
      <c r="K148" s="135"/>
      <c r="L148" s="135"/>
      <c r="M148" s="135"/>
      <c r="N148" s="135"/>
      <c r="O148" s="135"/>
      <c r="P148" s="135"/>
      <c r="Q148" s="154"/>
      <c r="R148" s="135"/>
      <c r="S148" s="135"/>
      <c r="T148" s="135"/>
      <c r="U148" s="135"/>
      <c r="V148" s="135"/>
      <c r="W148" s="135"/>
      <c r="X148" s="135"/>
      <c r="Y148" s="135"/>
      <c r="Z148" s="114"/>
    </row>
    <row r="149" spans="1:26" ht="20.100000000000001" customHeight="1" x14ac:dyDescent="0.15">
      <c r="A149" s="90"/>
      <c r="B149" s="90"/>
      <c r="C149" s="114"/>
      <c r="D149" s="114"/>
      <c r="E149" s="114"/>
      <c r="F149" s="114"/>
      <c r="G149" s="114"/>
      <c r="H149" s="114"/>
      <c r="I149" s="135"/>
      <c r="J149" s="114"/>
      <c r="K149" s="114"/>
      <c r="L149" s="114"/>
      <c r="M149" s="114"/>
      <c r="N149" s="114"/>
      <c r="O149" s="114"/>
      <c r="P149" s="114"/>
      <c r="Q149" s="155"/>
      <c r="R149" s="114"/>
      <c r="S149" s="114"/>
      <c r="T149" s="114"/>
      <c r="U149" s="114"/>
      <c r="V149" s="114"/>
      <c r="W149" s="114"/>
      <c r="X149" s="114"/>
      <c r="Y149" s="114"/>
      <c r="Z149" s="114"/>
    </row>
    <row r="150" spans="1:26" ht="20.100000000000001" customHeight="1" x14ac:dyDescent="0.15">
      <c r="A150" s="90"/>
      <c r="B150" s="90"/>
      <c r="C150" s="101" t="s">
        <v>76</v>
      </c>
      <c r="D150" s="102"/>
      <c r="E150" s="102"/>
      <c r="F150" s="102"/>
      <c r="G150" s="102"/>
      <c r="H150" s="103"/>
      <c r="I150" s="136"/>
      <c r="K150" s="136"/>
    </row>
    <row r="151" spans="1:26" ht="20.100000000000001" customHeight="1" x14ac:dyDescent="0.15">
      <c r="A151" s="90"/>
      <c r="B151" s="90"/>
      <c r="C151" s="104"/>
      <c r="D151" s="105"/>
      <c r="E151" s="105"/>
      <c r="F151" s="105"/>
      <c r="G151" s="105"/>
      <c r="H151" s="105"/>
      <c r="I151" s="106"/>
      <c r="J151" s="106"/>
      <c r="K151" s="106"/>
      <c r="L151" s="106"/>
      <c r="M151" s="106"/>
      <c r="N151" s="106"/>
      <c r="O151" s="106"/>
      <c r="P151" s="106"/>
      <c r="Q151" s="106"/>
      <c r="R151" s="106"/>
      <c r="S151" s="106"/>
      <c r="T151" s="106"/>
      <c r="U151" s="106"/>
      <c r="V151" s="106"/>
      <c r="W151" s="106"/>
      <c r="X151" s="106"/>
      <c r="Y151" s="106"/>
      <c r="Z151" s="107"/>
    </row>
    <row r="152" spans="1:26" ht="20.100000000000001" customHeight="1" x14ac:dyDescent="0.15">
      <c r="A152" s="90"/>
      <c r="B152" s="90"/>
      <c r="C152" s="104"/>
      <c r="D152" s="156" t="s">
        <v>64</v>
      </c>
      <c r="E152" s="137"/>
      <c r="F152" s="137"/>
      <c r="G152" s="137"/>
      <c r="H152" s="137"/>
      <c r="I152" s="137"/>
      <c r="J152" s="137"/>
      <c r="K152" s="137"/>
      <c r="L152" s="137"/>
      <c r="M152" s="137"/>
      <c r="N152" s="137"/>
      <c r="O152" s="137"/>
      <c r="P152" s="137"/>
      <c r="Q152" s="137"/>
      <c r="R152" s="137"/>
      <c r="S152" s="137"/>
      <c r="T152" s="137"/>
      <c r="U152" s="137"/>
      <c r="V152" s="137"/>
      <c r="W152" s="137"/>
      <c r="X152" s="115"/>
      <c r="Y152" s="114"/>
      <c r="Z152" s="113"/>
    </row>
    <row r="153" spans="1:26" ht="20.100000000000001" customHeight="1" x14ac:dyDescent="0.15">
      <c r="A153" s="90">
        <f>IFERROR(IF(AND($I153&lt;&gt;"しない", $I153&lt;&gt;"する"),1001,0),3)</f>
        <v>0</v>
      </c>
      <c r="B153" s="90"/>
      <c r="C153" s="108"/>
      <c r="D153" s="109">
        <v>1</v>
      </c>
      <c r="E153" s="114" t="s">
        <v>65</v>
      </c>
      <c r="F153" s="114"/>
      <c r="G153" s="114"/>
      <c r="H153" s="114"/>
      <c r="I153" s="72" t="s">
        <v>101</v>
      </c>
      <c r="J153" s="76"/>
      <c r="K153" s="76"/>
      <c r="L153" s="76"/>
      <c r="M153" s="76"/>
      <c r="N153" s="114"/>
      <c r="O153" s="114"/>
      <c r="P153" s="114"/>
      <c r="Q153" s="114"/>
      <c r="R153" s="114"/>
      <c r="S153" s="114"/>
      <c r="T153" s="114"/>
      <c r="U153" s="114"/>
      <c r="Z153" s="157"/>
    </row>
    <row r="154" spans="1:26" ht="20.100000000000001" customHeight="1" x14ac:dyDescent="0.15">
      <c r="A154" s="90"/>
      <c r="B154" s="90"/>
      <c r="C154" s="117"/>
      <c r="D154" s="114"/>
      <c r="E154" s="114"/>
      <c r="F154" s="114"/>
      <c r="G154" s="114"/>
      <c r="H154" s="114"/>
      <c r="I154" s="158"/>
      <c r="J154" s="116" t="s">
        <v>66</v>
      </c>
      <c r="K154" s="116"/>
      <c r="L154" s="116"/>
      <c r="M154" s="116"/>
      <c r="N154" s="116"/>
      <c r="O154" s="116"/>
      <c r="P154" s="116"/>
      <c r="Q154" s="116"/>
      <c r="R154" s="116"/>
      <c r="S154" s="116"/>
      <c r="T154" s="116"/>
      <c r="U154" s="114"/>
      <c r="Z154" s="157"/>
    </row>
    <row r="155" spans="1:26" ht="20.100000000000001" customHeight="1" x14ac:dyDescent="0.15">
      <c r="A155" s="90">
        <f>IFERROR(IF(AND($I153="する",OR(TRIM($I155)="", NOT(OR(IFERROR(SEARCH(" ",$I155),0)&gt;0, IFERROR(SEARCH("　",$I155),0)&gt;0)))),1001,0),3)</f>
        <v>0</v>
      </c>
      <c r="B155" s="90"/>
      <c r="C155" s="108"/>
      <c r="D155" s="109">
        <v>2</v>
      </c>
      <c r="E155" s="85" t="s">
        <v>87</v>
      </c>
      <c r="I155" s="72"/>
      <c r="J155" s="72"/>
      <c r="K155" s="72"/>
      <c r="L155" s="72"/>
      <c r="M155" s="72"/>
      <c r="N155" s="72"/>
      <c r="O155" s="72"/>
      <c r="P155" s="72"/>
      <c r="Q155" s="72"/>
      <c r="R155" s="72"/>
      <c r="S155" s="72"/>
      <c r="T155" s="72"/>
      <c r="U155" s="72"/>
      <c r="V155" s="72"/>
      <c r="W155" s="72"/>
      <c r="X155" s="72"/>
      <c r="Y155" s="72"/>
      <c r="Z155" s="113"/>
    </row>
    <row r="156" spans="1:26" ht="20.100000000000001" customHeight="1" x14ac:dyDescent="0.15">
      <c r="A156" s="90"/>
      <c r="B156" s="90"/>
      <c r="C156" s="108"/>
      <c r="D156" s="109"/>
      <c r="E156" s="114"/>
      <c r="F156" s="114"/>
      <c r="G156" s="114"/>
      <c r="H156" s="114"/>
      <c r="I156" s="120"/>
      <c r="J156" s="116" t="s">
        <v>79</v>
      </c>
      <c r="K156" s="116"/>
      <c r="L156" s="116"/>
      <c r="M156" s="116"/>
      <c r="N156" s="116"/>
      <c r="O156" s="116"/>
      <c r="P156" s="116"/>
      <c r="Q156" s="116"/>
      <c r="R156" s="116"/>
      <c r="S156" s="116"/>
      <c r="T156" s="116"/>
      <c r="U156" s="116"/>
      <c r="V156" s="116"/>
      <c r="W156" s="116"/>
      <c r="X156" s="116"/>
      <c r="Y156" s="116"/>
      <c r="Z156" s="113"/>
    </row>
    <row r="157" spans="1:26" ht="20.100000000000001" customHeight="1" x14ac:dyDescent="0.15">
      <c r="A157" s="90">
        <f>IFERROR(IF(AND($I153="する",OR(TRIM($I157)="", NOT(OR(IFERROR(SEARCH(" ",$I157),0)&gt;0, IFERROR(SEARCH("　",$I157),0)&gt;0)))),1001,0),3)</f>
        <v>0</v>
      </c>
      <c r="B157" s="90"/>
      <c r="C157" s="108"/>
      <c r="D157" s="109">
        <v>3</v>
      </c>
      <c r="E157" s="85" t="s">
        <v>88</v>
      </c>
      <c r="I157" s="72"/>
      <c r="J157" s="72"/>
      <c r="K157" s="72"/>
      <c r="L157" s="72"/>
      <c r="M157" s="72"/>
      <c r="N157" s="72"/>
      <c r="O157" s="72"/>
      <c r="P157" s="72"/>
      <c r="Q157" s="72"/>
      <c r="R157" s="72"/>
      <c r="S157" s="72"/>
      <c r="T157" s="72"/>
      <c r="U157" s="72"/>
      <c r="V157" s="72"/>
      <c r="W157" s="72"/>
      <c r="X157" s="72"/>
      <c r="Y157" s="72"/>
      <c r="Z157" s="113"/>
    </row>
    <row r="158" spans="1:26" ht="20.100000000000001" customHeight="1" x14ac:dyDescent="0.15">
      <c r="A158" s="90"/>
      <c r="B158" s="90"/>
      <c r="C158" s="117"/>
      <c r="D158" s="114"/>
      <c r="E158" s="114"/>
      <c r="F158" s="114"/>
      <c r="G158" s="114"/>
      <c r="H158" s="114"/>
      <c r="I158" s="120"/>
      <c r="J158" s="116" t="s">
        <v>5</v>
      </c>
      <c r="K158" s="116"/>
      <c r="L158" s="116"/>
      <c r="M158" s="116"/>
      <c r="N158" s="116"/>
      <c r="O158" s="116"/>
      <c r="P158" s="116"/>
      <c r="Q158" s="116"/>
      <c r="R158" s="116"/>
      <c r="S158" s="116"/>
      <c r="T158" s="116"/>
      <c r="U158" s="116"/>
      <c r="V158" s="116"/>
      <c r="W158" s="116"/>
      <c r="X158" s="116"/>
      <c r="Y158" s="116"/>
      <c r="Z158" s="113"/>
    </row>
    <row r="159" spans="1:26" ht="20.100000000000001" customHeight="1" x14ac:dyDescent="0.15">
      <c r="A159" s="90">
        <f>IFERROR(IF(AND($I153="する",OR(TRIM($I159)="", LEN($I159)&lt;&gt;8, NOT(ISNUMBER(VALUE($I159))), IFERROR(SEARCH("-", $I159),0)&gt;0)),1001,0),3)</f>
        <v>0</v>
      </c>
      <c r="B159" s="90"/>
      <c r="C159" s="108"/>
      <c r="D159" s="109">
        <v>4</v>
      </c>
      <c r="E159" s="85" t="s">
        <v>68</v>
      </c>
      <c r="I159" s="72"/>
      <c r="J159" s="72"/>
      <c r="K159" s="72"/>
      <c r="L159" s="72"/>
      <c r="M159" s="72"/>
      <c r="N159" s="114"/>
      <c r="O159" s="114"/>
      <c r="P159" s="114"/>
      <c r="Q159" s="114"/>
      <c r="R159" s="114"/>
      <c r="S159" s="114"/>
      <c r="T159" s="114"/>
      <c r="U159" s="114"/>
      <c r="V159" s="114"/>
      <c r="W159" s="114"/>
      <c r="X159" s="114"/>
      <c r="Y159" s="114"/>
      <c r="Z159" s="113"/>
    </row>
    <row r="160" spans="1:26" ht="20.100000000000001" customHeight="1" x14ac:dyDescent="0.15">
      <c r="A160" s="90"/>
      <c r="B160" s="90"/>
      <c r="C160" s="117"/>
      <c r="D160" s="114"/>
      <c r="E160" s="114"/>
      <c r="F160" s="114"/>
      <c r="G160" s="114"/>
      <c r="H160" s="114"/>
      <c r="I160" s="111"/>
      <c r="J160" s="116" t="s">
        <v>92</v>
      </c>
      <c r="K160" s="115"/>
      <c r="L160" s="115"/>
      <c r="M160" s="115"/>
      <c r="N160" s="115"/>
      <c r="O160" s="115"/>
      <c r="P160" s="115"/>
      <c r="Q160" s="115"/>
      <c r="R160" s="115"/>
      <c r="S160" s="115"/>
      <c r="T160" s="115"/>
      <c r="U160" s="115"/>
      <c r="V160" s="115"/>
      <c r="W160" s="115"/>
      <c r="X160" s="115"/>
      <c r="Y160" s="115"/>
      <c r="Z160" s="113"/>
    </row>
    <row r="161" spans="1:27" ht="20.100000000000001" customHeight="1" x14ac:dyDescent="0.15">
      <c r="A161" s="90">
        <f>IFERROR(IF(AND($I153="する",TRIM($I161)=""),1001,0),3)</f>
        <v>0</v>
      </c>
      <c r="B161" s="90"/>
      <c r="C161" s="108"/>
      <c r="D161" s="109">
        <v>5</v>
      </c>
      <c r="E161" s="85" t="s">
        <v>0</v>
      </c>
      <c r="I161" s="79"/>
      <c r="J161" s="80"/>
      <c r="K161" s="80"/>
      <c r="L161" s="80"/>
      <c r="M161" s="80"/>
      <c r="N161" s="114"/>
      <c r="O161" s="114"/>
      <c r="P161" s="114"/>
      <c r="Q161" s="114"/>
      <c r="R161" s="114"/>
      <c r="S161" s="114"/>
      <c r="T161" s="114"/>
      <c r="U161" s="114"/>
      <c r="V161" s="114"/>
      <c r="W161" s="114"/>
      <c r="X161" s="114"/>
      <c r="Y161" s="114"/>
      <c r="Z161" s="113"/>
    </row>
    <row r="162" spans="1:27" ht="20.100000000000001" customHeight="1" x14ac:dyDescent="0.15">
      <c r="A162" s="90"/>
      <c r="B162" s="90"/>
      <c r="C162" s="108"/>
      <c r="D162" s="109"/>
      <c r="E162" s="114"/>
      <c r="F162" s="114"/>
      <c r="G162" s="114"/>
      <c r="H162" s="114"/>
      <c r="I162" s="111"/>
      <c r="J162" s="116" t="s">
        <v>99</v>
      </c>
      <c r="K162" s="115"/>
      <c r="L162" s="115"/>
      <c r="M162" s="115"/>
      <c r="N162" s="115"/>
      <c r="O162" s="115"/>
      <c r="P162" s="115"/>
      <c r="Q162" s="115"/>
      <c r="R162" s="115"/>
      <c r="S162" s="115"/>
      <c r="T162" s="115"/>
      <c r="U162" s="115"/>
      <c r="V162" s="115"/>
      <c r="W162" s="115"/>
      <c r="X162" s="115"/>
      <c r="Y162" s="115"/>
      <c r="Z162" s="113"/>
    </row>
    <row r="163" spans="1:27" ht="20.100000000000001" customHeight="1" x14ac:dyDescent="0.15">
      <c r="A163" s="90">
        <f>IFERROR(IF(AND($I153="する",AND($I163&lt;&gt;"", OR(ISERROR(FIND("@"&amp;LEFT($I163,3)&amp;"@", 都道府県3))=FALSE, ISERROR(FIND("@"&amp;LEFT($I163,4)&amp;"@",都道府県4))=FALSE))=FALSE),1001,0),3)</f>
        <v>0</v>
      </c>
      <c r="B163" s="90"/>
      <c r="C163" s="108"/>
      <c r="D163" s="109">
        <v>6</v>
      </c>
      <c r="E163" s="85" t="s">
        <v>74</v>
      </c>
      <c r="I163" s="51"/>
      <c r="J163" s="51"/>
      <c r="K163" s="51"/>
      <c r="L163" s="51"/>
      <c r="M163" s="51"/>
      <c r="N163" s="51"/>
      <c r="O163" s="51"/>
      <c r="P163" s="51"/>
      <c r="Q163" s="52"/>
      <c r="R163" s="51"/>
      <c r="S163" s="51"/>
      <c r="T163" s="51"/>
      <c r="U163" s="51"/>
      <c r="V163" s="51"/>
      <c r="W163" s="51"/>
      <c r="X163" s="51"/>
      <c r="Y163" s="51"/>
      <c r="Z163" s="113"/>
    </row>
    <row r="164" spans="1:27" ht="20.100000000000001" customHeight="1" x14ac:dyDescent="0.15">
      <c r="A164" s="90"/>
      <c r="B164" s="90"/>
      <c r="C164" s="108"/>
      <c r="D164" s="109"/>
      <c r="E164" s="114"/>
      <c r="F164" s="114"/>
      <c r="G164" s="114"/>
      <c r="H164" s="114"/>
      <c r="I164" s="111"/>
      <c r="J164" s="116" t="s">
        <v>8</v>
      </c>
      <c r="K164" s="115"/>
      <c r="L164" s="115"/>
      <c r="M164" s="115"/>
      <c r="N164" s="115"/>
      <c r="O164" s="115"/>
      <c r="P164" s="115"/>
      <c r="Q164" s="115"/>
      <c r="R164" s="115"/>
      <c r="S164" s="115"/>
      <c r="T164" s="115"/>
      <c r="U164" s="115"/>
      <c r="V164" s="115"/>
      <c r="W164" s="115"/>
      <c r="X164" s="115"/>
      <c r="Y164" s="115"/>
      <c r="Z164" s="113"/>
    </row>
    <row r="165" spans="1:27" ht="20.100000000000001" customHeight="1" x14ac:dyDescent="0.15">
      <c r="A165" s="90">
        <f>IFERROR(IF(AND($I153="する",NOT(AND(TRIM($I165)&lt;&gt;"",ISNUMBER(VALUE(SUBSTITUTE($I165,"-",""))),IFERROR(SEARCH("-",$I165),0)&gt;0))),1001,0),3)</f>
        <v>0</v>
      </c>
      <c r="B165" s="90"/>
      <c r="C165" s="108"/>
      <c r="D165" s="109">
        <v>7</v>
      </c>
      <c r="E165" s="85" t="s">
        <v>3</v>
      </c>
      <c r="I165" s="72"/>
      <c r="J165" s="72"/>
      <c r="K165" s="72"/>
      <c r="L165" s="72"/>
      <c r="M165" s="72"/>
      <c r="Y165" s="115"/>
      <c r="Z165" s="113"/>
    </row>
    <row r="166" spans="1:27" ht="20.100000000000001" customHeight="1" x14ac:dyDescent="0.15">
      <c r="A166" s="90"/>
      <c r="B166" s="90"/>
      <c r="C166" s="117"/>
      <c r="D166" s="114"/>
      <c r="E166" s="114"/>
      <c r="F166" s="114"/>
      <c r="G166" s="114"/>
      <c r="H166" s="114"/>
      <c r="I166" s="111"/>
      <c r="J166" s="116" t="s">
        <v>80</v>
      </c>
      <c r="K166" s="115"/>
      <c r="L166" s="115"/>
      <c r="M166" s="115"/>
      <c r="N166" s="115"/>
      <c r="O166" s="115"/>
      <c r="P166" s="115"/>
      <c r="Q166" s="115"/>
      <c r="R166" s="115"/>
      <c r="S166" s="115"/>
      <c r="T166" s="115"/>
      <c r="U166" s="115"/>
      <c r="V166" s="115"/>
      <c r="W166" s="115"/>
      <c r="X166" s="115"/>
      <c r="Y166" s="115"/>
      <c r="Z166" s="113"/>
    </row>
    <row r="167" spans="1:27" ht="20.100000000000001" customHeight="1" x14ac:dyDescent="0.15">
      <c r="A167" s="90">
        <f>IFERROR(IF(AND($I153="する",AND(TRIM($I167)&lt;&gt;"",NOT(AND(ISNUMBER(VALUE(SUBSTITUTE($I167,"-",""))),IFERROR(SEARCH("-",$I167),0)&gt;0)))),1001,0),3)</f>
        <v>0</v>
      </c>
      <c r="B167" s="90"/>
      <c r="C167" s="108"/>
      <c r="D167" s="109">
        <v>8</v>
      </c>
      <c r="E167" s="85" t="s">
        <v>4</v>
      </c>
      <c r="I167" s="72"/>
      <c r="J167" s="72"/>
      <c r="K167" s="72"/>
      <c r="L167" s="72"/>
      <c r="M167" s="72"/>
      <c r="N167" s="115"/>
      <c r="O167" s="115"/>
      <c r="P167" s="115"/>
      <c r="Q167" s="115"/>
      <c r="R167" s="115"/>
      <c r="S167" s="115"/>
      <c r="T167" s="115"/>
      <c r="U167" s="115"/>
      <c r="V167" s="115"/>
      <c r="W167" s="115"/>
      <c r="X167" s="115"/>
      <c r="Y167" s="115"/>
      <c r="Z167" s="113"/>
    </row>
    <row r="168" spans="1:27" ht="20.100000000000001" customHeight="1" x14ac:dyDescent="0.15">
      <c r="A168" s="90"/>
      <c r="B168" s="90"/>
      <c r="C168" s="117"/>
      <c r="D168" s="114"/>
      <c r="E168" s="114"/>
      <c r="F168" s="114"/>
      <c r="G168" s="114"/>
      <c r="H168" s="114"/>
      <c r="I168" s="111"/>
      <c r="J168" s="116" t="s">
        <v>80</v>
      </c>
      <c r="K168" s="115"/>
      <c r="L168" s="115"/>
      <c r="M168" s="115"/>
      <c r="N168" s="115"/>
      <c r="O168" s="115"/>
      <c r="P168" s="115"/>
      <c r="Q168" s="115"/>
      <c r="R168" s="115"/>
      <c r="S168" s="115"/>
      <c r="T168" s="115"/>
      <c r="U168" s="115"/>
      <c r="V168" s="115"/>
      <c r="W168" s="115"/>
      <c r="X168" s="115"/>
      <c r="Y168" s="115"/>
      <c r="Z168" s="113"/>
    </row>
    <row r="169" spans="1:27" ht="20.100000000000001" customHeight="1" x14ac:dyDescent="0.15">
      <c r="A169" s="90">
        <f>IFERROR(IF(AND($I153="する",AND(TRIM($I169)&lt;&gt;"", NOT(IFERROR(SEARCH("@",$I169),0)&gt;0))),1001,0),3)</f>
        <v>0</v>
      </c>
      <c r="B169" s="90"/>
      <c r="C169" s="108"/>
      <c r="D169" s="109">
        <v>9</v>
      </c>
      <c r="E169" s="85" t="s">
        <v>75</v>
      </c>
      <c r="I169" s="72"/>
      <c r="J169" s="72"/>
      <c r="K169" s="72"/>
      <c r="L169" s="72"/>
      <c r="M169" s="72"/>
      <c r="N169" s="72"/>
      <c r="O169" s="72"/>
      <c r="P169" s="72"/>
      <c r="Q169" s="77"/>
      <c r="R169" s="72"/>
      <c r="S169" s="72"/>
      <c r="T169" s="72"/>
      <c r="U169" s="72"/>
      <c r="V169" s="72"/>
      <c r="W169" s="72"/>
      <c r="X169" s="72"/>
      <c r="Y169" s="72"/>
      <c r="Z169" s="113"/>
    </row>
    <row r="170" spans="1:27" ht="20.100000000000001" customHeight="1" x14ac:dyDescent="0.15">
      <c r="A170" s="90"/>
      <c r="B170" s="90"/>
      <c r="C170" s="117"/>
      <c r="D170" s="114"/>
      <c r="E170" s="114"/>
      <c r="F170" s="114"/>
      <c r="G170" s="114"/>
      <c r="H170" s="114"/>
      <c r="I170" s="111"/>
      <c r="J170" s="123" t="s">
        <v>97</v>
      </c>
      <c r="K170" s="139"/>
      <c r="L170" s="115"/>
      <c r="M170" s="115"/>
      <c r="N170" s="115"/>
      <c r="O170" s="115"/>
      <c r="P170" s="115"/>
      <c r="Q170" s="140"/>
      <c r="R170" s="115"/>
      <c r="S170" s="115"/>
      <c r="T170" s="115"/>
      <c r="U170" s="115"/>
      <c r="V170" s="115"/>
      <c r="W170" s="115"/>
      <c r="X170" s="115"/>
      <c r="Y170" s="115"/>
      <c r="Z170" s="113"/>
    </row>
    <row r="171" spans="1:27" ht="20.100000000000001" customHeight="1" x14ac:dyDescent="0.15">
      <c r="A171" s="90"/>
      <c r="B171" s="90"/>
      <c r="C171" s="129"/>
      <c r="D171" s="130"/>
      <c r="E171" s="130"/>
      <c r="F171" s="130"/>
      <c r="G171" s="130"/>
      <c r="H171" s="130"/>
      <c r="I171" s="131"/>
      <c r="J171" s="131"/>
      <c r="K171" s="132"/>
      <c r="L171" s="131"/>
      <c r="M171" s="131"/>
      <c r="N171" s="131"/>
      <c r="O171" s="131"/>
      <c r="P171" s="131"/>
      <c r="Q171" s="131"/>
      <c r="R171" s="131"/>
      <c r="S171" s="131"/>
      <c r="T171" s="131"/>
      <c r="U171" s="131"/>
      <c r="V171" s="131"/>
      <c r="W171" s="131"/>
      <c r="X171" s="131"/>
      <c r="Y171" s="159"/>
      <c r="Z171" s="133"/>
      <c r="AA171" s="146"/>
    </row>
    <row r="172" spans="1:27" ht="20.100000000000001" customHeight="1" x14ac:dyDescent="0.15">
      <c r="A172" s="90"/>
      <c r="B172" s="90"/>
      <c r="C172" s="114"/>
      <c r="D172" s="114"/>
      <c r="E172" s="114"/>
      <c r="F172" s="114"/>
      <c r="G172" s="114"/>
      <c r="H172" s="114"/>
      <c r="I172" s="135"/>
      <c r="J172" s="135"/>
      <c r="K172" s="135"/>
      <c r="L172" s="135"/>
      <c r="M172" s="135"/>
      <c r="N172" s="135"/>
      <c r="O172" s="135"/>
      <c r="P172" s="135"/>
      <c r="Q172" s="135"/>
      <c r="R172" s="135"/>
      <c r="S172" s="135"/>
      <c r="T172" s="135"/>
      <c r="U172" s="135"/>
      <c r="V172" s="135"/>
      <c r="W172" s="135"/>
      <c r="X172" s="135"/>
      <c r="Y172" s="160"/>
      <c r="Z172" s="114"/>
      <c r="AA172" s="146"/>
    </row>
    <row r="173" spans="1:27" ht="20.100000000000001" customHeight="1" x14ac:dyDescent="0.15">
      <c r="A173" s="90"/>
      <c r="B173" s="90"/>
      <c r="C173" s="114"/>
      <c r="D173" s="114"/>
      <c r="E173" s="114"/>
      <c r="F173" s="114"/>
      <c r="G173" s="114"/>
      <c r="H173" s="114"/>
      <c r="I173" s="114"/>
      <c r="J173" s="135"/>
      <c r="K173" s="145"/>
      <c r="L173" s="114"/>
      <c r="M173" s="114"/>
      <c r="N173" s="114"/>
      <c r="O173" s="114"/>
      <c r="P173" s="114"/>
      <c r="Q173" s="114"/>
      <c r="R173" s="114"/>
      <c r="S173" s="114"/>
      <c r="T173" s="114"/>
      <c r="U173" s="114"/>
      <c r="V173" s="114"/>
      <c r="W173" s="114"/>
      <c r="X173" s="114"/>
      <c r="Y173" s="114"/>
      <c r="Z173" s="114"/>
    </row>
    <row r="174" spans="1:27" ht="20.100000000000001" customHeight="1" x14ac:dyDescent="0.15">
      <c r="A174" s="90"/>
      <c r="B174" s="90"/>
      <c r="C174" s="101" t="s">
        <v>14</v>
      </c>
      <c r="D174" s="102"/>
      <c r="E174" s="102"/>
      <c r="F174" s="102"/>
      <c r="G174" s="102"/>
      <c r="H174" s="103"/>
      <c r="I174" s="161"/>
      <c r="J174" s="162"/>
      <c r="K174" s="162"/>
      <c r="L174" s="162"/>
    </row>
    <row r="175" spans="1:27" ht="20.100000000000001" customHeight="1" x14ac:dyDescent="0.15">
      <c r="A175" s="90"/>
      <c r="B175" s="90"/>
      <c r="C175" s="104"/>
      <c r="D175" s="137"/>
      <c r="E175" s="137"/>
      <c r="F175" s="137"/>
      <c r="G175" s="137"/>
      <c r="H175" s="137"/>
      <c r="I175" s="137"/>
      <c r="J175" s="137"/>
      <c r="K175" s="137"/>
      <c r="L175" s="137"/>
      <c r="M175" s="106"/>
      <c r="N175" s="106"/>
      <c r="O175" s="106"/>
      <c r="P175" s="106"/>
      <c r="Q175" s="163"/>
      <c r="R175" s="106"/>
      <c r="S175" s="106"/>
      <c r="T175" s="106"/>
      <c r="U175" s="106"/>
      <c r="V175" s="106"/>
      <c r="W175" s="106"/>
      <c r="X175" s="106"/>
      <c r="Y175" s="163"/>
      <c r="Z175" s="164"/>
    </row>
    <row r="176" spans="1:27" ht="20.100000000000001" customHeight="1" x14ac:dyDescent="0.15">
      <c r="A176" s="90">
        <f>IFERROR(IF(TRIM($I176)="",1001,0),3)</f>
        <v>1001</v>
      </c>
      <c r="B176" s="90"/>
      <c r="C176" s="108"/>
      <c r="D176" s="109">
        <v>1</v>
      </c>
      <c r="E176" s="85" t="s">
        <v>6</v>
      </c>
      <c r="I176" s="73"/>
      <c r="J176" s="73"/>
      <c r="K176" s="73"/>
      <c r="L176" s="73"/>
      <c r="M176" s="73"/>
      <c r="N176" s="114" t="s">
        <v>7</v>
      </c>
      <c r="O176" s="114"/>
      <c r="P176" s="114"/>
      <c r="Q176" s="114"/>
      <c r="R176" s="114"/>
      <c r="S176" s="114"/>
      <c r="T176" s="114"/>
      <c r="U176" s="114"/>
      <c r="V176" s="114"/>
      <c r="W176" s="114"/>
      <c r="X176" s="114"/>
      <c r="Y176" s="114"/>
      <c r="Z176" s="113"/>
    </row>
    <row r="177" spans="1:26" ht="49.9" customHeight="1" x14ac:dyDescent="0.15">
      <c r="A177" s="90"/>
      <c r="B177" s="90"/>
      <c r="C177" s="117"/>
      <c r="D177" s="114"/>
      <c r="E177" s="114"/>
      <c r="F177" s="114"/>
      <c r="G177" s="114"/>
      <c r="H177" s="114"/>
      <c r="I177" s="111"/>
      <c r="J177" s="122" t="s">
        <v>251</v>
      </c>
      <c r="K177" s="165"/>
      <c r="L177" s="165"/>
      <c r="M177" s="165"/>
      <c r="N177" s="165"/>
      <c r="O177" s="165"/>
      <c r="P177" s="165"/>
      <c r="Q177" s="165"/>
      <c r="R177" s="165"/>
      <c r="S177" s="165"/>
      <c r="T177" s="165"/>
      <c r="U177" s="165"/>
      <c r="V177" s="165"/>
      <c r="W177" s="165"/>
      <c r="X177" s="165"/>
      <c r="Y177" s="165"/>
      <c r="Z177" s="113"/>
    </row>
    <row r="178" spans="1:26" ht="20.100000000000001" customHeight="1" x14ac:dyDescent="0.15">
      <c r="A178" s="90">
        <f>IFERROR(IF(TRIM($I178)="",1001,0),3)</f>
        <v>1001</v>
      </c>
      <c r="B178" s="90"/>
      <c r="C178" s="108"/>
      <c r="D178" s="109">
        <v>2</v>
      </c>
      <c r="E178" s="85" t="s">
        <v>121</v>
      </c>
      <c r="I178" s="73"/>
      <c r="J178" s="73"/>
      <c r="K178" s="73"/>
      <c r="L178" s="73"/>
      <c r="M178" s="73"/>
      <c r="N178" s="114" t="s">
        <v>123</v>
      </c>
      <c r="O178" s="114"/>
      <c r="P178" s="114"/>
      <c r="Q178" s="114"/>
      <c r="R178" s="114"/>
      <c r="S178" s="114"/>
      <c r="T178" s="114"/>
      <c r="U178" s="114"/>
      <c r="V178" s="114"/>
      <c r="W178" s="114"/>
      <c r="X178" s="114"/>
      <c r="Y178" s="114"/>
      <c r="Z178" s="113"/>
    </row>
    <row r="179" spans="1:26" ht="20.100000000000001" customHeight="1" x14ac:dyDescent="0.15">
      <c r="A179" s="90"/>
      <c r="B179" s="90"/>
      <c r="C179" s="117"/>
      <c r="D179" s="114"/>
      <c r="E179" s="114"/>
      <c r="F179" s="114"/>
      <c r="G179" s="114"/>
      <c r="H179" s="114"/>
      <c r="I179" s="111"/>
      <c r="J179" s="166" t="s">
        <v>124</v>
      </c>
      <c r="K179" s="116"/>
      <c r="L179" s="116"/>
      <c r="M179" s="116"/>
      <c r="N179" s="116"/>
      <c r="O179" s="116"/>
      <c r="P179" s="116"/>
      <c r="Q179" s="116"/>
      <c r="R179" s="116"/>
      <c r="S179" s="116"/>
      <c r="T179" s="116"/>
      <c r="U179" s="116"/>
      <c r="V179" s="116"/>
      <c r="W179" s="116"/>
      <c r="X179" s="116"/>
      <c r="Y179" s="116"/>
      <c r="Z179" s="113"/>
    </row>
    <row r="180" spans="1:26" ht="20.100000000000001" customHeight="1" x14ac:dyDescent="0.15">
      <c r="A180" s="90">
        <f>IFERROR(IF(TRIM($I180)="",1001,0),3)</f>
        <v>1001</v>
      </c>
      <c r="B180" s="90"/>
      <c r="C180" s="108"/>
      <c r="D180" s="109">
        <v>3</v>
      </c>
      <c r="E180" s="85" t="s">
        <v>132</v>
      </c>
      <c r="I180" s="73"/>
      <c r="J180" s="73"/>
      <c r="K180" s="73"/>
      <c r="L180" s="73"/>
      <c r="M180" s="73"/>
      <c r="N180" s="114" t="s">
        <v>123</v>
      </c>
      <c r="O180" s="114"/>
      <c r="P180" s="114"/>
      <c r="Q180" s="114"/>
      <c r="R180" s="114"/>
      <c r="S180" s="114"/>
      <c r="T180" s="114"/>
      <c r="U180" s="114"/>
      <c r="V180" s="114"/>
      <c r="W180" s="114"/>
      <c r="X180" s="114"/>
      <c r="Y180" s="114"/>
      <c r="Z180" s="113"/>
    </row>
    <row r="181" spans="1:26" ht="20.100000000000001" customHeight="1" x14ac:dyDescent="0.15">
      <c r="A181" s="90"/>
      <c r="B181" s="90"/>
      <c r="C181" s="117"/>
      <c r="D181" s="114"/>
      <c r="E181" s="114"/>
      <c r="F181" s="114"/>
      <c r="G181" s="114"/>
      <c r="H181" s="114"/>
      <c r="I181" s="111"/>
      <c r="J181" s="166" t="s">
        <v>124</v>
      </c>
      <c r="K181" s="116"/>
      <c r="L181" s="116"/>
      <c r="M181" s="116"/>
      <c r="N181" s="116"/>
      <c r="O181" s="116"/>
      <c r="P181" s="116"/>
      <c r="Q181" s="116"/>
      <c r="R181" s="116"/>
      <c r="S181" s="116"/>
      <c r="T181" s="116"/>
      <c r="U181" s="116"/>
      <c r="V181" s="116"/>
      <c r="W181" s="116"/>
      <c r="X181" s="116"/>
      <c r="Y181" s="116"/>
      <c r="Z181" s="113"/>
    </row>
    <row r="182" spans="1:26" ht="20.100000000000001" customHeight="1" x14ac:dyDescent="0.15">
      <c r="A182" s="90"/>
      <c r="B182" s="90"/>
      <c r="C182" s="108"/>
      <c r="D182" s="109">
        <v>4</v>
      </c>
      <c r="E182" s="85" t="s">
        <v>129</v>
      </c>
      <c r="I182" s="167"/>
      <c r="J182" s="167"/>
      <c r="K182" s="167"/>
      <c r="L182" s="167"/>
      <c r="M182" s="114"/>
      <c r="N182" s="114"/>
      <c r="O182" s="114"/>
      <c r="P182" s="114"/>
      <c r="Q182" s="114"/>
      <c r="R182" s="114"/>
      <c r="S182" s="114"/>
      <c r="T182" s="114"/>
      <c r="U182" s="114"/>
      <c r="V182" s="114"/>
      <c r="W182" s="114"/>
      <c r="X182" s="114"/>
      <c r="Z182" s="157"/>
    </row>
    <row r="183" spans="1:26" ht="20.100000000000001" customHeight="1" x14ac:dyDescent="0.15">
      <c r="A183" s="90"/>
      <c r="B183" s="90"/>
      <c r="C183" s="108"/>
      <c r="D183" s="109"/>
      <c r="E183" s="156" t="s">
        <v>242</v>
      </c>
      <c r="I183" s="167"/>
      <c r="J183" s="167"/>
      <c r="K183" s="167"/>
      <c r="L183" s="167"/>
      <c r="M183" s="114"/>
      <c r="N183" s="114"/>
      <c r="O183" s="114"/>
      <c r="P183" s="114"/>
      <c r="Q183" s="114"/>
      <c r="R183" s="114"/>
      <c r="S183" s="114"/>
      <c r="T183" s="114"/>
      <c r="U183" s="114"/>
      <c r="V183" s="114"/>
      <c r="W183" s="114"/>
      <c r="X183" s="114"/>
      <c r="Z183" s="157"/>
    </row>
    <row r="184" spans="1:26" ht="20.100000000000001" customHeight="1" x14ac:dyDescent="0.15">
      <c r="A184" s="90"/>
      <c r="B184" s="90"/>
      <c r="C184" s="108"/>
      <c r="D184" s="109"/>
      <c r="E184" s="168"/>
      <c r="F184" s="169"/>
      <c r="G184" s="169"/>
      <c r="H184" s="170"/>
      <c r="I184" s="171" t="s">
        <v>122</v>
      </c>
      <c r="J184" s="172"/>
      <c r="K184" s="172"/>
      <c r="L184" s="172"/>
      <c r="M184" s="172"/>
      <c r="N184" s="173" t="s">
        <v>243</v>
      </c>
      <c r="O184" s="174"/>
      <c r="P184" s="175"/>
      <c r="Q184" s="114"/>
      <c r="R184" s="114"/>
      <c r="S184" s="114"/>
      <c r="T184" s="114"/>
      <c r="U184" s="114"/>
      <c r="V184" s="114"/>
      <c r="W184" s="114"/>
      <c r="X184" s="114"/>
      <c r="Z184" s="157"/>
    </row>
    <row r="185" spans="1:26" ht="20.100000000000001" customHeight="1" x14ac:dyDescent="0.15">
      <c r="A185" s="90">
        <f>IFERROR(IF(OR(TRIM($I185)="",AND($I63="する",TRIM($N185)="")),1001,0),3)</f>
        <v>1001</v>
      </c>
      <c r="B185" s="90"/>
      <c r="C185" s="108"/>
      <c r="E185" s="168" t="s">
        <v>117</v>
      </c>
      <c r="F185" s="169"/>
      <c r="G185" s="169"/>
      <c r="H185" s="170"/>
      <c r="I185" s="48"/>
      <c r="J185" s="74"/>
      <c r="K185" s="74"/>
      <c r="L185" s="74"/>
      <c r="M185" s="75"/>
      <c r="N185" s="48"/>
      <c r="O185" s="49"/>
      <c r="P185" s="50"/>
      <c r="Y185" s="114"/>
      <c r="Z185" s="157"/>
    </row>
    <row r="186" spans="1:26" ht="20.100000000000001" customHeight="1" x14ac:dyDescent="0.15">
      <c r="A186" s="90">
        <f>IFERROR(IF(OR(TRIM($I186)="",AND($I63="する",TRIM($N186)="")),1001,0),3)</f>
        <v>1001</v>
      </c>
      <c r="B186" s="90"/>
      <c r="C186" s="108"/>
      <c r="D186" s="109"/>
      <c r="E186" s="176" t="s">
        <v>118</v>
      </c>
      <c r="F186" s="177"/>
      <c r="G186" s="177"/>
      <c r="H186" s="178"/>
      <c r="I186" s="61"/>
      <c r="J186" s="62"/>
      <c r="K186" s="62"/>
      <c r="L186" s="62"/>
      <c r="M186" s="63"/>
      <c r="N186" s="61"/>
      <c r="O186" s="64"/>
      <c r="P186" s="65"/>
      <c r="Y186" s="114"/>
      <c r="Z186" s="157"/>
    </row>
    <row r="187" spans="1:26" ht="20.100000000000001" customHeight="1" thickBot="1" x14ac:dyDescent="0.2">
      <c r="A187" s="90">
        <f>IFERROR(IF(OR(TRIM($I187)="",AND($I63="する",TRIM($N187)="")),1001,0),3)</f>
        <v>1001</v>
      </c>
      <c r="B187" s="90"/>
      <c r="C187" s="108"/>
      <c r="D187" s="109"/>
      <c r="E187" s="179" t="s">
        <v>119</v>
      </c>
      <c r="F187" s="180"/>
      <c r="G187" s="180"/>
      <c r="H187" s="181"/>
      <c r="I187" s="66"/>
      <c r="J187" s="81"/>
      <c r="K187" s="81"/>
      <c r="L187" s="81"/>
      <c r="M187" s="82"/>
      <c r="N187" s="66"/>
      <c r="O187" s="67"/>
      <c r="P187" s="68"/>
      <c r="Y187" s="114"/>
      <c r="Z187" s="157"/>
    </row>
    <row r="188" spans="1:26" ht="20.100000000000001" customHeight="1" thickTop="1" x14ac:dyDescent="0.15">
      <c r="A188" s="90"/>
      <c r="B188" s="90"/>
      <c r="C188" s="108"/>
      <c r="D188" s="109"/>
      <c r="E188" s="182" t="s">
        <v>120</v>
      </c>
      <c r="F188" s="183"/>
      <c r="G188" s="183"/>
      <c r="H188" s="184"/>
      <c r="I188" s="185">
        <f>SUM(I185:I187)</f>
        <v>0</v>
      </c>
      <c r="J188" s="186"/>
      <c r="K188" s="186"/>
      <c r="L188" s="186"/>
      <c r="M188" s="187"/>
      <c r="N188" s="185">
        <f>SUM(N185:N187)</f>
        <v>0</v>
      </c>
      <c r="O188" s="188"/>
      <c r="P188" s="189"/>
      <c r="Y188" s="114"/>
      <c r="Z188" s="157"/>
    </row>
    <row r="189" spans="1:26" ht="20.100000000000001" customHeight="1" x14ac:dyDescent="0.15">
      <c r="A189" s="90"/>
      <c r="B189" s="90"/>
      <c r="C189" s="108"/>
      <c r="D189" s="109"/>
      <c r="E189" s="190"/>
      <c r="F189" s="190"/>
      <c r="G189" s="190"/>
      <c r="H189" s="190"/>
      <c r="I189" s="191"/>
      <c r="J189" s="192"/>
      <c r="K189" s="192"/>
      <c r="L189" s="192"/>
      <c r="M189" s="192"/>
      <c r="N189" s="193"/>
      <c r="O189" s="193"/>
      <c r="P189" s="193"/>
      <c r="Q189" s="193"/>
      <c r="Y189" s="114"/>
      <c r="Z189" s="157"/>
    </row>
    <row r="190" spans="1:26" ht="20.100000000000001" customHeight="1" x14ac:dyDescent="0.15">
      <c r="A190" s="83"/>
      <c r="B190" s="83"/>
      <c r="C190" s="117"/>
      <c r="D190" s="109">
        <v>5</v>
      </c>
      <c r="E190" s="114" t="s">
        <v>128</v>
      </c>
      <c r="F190" s="114"/>
      <c r="G190" s="114"/>
      <c r="H190" s="114"/>
      <c r="I190" s="194"/>
      <c r="J190" s="138"/>
      <c r="K190" s="195"/>
      <c r="L190" s="138"/>
      <c r="M190" s="138"/>
      <c r="N190" s="115"/>
      <c r="O190" s="115"/>
      <c r="P190" s="115"/>
      <c r="Q190" s="115"/>
      <c r="R190" s="115"/>
      <c r="S190" s="115"/>
      <c r="T190" s="115"/>
      <c r="U190" s="115"/>
      <c r="Z190" s="113"/>
    </row>
    <row r="191" spans="1:26" ht="20.100000000000001" customHeight="1" x14ac:dyDescent="0.15">
      <c r="A191" s="83"/>
      <c r="B191" s="83"/>
      <c r="C191" s="117"/>
      <c r="D191" s="114"/>
      <c r="E191" s="196" t="s">
        <v>133</v>
      </c>
      <c r="F191" s="114"/>
      <c r="G191" s="114"/>
      <c r="H191" s="114"/>
      <c r="I191" s="194"/>
      <c r="J191" s="138"/>
      <c r="K191" s="195"/>
      <c r="L191" s="138"/>
      <c r="M191" s="138"/>
      <c r="N191" s="115"/>
      <c r="O191" s="115"/>
      <c r="P191" s="115"/>
      <c r="Q191" s="115"/>
      <c r="R191" s="115"/>
      <c r="S191" s="115"/>
      <c r="T191" s="115"/>
      <c r="U191" s="115"/>
      <c r="Z191" s="113"/>
    </row>
    <row r="192" spans="1:26" ht="20.100000000000001" customHeight="1" x14ac:dyDescent="0.15">
      <c r="A192" s="83"/>
      <c r="B192" s="83"/>
      <c r="C192" s="117"/>
      <c r="D192" s="114"/>
      <c r="E192" s="197" t="s">
        <v>125</v>
      </c>
      <c r="F192" s="198"/>
      <c r="G192" s="198"/>
      <c r="H192" s="199"/>
      <c r="I192" s="200" t="s">
        <v>134</v>
      </c>
      <c r="J192" s="201"/>
      <c r="K192" s="202"/>
      <c r="L192" s="201"/>
      <c r="M192" s="203"/>
      <c r="N192" s="204" t="str">
        <f>"取得年月日　"&amp;日付例_s</f>
        <v>取得年月日　例)2024/4/1</v>
      </c>
      <c r="O192" s="205"/>
      <c r="P192" s="205"/>
      <c r="Q192" s="206"/>
      <c r="R192" s="115"/>
      <c r="S192" s="115"/>
      <c r="T192" s="115"/>
      <c r="U192" s="115"/>
      <c r="Z192" s="113"/>
    </row>
    <row r="193" spans="1:27" ht="20.100000000000001" customHeight="1" x14ac:dyDescent="0.15">
      <c r="A193" s="83"/>
      <c r="B193" s="83"/>
      <c r="C193" s="117"/>
      <c r="D193" s="114"/>
      <c r="E193" s="207" t="s">
        <v>126</v>
      </c>
      <c r="F193" s="208"/>
      <c r="G193" s="208"/>
      <c r="H193" s="209"/>
      <c r="I193" s="54"/>
      <c r="J193" s="55"/>
      <c r="K193" s="56"/>
      <c r="L193" s="55"/>
      <c r="M193" s="57"/>
      <c r="N193" s="69"/>
      <c r="O193" s="70"/>
      <c r="P193" s="70"/>
      <c r="Q193" s="71"/>
      <c r="R193" s="115"/>
      <c r="S193" s="115"/>
      <c r="T193" s="115"/>
      <c r="U193" s="115"/>
      <c r="Z193" s="113"/>
    </row>
    <row r="194" spans="1:27" ht="20.100000000000001" customHeight="1" x14ac:dyDescent="0.15">
      <c r="A194" s="83"/>
      <c r="B194" s="83"/>
      <c r="C194" s="117"/>
      <c r="D194" s="114"/>
      <c r="E194" s="210" t="s">
        <v>127</v>
      </c>
      <c r="F194" s="211"/>
      <c r="G194" s="211"/>
      <c r="H194" s="212"/>
      <c r="I194" s="58"/>
      <c r="J194" s="59"/>
      <c r="K194" s="59"/>
      <c r="L194" s="59"/>
      <c r="M194" s="60"/>
      <c r="N194" s="45"/>
      <c r="O194" s="46"/>
      <c r="P194" s="46"/>
      <c r="Q194" s="47"/>
      <c r="R194" s="115"/>
      <c r="S194" s="115"/>
      <c r="T194" s="115"/>
      <c r="U194" s="115"/>
      <c r="Z194" s="113"/>
    </row>
    <row r="195" spans="1:27" ht="20.100000000000001" customHeight="1" x14ac:dyDescent="0.15">
      <c r="A195" s="90"/>
      <c r="B195" s="90"/>
      <c r="C195" s="129"/>
      <c r="D195" s="130"/>
      <c r="E195" s="130"/>
      <c r="F195" s="130"/>
      <c r="G195" s="130"/>
      <c r="H195" s="130"/>
      <c r="I195" s="130"/>
      <c r="J195" s="131"/>
      <c r="K195" s="131"/>
      <c r="L195" s="213"/>
      <c r="M195" s="213"/>
      <c r="N195" s="159"/>
      <c r="O195" s="131"/>
      <c r="P195" s="153"/>
      <c r="Q195" s="153"/>
      <c r="R195" s="153"/>
      <c r="S195" s="159"/>
      <c r="T195" s="159"/>
      <c r="U195" s="159"/>
      <c r="V195" s="159"/>
      <c r="W195" s="159"/>
      <c r="X195" s="159"/>
      <c r="Y195" s="131"/>
      <c r="Z195" s="133"/>
    </row>
    <row r="196" spans="1:27" ht="20.100000000000001" customHeight="1" x14ac:dyDescent="0.15">
      <c r="A196" s="90"/>
      <c r="B196" s="90"/>
      <c r="C196" s="114"/>
      <c r="D196" s="114"/>
      <c r="E196" s="114"/>
      <c r="F196" s="114"/>
      <c r="G196" s="114"/>
      <c r="H196" s="114"/>
      <c r="I196" s="114"/>
      <c r="J196" s="135"/>
      <c r="K196" s="135"/>
      <c r="L196" s="214"/>
      <c r="M196" s="135"/>
      <c r="N196" s="160"/>
      <c r="O196" s="135"/>
      <c r="P196" s="154"/>
      <c r="Q196" s="154"/>
      <c r="R196" s="154"/>
      <c r="S196" s="160"/>
      <c r="T196" s="160"/>
      <c r="U196" s="160"/>
      <c r="V196" s="160"/>
      <c r="W196" s="160"/>
      <c r="X196" s="160"/>
      <c r="Y196" s="135"/>
      <c r="Z196" s="114"/>
    </row>
    <row r="197" spans="1:27" ht="20.100000000000001" customHeight="1" x14ac:dyDescent="0.15">
      <c r="A197" s="90"/>
      <c r="B197" s="90"/>
      <c r="C197" s="114"/>
      <c r="D197" s="114"/>
      <c r="E197" s="114"/>
      <c r="F197" s="114"/>
      <c r="G197" s="114"/>
      <c r="H197" s="114"/>
      <c r="I197" s="114"/>
      <c r="J197" s="135"/>
      <c r="K197" s="135"/>
      <c r="L197" s="215"/>
      <c r="M197" s="114"/>
      <c r="N197" s="216"/>
      <c r="O197" s="114"/>
      <c r="P197" s="155"/>
      <c r="Q197" s="155"/>
      <c r="R197" s="155"/>
      <c r="S197" s="216"/>
      <c r="T197" s="216"/>
      <c r="U197" s="216"/>
      <c r="V197" s="216"/>
      <c r="W197" s="216"/>
      <c r="X197" s="216"/>
      <c r="Y197" s="216"/>
      <c r="Z197" s="114"/>
      <c r="AA197" s="216"/>
    </row>
    <row r="198" spans="1:27" ht="20.100000000000001" customHeight="1" x14ac:dyDescent="0.15">
      <c r="A198" s="90"/>
      <c r="B198" s="90"/>
      <c r="C198" s="101" t="s">
        <v>135</v>
      </c>
      <c r="D198" s="102"/>
      <c r="E198" s="102"/>
      <c r="F198" s="102"/>
      <c r="G198" s="102"/>
      <c r="H198" s="103"/>
      <c r="I198" s="217"/>
      <c r="L198" s="218"/>
      <c r="N198" s="146"/>
      <c r="P198" s="219"/>
      <c r="Q198" s="219"/>
      <c r="R198" s="219"/>
      <c r="S198" s="146"/>
      <c r="T198" s="146"/>
      <c r="U198" s="146"/>
      <c r="V198" s="146"/>
      <c r="W198" s="146"/>
      <c r="X198" s="146"/>
      <c r="Y198" s="146"/>
      <c r="AA198" s="146"/>
    </row>
    <row r="199" spans="1:27" ht="20.100000000000001" customHeight="1" x14ac:dyDescent="0.15">
      <c r="A199" s="90"/>
      <c r="B199" s="90"/>
      <c r="C199" s="104"/>
      <c r="D199" s="105"/>
      <c r="E199" s="105"/>
      <c r="F199" s="105"/>
      <c r="G199" s="105"/>
      <c r="H199" s="105"/>
      <c r="I199" s="105"/>
      <c r="J199" s="106"/>
      <c r="K199" s="106"/>
      <c r="L199" s="163"/>
      <c r="M199" s="163"/>
      <c r="N199" s="150"/>
      <c r="O199" s="150"/>
      <c r="P199" s="220"/>
      <c r="Q199" s="220"/>
      <c r="R199" s="220"/>
      <c r="S199" s="150"/>
      <c r="T199" s="150"/>
      <c r="U199" s="150"/>
      <c r="V199" s="150"/>
      <c r="W199" s="150"/>
      <c r="X199" s="150"/>
      <c r="Y199" s="150"/>
      <c r="Z199" s="107"/>
      <c r="AA199" s="146"/>
    </row>
    <row r="200" spans="1:27" ht="15.75" hidden="1" customHeight="1" x14ac:dyDescent="0.15">
      <c r="A200" s="90"/>
      <c r="B200" s="90"/>
      <c r="C200" s="104"/>
      <c r="D200" s="105"/>
      <c r="E200" s="105"/>
      <c r="F200" s="105"/>
      <c r="G200" s="105"/>
      <c r="H200" s="105"/>
      <c r="I200" s="105"/>
      <c r="J200" s="114"/>
      <c r="K200" s="114"/>
      <c r="L200" s="215"/>
      <c r="M200" s="215"/>
      <c r="N200" s="216"/>
      <c r="O200" s="216"/>
      <c r="P200" s="155"/>
      <c r="Q200" s="155"/>
      <c r="R200" s="155"/>
      <c r="S200" s="216"/>
      <c r="T200" s="216"/>
      <c r="U200" s="216"/>
      <c r="V200" s="216"/>
      <c r="W200" s="216"/>
      <c r="X200" s="216"/>
      <c r="Y200" s="216"/>
      <c r="Z200" s="113"/>
      <c r="AA200" s="146"/>
    </row>
    <row r="201" spans="1:27" ht="20.100000000000001" customHeight="1" x14ac:dyDescent="0.15">
      <c r="A201" s="90"/>
      <c r="B201" s="90"/>
      <c r="C201" s="117"/>
      <c r="D201" s="109">
        <v>1</v>
      </c>
      <c r="E201" s="85" t="s">
        <v>130</v>
      </c>
      <c r="G201" s="114"/>
      <c r="H201" s="114"/>
      <c r="I201" s="120"/>
      <c r="J201" s="116"/>
      <c r="K201" s="116"/>
      <c r="L201" s="116"/>
      <c r="M201" s="116"/>
      <c r="N201" s="116"/>
      <c r="O201" s="116"/>
      <c r="P201" s="116"/>
      <c r="Q201" s="116"/>
      <c r="R201" s="116"/>
      <c r="S201" s="116"/>
      <c r="T201" s="116"/>
      <c r="U201" s="116"/>
      <c r="V201" s="116"/>
      <c r="W201" s="116"/>
      <c r="X201" s="116"/>
      <c r="Y201" s="116"/>
      <c r="Z201" s="113"/>
    </row>
    <row r="202" spans="1:27" ht="80.099999999999994" customHeight="1" x14ac:dyDescent="0.15">
      <c r="A202" s="90"/>
      <c r="B202" s="90"/>
      <c r="C202" s="104"/>
      <c r="D202" s="221" t="s">
        <v>253</v>
      </c>
      <c r="E202" s="221"/>
      <c r="F202" s="221"/>
      <c r="G202" s="221"/>
      <c r="H202" s="221"/>
      <c r="I202" s="221"/>
      <c r="J202" s="221"/>
      <c r="K202" s="221"/>
      <c r="L202" s="221"/>
      <c r="M202" s="221"/>
      <c r="N202" s="221"/>
      <c r="O202" s="221"/>
      <c r="P202" s="221"/>
      <c r="Q202" s="221"/>
      <c r="R202" s="221"/>
      <c r="S202" s="221"/>
      <c r="T202" s="221"/>
      <c r="U202" s="221"/>
      <c r="V202" s="221"/>
      <c r="W202" s="221"/>
      <c r="X202" s="221"/>
      <c r="Y202" s="221"/>
      <c r="Z202" s="113"/>
      <c r="AA202" s="146"/>
    </row>
    <row r="203" spans="1:27" ht="39.950000000000003" customHeight="1" x14ac:dyDescent="0.15">
      <c r="A203" s="90">
        <f>IFERROR(IF(OR(COUNTIF($M204:$M243,"①")&lt;&gt;1,COUNTIF($M204:$M243,"②")&gt;1,COUNTIF($M204:$M243,"③")&gt;1,COUNTIF($M204:$M243,"④")&gt;1,COUNTIF($M204:$M243,"⑤")&gt;1),1001,0),3)</f>
        <v>1001</v>
      </c>
      <c r="B203" s="277"/>
      <c r="C203" s="108"/>
      <c r="D203" s="222" t="s">
        <v>131</v>
      </c>
      <c r="E203" s="222"/>
      <c r="F203" s="222"/>
      <c r="G203" s="223"/>
      <c r="H203" s="224" t="s">
        <v>246</v>
      </c>
      <c r="I203" s="225"/>
      <c r="J203" s="225"/>
      <c r="K203" s="225"/>
      <c r="L203" s="225"/>
      <c r="M203" s="226" t="s">
        <v>245</v>
      </c>
      <c r="N203" s="227" t="s">
        <v>247</v>
      </c>
      <c r="O203" s="228"/>
      <c r="P203" s="228"/>
      <c r="Q203" s="229"/>
      <c r="R203" s="230" t="s">
        <v>248</v>
      </c>
      <c r="S203" s="231"/>
      <c r="T203" s="232" t="s">
        <v>249</v>
      </c>
      <c r="U203" s="233"/>
      <c r="V203" s="234" t="s">
        <v>250</v>
      </c>
      <c r="W203" s="235"/>
      <c r="X203" s="235"/>
      <c r="Y203" s="236"/>
      <c r="Z203" s="113"/>
      <c r="AA203" s="216"/>
    </row>
    <row r="204" spans="1:27" ht="39.950000000000003" customHeight="1" x14ac:dyDescent="0.15">
      <c r="A204" s="90">
        <f>IFERROR(IF(AND(TRIM($M204)&lt;&gt;"",TRIM($R204)=""),1001,0),3)</f>
        <v>0</v>
      </c>
      <c r="B204" s="90"/>
      <c r="C204" s="108"/>
      <c r="D204" s="237" t="s">
        <v>136</v>
      </c>
      <c r="E204" s="238" t="s">
        <v>179</v>
      </c>
      <c r="F204" s="238"/>
      <c r="G204" s="238"/>
      <c r="H204" s="239" t="s">
        <v>218</v>
      </c>
      <c r="I204" s="239"/>
      <c r="J204" s="239"/>
      <c r="K204" s="239"/>
      <c r="L204" s="240"/>
      <c r="M204" s="15"/>
      <c r="N204" s="42"/>
      <c r="O204" s="43"/>
      <c r="P204" s="43"/>
      <c r="Q204" s="44"/>
      <c r="R204" s="278"/>
      <c r="S204" s="41"/>
      <c r="T204" s="29"/>
      <c r="U204" s="34"/>
      <c r="V204" s="29"/>
      <c r="W204" s="30"/>
      <c r="X204" s="30"/>
      <c r="Y204" s="31"/>
      <c r="Z204" s="113"/>
      <c r="AA204" s="216"/>
    </row>
    <row r="205" spans="1:27" ht="39.950000000000003" customHeight="1" x14ac:dyDescent="0.15">
      <c r="A205" s="90">
        <f>IFERROR(IF(AND(TRIM($M205)&lt;&gt;"",TRIM($R205)=""),1001,0),3)</f>
        <v>0</v>
      </c>
      <c r="B205" s="90"/>
      <c r="C205" s="108"/>
      <c r="D205" s="241" t="s">
        <v>137</v>
      </c>
      <c r="E205" s="242" t="s">
        <v>180</v>
      </c>
      <c r="F205" s="242"/>
      <c r="G205" s="242"/>
      <c r="H205" s="243" t="s">
        <v>219</v>
      </c>
      <c r="I205" s="243"/>
      <c r="J205" s="243"/>
      <c r="K205" s="243"/>
      <c r="L205" s="244"/>
      <c r="M205" s="16"/>
      <c r="N205" s="35"/>
      <c r="O205" s="36"/>
      <c r="P205" s="36"/>
      <c r="Q205" s="37"/>
      <c r="R205" s="279"/>
      <c r="S205" s="32"/>
      <c r="T205" s="21"/>
      <c r="U205" s="27"/>
      <c r="V205" s="21"/>
      <c r="W205" s="22"/>
      <c r="X205" s="22"/>
      <c r="Y205" s="23"/>
      <c r="Z205" s="113"/>
      <c r="AA205" s="216"/>
    </row>
    <row r="206" spans="1:27" ht="39.950000000000003" customHeight="1" x14ac:dyDescent="0.15">
      <c r="A206" s="90">
        <f>IFERROR(IF(AND(TRIM($M206)&lt;&gt;"",TRIM($R206)=""),1001,0),3)</f>
        <v>0</v>
      </c>
      <c r="B206" s="90"/>
      <c r="C206" s="108"/>
      <c r="D206" s="241" t="s">
        <v>138</v>
      </c>
      <c r="E206" s="242" t="s">
        <v>181</v>
      </c>
      <c r="F206" s="242"/>
      <c r="G206" s="242"/>
      <c r="H206" s="243"/>
      <c r="I206" s="243"/>
      <c r="J206" s="243"/>
      <c r="K206" s="243"/>
      <c r="L206" s="244"/>
      <c r="M206" s="16"/>
      <c r="N206" s="35"/>
      <c r="O206" s="36"/>
      <c r="P206" s="36"/>
      <c r="Q206" s="37"/>
      <c r="R206" s="279"/>
      <c r="S206" s="32"/>
      <c r="T206" s="21"/>
      <c r="U206" s="27"/>
      <c r="V206" s="21"/>
      <c r="W206" s="22"/>
      <c r="X206" s="22"/>
      <c r="Y206" s="23"/>
      <c r="Z206" s="113"/>
      <c r="AA206" s="216"/>
    </row>
    <row r="207" spans="1:27" ht="39.950000000000003" customHeight="1" x14ac:dyDescent="0.15">
      <c r="A207" s="90">
        <f>IFERROR(IF(AND(TRIM($M207)&lt;&gt;"",TRIM($R207)=""),1001,0),3)</f>
        <v>0</v>
      </c>
      <c r="B207" s="90"/>
      <c r="C207" s="108"/>
      <c r="D207" s="241" t="s">
        <v>139</v>
      </c>
      <c r="E207" s="242" t="s">
        <v>182</v>
      </c>
      <c r="F207" s="242"/>
      <c r="G207" s="242"/>
      <c r="H207" s="243" t="s">
        <v>220</v>
      </c>
      <c r="I207" s="243"/>
      <c r="J207" s="243"/>
      <c r="K207" s="243"/>
      <c r="L207" s="244"/>
      <c r="M207" s="16"/>
      <c r="N207" s="35"/>
      <c r="O207" s="36"/>
      <c r="P207" s="36"/>
      <c r="Q207" s="37"/>
      <c r="R207" s="279"/>
      <c r="S207" s="32"/>
      <c r="T207" s="21"/>
      <c r="U207" s="27"/>
      <c r="V207" s="21"/>
      <c r="W207" s="22"/>
      <c r="X207" s="22"/>
      <c r="Y207" s="23"/>
      <c r="Z207" s="113"/>
      <c r="AA207" s="216"/>
    </row>
    <row r="208" spans="1:27" ht="39.950000000000003" customHeight="1" x14ac:dyDescent="0.15">
      <c r="A208" s="90">
        <f>IFERROR(IF(AND(TRIM($M208)&lt;&gt;"",TRIM($R208)=""),1001,0),3)</f>
        <v>0</v>
      </c>
      <c r="B208" s="90"/>
      <c r="C208" s="108"/>
      <c r="D208" s="241" t="s">
        <v>140</v>
      </c>
      <c r="E208" s="242" t="s">
        <v>183</v>
      </c>
      <c r="F208" s="242"/>
      <c r="G208" s="242"/>
      <c r="H208" s="243"/>
      <c r="I208" s="243"/>
      <c r="J208" s="243"/>
      <c r="K208" s="243"/>
      <c r="L208" s="244"/>
      <c r="M208" s="16"/>
      <c r="N208" s="35"/>
      <c r="O208" s="36"/>
      <c r="P208" s="36"/>
      <c r="Q208" s="37"/>
      <c r="R208" s="279"/>
      <c r="S208" s="32"/>
      <c r="T208" s="21"/>
      <c r="U208" s="27"/>
      <c r="V208" s="21"/>
      <c r="W208" s="22"/>
      <c r="X208" s="22"/>
      <c r="Y208" s="23"/>
      <c r="Z208" s="113"/>
      <c r="AA208" s="216"/>
    </row>
    <row r="209" spans="1:27" ht="39.950000000000003" customHeight="1" x14ac:dyDescent="0.15">
      <c r="A209" s="90">
        <f>IFERROR(IF(AND(TRIM($M209)&lt;&gt;"",TRIM($R209)=""),1001,0),3)</f>
        <v>0</v>
      </c>
      <c r="B209" s="90"/>
      <c r="C209" s="108"/>
      <c r="D209" s="241" t="s">
        <v>141</v>
      </c>
      <c r="E209" s="242" t="s">
        <v>184</v>
      </c>
      <c r="F209" s="242"/>
      <c r="G209" s="242"/>
      <c r="H209" s="243" t="s">
        <v>221</v>
      </c>
      <c r="I209" s="243"/>
      <c r="J209" s="243"/>
      <c r="K209" s="243"/>
      <c r="L209" s="244"/>
      <c r="M209" s="16"/>
      <c r="N209" s="35"/>
      <c r="O209" s="36"/>
      <c r="P209" s="36"/>
      <c r="Q209" s="37"/>
      <c r="R209" s="279"/>
      <c r="S209" s="32"/>
      <c r="T209" s="21"/>
      <c r="U209" s="27"/>
      <c r="V209" s="21"/>
      <c r="W209" s="22"/>
      <c r="X209" s="22"/>
      <c r="Y209" s="23"/>
      <c r="Z209" s="113"/>
      <c r="AA209" s="216"/>
    </row>
    <row r="210" spans="1:27" ht="39.950000000000003" customHeight="1" x14ac:dyDescent="0.15">
      <c r="A210" s="90">
        <f>IFERROR(IF(AND(TRIM($M210)&lt;&gt;"",TRIM($R210)=""),1001,0),3)</f>
        <v>0</v>
      </c>
      <c r="B210" s="90"/>
      <c r="C210" s="108"/>
      <c r="D210" s="241" t="s">
        <v>142</v>
      </c>
      <c r="E210" s="242" t="s">
        <v>185</v>
      </c>
      <c r="F210" s="242"/>
      <c r="G210" s="242"/>
      <c r="H210" s="243" t="s">
        <v>222</v>
      </c>
      <c r="I210" s="243"/>
      <c r="J210" s="243"/>
      <c r="K210" s="243"/>
      <c r="L210" s="244"/>
      <c r="M210" s="16"/>
      <c r="N210" s="35"/>
      <c r="O210" s="36"/>
      <c r="P210" s="36"/>
      <c r="Q210" s="37"/>
      <c r="R210" s="279"/>
      <c r="S210" s="32"/>
      <c r="T210" s="21"/>
      <c r="U210" s="27"/>
      <c r="V210" s="21"/>
      <c r="W210" s="22"/>
      <c r="X210" s="22"/>
      <c r="Y210" s="23"/>
      <c r="Z210" s="113"/>
      <c r="AA210" s="216"/>
    </row>
    <row r="211" spans="1:27" ht="39.950000000000003" customHeight="1" x14ac:dyDescent="0.15">
      <c r="A211" s="90">
        <f>IFERROR(IF(AND(TRIM($M211)&lt;&gt;"",TRIM($R211)=""),1001,0),3)</f>
        <v>0</v>
      </c>
      <c r="B211" s="90"/>
      <c r="C211" s="108"/>
      <c r="D211" s="241" t="s">
        <v>143</v>
      </c>
      <c r="E211" s="242" t="s">
        <v>186</v>
      </c>
      <c r="F211" s="242"/>
      <c r="G211" s="242"/>
      <c r="H211" s="243" t="s">
        <v>223</v>
      </c>
      <c r="I211" s="243"/>
      <c r="J211" s="243"/>
      <c r="K211" s="243"/>
      <c r="L211" s="244"/>
      <c r="M211" s="16"/>
      <c r="N211" s="35"/>
      <c r="O211" s="36"/>
      <c r="P211" s="36"/>
      <c r="Q211" s="37"/>
      <c r="R211" s="279"/>
      <c r="S211" s="32"/>
      <c r="T211" s="21"/>
      <c r="U211" s="27"/>
      <c r="V211" s="21"/>
      <c r="W211" s="22"/>
      <c r="X211" s="22"/>
      <c r="Y211" s="23"/>
      <c r="Z211" s="113"/>
      <c r="AA211" s="216"/>
    </row>
    <row r="212" spans="1:27" ht="39.950000000000003" customHeight="1" x14ac:dyDescent="0.15">
      <c r="A212" s="90">
        <f>IFERROR(IF(AND(TRIM($M212)&lt;&gt;"",TRIM($R212)=""),1001,0),3)</f>
        <v>0</v>
      </c>
      <c r="B212" s="90"/>
      <c r="C212" s="108"/>
      <c r="D212" s="241" t="s">
        <v>144</v>
      </c>
      <c r="E212" s="242" t="s">
        <v>187</v>
      </c>
      <c r="F212" s="242"/>
      <c r="G212" s="242"/>
      <c r="H212" s="243" t="s">
        <v>224</v>
      </c>
      <c r="I212" s="243"/>
      <c r="J212" s="243"/>
      <c r="K212" s="243"/>
      <c r="L212" s="244"/>
      <c r="M212" s="16"/>
      <c r="N212" s="35"/>
      <c r="O212" s="36"/>
      <c r="P212" s="36"/>
      <c r="Q212" s="37"/>
      <c r="R212" s="279"/>
      <c r="S212" s="32"/>
      <c r="T212" s="21"/>
      <c r="U212" s="27"/>
      <c r="V212" s="21"/>
      <c r="W212" s="22"/>
      <c r="X212" s="22"/>
      <c r="Y212" s="23"/>
      <c r="Z212" s="113"/>
      <c r="AA212" s="216"/>
    </row>
    <row r="213" spans="1:27" ht="39.950000000000003" customHeight="1" x14ac:dyDescent="0.15">
      <c r="A213" s="90">
        <f>IFERROR(IF(AND(TRIM($M213)&lt;&gt;"",TRIM($R213)=""),1001,0),3)</f>
        <v>0</v>
      </c>
      <c r="B213" s="90"/>
      <c r="C213" s="108"/>
      <c r="D213" s="241" t="s">
        <v>145</v>
      </c>
      <c r="E213" s="242" t="s">
        <v>188</v>
      </c>
      <c r="F213" s="242"/>
      <c r="G213" s="242"/>
      <c r="H213" s="243" t="s">
        <v>225</v>
      </c>
      <c r="I213" s="243"/>
      <c r="J213" s="243"/>
      <c r="K213" s="243"/>
      <c r="L213" s="244"/>
      <c r="M213" s="16"/>
      <c r="N213" s="35"/>
      <c r="O213" s="36"/>
      <c r="P213" s="36"/>
      <c r="Q213" s="37"/>
      <c r="R213" s="279"/>
      <c r="S213" s="32"/>
      <c r="T213" s="21"/>
      <c r="U213" s="27"/>
      <c r="V213" s="21"/>
      <c r="W213" s="22"/>
      <c r="X213" s="22"/>
      <c r="Y213" s="23"/>
      <c r="Z213" s="113"/>
      <c r="AA213" s="216"/>
    </row>
    <row r="214" spans="1:27" ht="39.950000000000003" customHeight="1" x14ac:dyDescent="0.15">
      <c r="A214" s="90">
        <f>IFERROR(IF(AND(TRIM($M214)&lt;&gt;"",TRIM($R214)=""),1001,0),3)</f>
        <v>0</v>
      </c>
      <c r="B214" s="90"/>
      <c r="C214" s="108"/>
      <c r="D214" s="241" t="s">
        <v>146</v>
      </c>
      <c r="E214" s="242" t="s">
        <v>189</v>
      </c>
      <c r="F214" s="242"/>
      <c r="G214" s="242"/>
      <c r="H214" s="243"/>
      <c r="I214" s="243"/>
      <c r="J214" s="243"/>
      <c r="K214" s="243"/>
      <c r="L214" s="244"/>
      <c r="M214" s="16"/>
      <c r="N214" s="35"/>
      <c r="O214" s="36"/>
      <c r="P214" s="36"/>
      <c r="Q214" s="37"/>
      <c r="R214" s="279"/>
      <c r="S214" s="32"/>
      <c r="T214" s="21"/>
      <c r="U214" s="27"/>
      <c r="V214" s="21"/>
      <c r="W214" s="22"/>
      <c r="X214" s="22"/>
      <c r="Y214" s="23"/>
      <c r="Z214" s="113"/>
      <c r="AA214" s="216"/>
    </row>
    <row r="215" spans="1:27" ht="39.950000000000003" customHeight="1" x14ac:dyDescent="0.15">
      <c r="A215" s="90">
        <f>IFERROR(IF(AND(TRIM($M215)&lt;&gt;"",TRIM($R215)=""),1001,0),3)</f>
        <v>0</v>
      </c>
      <c r="B215" s="90"/>
      <c r="C215" s="108"/>
      <c r="D215" s="241" t="s">
        <v>147</v>
      </c>
      <c r="E215" s="242" t="s">
        <v>190</v>
      </c>
      <c r="F215" s="242"/>
      <c r="G215" s="242"/>
      <c r="H215" s="243" t="s">
        <v>226</v>
      </c>
      <c r="I215" s="243"/>
      <c r="J215" s="243"/>
      <c r="K215" s="243"/>
      <c r="L215" s="244"/>
      <c r="M215" s="16"/>
      <c r="N215" s="35"/>
      <c r="O215" s="36"/>
      <c r="P215" s="36"/>
      <c r="Q215" s="37"/>
      <c r="R215" s="279"/>
      <c r="S215" s="32"/>
      <c r="T215" s="21"/>
      <c r="U215" s="27"/>
      <c r="V215" s="21"/>
      <c r="W215" s="22"/>
      <c r="X215" s="22"/>
      <c r="Y215" s="23"/>
      <c r="Z215" s="113"/>
      <c r="AA215" s="216"/>
    </row>
    <row r="216" spans="1:27" ht="39.950000000000003" customHeight="1" x14ac:dyDescent="0.15">
      <c r="A216" s="90">
        <f>IFERROR(IF(AND(TRIM($M216)&lt;&gt;"",TRIM($R216)=""),1001,0),3)</f>
        <v>0</v>
      </c>
      <c r="B216" s="90"/>
      <c r="C216" s="108"/>
      <c r="D216" s="241" t="s">
        <v>148</v>
      </c>
      <c r="E216" s="242" t="s">
        <v>191</v>
      </c>
      <c r="F216" s="242"/>
      <c r="G216" s="242"/>
      <c r="H216" s="243"/>
      <c r="I216" s="243"/>
      <c r="J216" s="243"/>
      <c r="K216" s="243"/>
      <c r="L216" s="244"/>
      <c r="M216" s="16"/>
      <c r="N216" s="35"/>
      <c r="O216" s="36"/>
      <c r="P216" s="36"/>
      <c r="Q216" s="37"/>
      <c r="R216" s="279"/>
      <c r="S216" s="32"/>
      <c r="T216" s="21"/>
      <c r="U216" s="27"/>
      <c r="V216" s="21"/>
      <c r="W216" s="22"/>
      <c r="X216" s="22"/>
      <c r="Y216" s="23"/>
      <c r="Z216" s="113"/>
      <c r="AA216" s="216"/>
    </row>
    <row r="217" spans="1:27" ht="39.950000000000003" customHeight="1" x14ac:dyDescent="0.15">
      <c r="A217" s="90">
        <f>IFERROR(IF(AND(TRIM($M217)&lt;&gt;"",TRIM($R217)=""),1001,0),3)</f>
        <v>0</v>
      </c>
      <c r="B217" s="90"/>
      <c r="C217" s="108"/>
      <c r="D217" s="241" t="s">
        <v>149</v>
      </c>
      <c r="E217" s="242" t="s">
        <v>192</v>
      </c>
      <c r="F217" s="242"/>
      <c r="G217" s="242"/>
      <c r="H217" s="243" t="s">
        <v>227</v>
      </c>
      <c r="I217" s="243"/>
      <c r="J217" s="243"/>
      <c r="K217" s="243"/>
      <c r="L217" s="244"/>
      <c r="M217" s="16"/>
      <c r="N217" s="35"/>
      <c r="O217" s="36"/>
      <c r="P217" s="36"/>
      <c r="Q217" s="37"/>
      <c r="R217" s="279"/>
      <c r="S217" s="32"/>
      <c r="T217" s="21"/>
      <c r="U217" s="27"/>
      <c r="V217" s="21"/>
      <c r="W217" s="22"/>
      <c r="X217" s="22"/>
      <c r="Y217" s="23"/>
      <c r="Z217" s="113"/>
      <c r="AA217" s="216"/>
    </row>
    <row r="218" spans="1:27" ht="39.950000000000003" customHeight="1" x14ac:dyDescent="0.15">
      <c r="A218" s="90">
        <f>IFERROR(IF(AND(TRIM($M218)&lt;&gt;"",TRIM($R218)=""),1001,0),3)</f>
        <v>0</v>
      </c>
      <c r="B218" s="90"/>
      <c r="C218" s="108"/>
      <c r="D218" s="241" t="s">
        <v>150</v>
      </c>
      <c r="E218" s="242" t="s">
        <v>193</v>
      </c>
      <c r="F218" s="242"/>
      <c r="G218" s="242"/>
      <c r="H218" s="243" t="s">
        <v>228</v>
      </c>
      <c r="I218" s="243"/>
      <c r="J218" s="243"/>
      <c r="K218" s="243"/>
      <c r="L218" s="244"/>
      <c r="M218" s="16"/>
      <c r="N218" s="35"/>
      <c r="O218" s="36"/>
      <c r="P218" s="36"/>
      <c r="Q218" s="37"/>
      <c r="R218" s="279"/>
      <c r="S218" s="32"/>
      <c r="T218" s="21"/>
      <c r="U218" s="27"/>
      <c r="V218" s="21"/>
      <c r="W218" s="22"/>
      <c r="X218" s="22"/>
      <c r="Y218" s="23"/>
      <c r="Z218" s="113"/>
      <c r="AA218" s="216"/>
    </row>
    <row r="219" spans="1:27" ht="39.950000000000003" customHeight="1" x14ac:dyDescent="0.15">
      <c r="A219" s="90">
        <f>IFERROR(IF(AND(TRIM($M219)&lt;&gt;"",TRIM($R219)=""),1001,0),3)</f>
        <v>0</v>
      </c>
      <c r="B219" s="90"/>
      <c r="C219" s="108"/>
      <c r="D219" s="241" t="s">
        <v>151</v>
      </c>
      <c r="E219" s="242" t="s">
        <v>194</v>
      </c>
      <c r="F219" s="242"/>
      <c r="G219" s="242"/>
      <c r="H219" s="243" t="s">
        <v>229</v>
      </c>
      <c r="I219" s="243"/>
      <c r="J219" s="243"/>
      <c r="K219" s="243"/>
      <c r="L219" s="244"/>
      <c r="M219" s="16"/>
      <c r="N219" s="35"/>
      <c r="O219" s="36"/>
      <c r="P219" s="36"/>
      <c r="Q219" s="37"/>
      <c r="R219" s="279"/>
      <c r="S219" s="32"/>
      <c r="T219" s="21"/>
      <c r="U219" s="27"/>
      <c r="V219" s="21"/>
      <c r="W219" s="22"/>
      <c r="X219" s="22"/>
      <c r="Y219" s="23"/>
      <c r="Z219" s="113"/>
      <c r="AA219" s="216"/>
    </row>
    <row r="220" spans="1:27" ht="39.950000000000003" customHeight="1" x14ac:dyDescent="0.15">
      <c r="A220" s="90">
        <f>IFERROR(IF(AND(TRIM($M220)&lt;&gt;"",TRIM($R220)=""),1001,0),3)</f>
        <v>0</v>
      </c>
      <c r="B220" s="90"/>
      <c r="C220" s="108"/>
      <c r="D220" s="241" t="s">
        <v>152</v>
      </c>
      <c r="E220" s="242" t="s">
        <v>195</v>
      </c>
      <c r="F220" s="242"/>
      <c r="G220" s="242"/>
      <c r="H220" s="243" t="s">
        <v>230</v>
      </c>
      <c r="I220" s="243"/>
      <c r="J220" s="243"/>
      <c r="K220" s="243"/>
      <c r="L220" s="244"/>
      <c r="M220" s="16"/>
      <c r="N220" s="35"/>
      <c r="O220" s="36"/>
      <c r="P220" s="36"/>
      <c r="Q220" s="37"/>
      <c r="R220" s="279"/>
      <c r="S220" s="32"/>
      <c r="T220" s="21"/>
      <c r="U220" s="27"/>
      <c r="V220" s="21"/>
      <c r="W220" s="22"/>
      <c r="X220" s="22"/>
      <c r="Y220" s="23"/>
      <c r="Z220" s="113"/>
      <c r="AA220" s="216"/>
    </row>
    <row r="221" spans="1:27" ht="39.950000000000003" customHeight="1" x14ac:dyDescent="0.15">
      <c r="A221" s="90">
        <f>IFERROR(IF(AND(TRIM($M221)&lt;&gt;"",TRIM($R221)=""),1001,0),3)</f>
        <v>0</v>
      </c>
      <c r="B221" s="90"/>
      <c r="C221" s="108"/>
      <c r="D221" s="241" t="s">
        <v>153</v>
      </c>
      <c r="E221" s="242" t="s">
        <v>196</v>
      </c>
      <c r="F221" s="242"/>
      <c r="G221" s="242"/>
      <c r="H221" s="243" t="s">
        <v>231</v>
      </c>
      <c r="I221" s="243"/>
      <c r="J221" s="243"/>
      <c r="K221" s="243"/>
      <c r="L221" s="244"/>
      <c r="M221" s="16"/>
      <c r="N221" s="35"/>
      <c r="O221" s="36"/>
      <c r="P221" s="36"/>
      <c r="Q221" s="37"/>
      <c r="R221" s="279"/>
      <c r="S221" s="32"/>
      <c r="T221" s="21"/>
      <c r="U221" s="27"/>
      <c r="V221" s="21"/>
      <c r="W221" s="22"/>
      <c r="X221" s="22"/>
      <c r="Y221" s="23"/>
      <c r="Z221" s="113"/>
      <c r="AA221" s="216"/>
    </row>
    <row r="222" spans="1:27" ht="39.950000000000003" customHeight="1" x14ac:dyDescent="0.15">
      <c r="A222" s="90">
        <f>IFERROR(IF(AND(TRIM($M222)&lt;&gt;"",TRIM($R222)=""),1001,0),3)</f>
        <v>0</v>
      </c>
      <c r="B222" s="90"/>
      <c r="C222" s="108"/>
      <c r="D222" s="241" t="s">
        <v>154</v>
      </c>
      <c r="E222" s="242" t="s">
        <v>197</v>
      </c>
      <c r="F222" s="242"/>
      <c r="G222" s="242"/>
      <c r="H222" s="243"/>
      <c r="I222" s="243"/>
      <c r="J222" s="243"/>
      <c r="K222" s="243"/>
      <c r="L222" s="244"/>
      <c r="M222" s="16"/>
      <c r="N222" s="35"/>
      <c r="O222" s="36"/>
      <c r="P222" s="36"/>
      <c r="Q222" s="37"/>
      <c r="R222" s="279"/>
      <c r="S222" s="32"/>
      <c r="T222" s="21"/>
      <c r="U222" s="27"/>
      <c r="V222" s="21"/>
      <c r="W222" s="22"/>
      <c r="X222" s="22"/>
      <c r="Y222" s="23"/>
      <c r="Z222" s="113"/>
      <c r="AA222" s="216"/>
    </row>
    <row r="223" spans="1:27" ht="39.950000000000003" customHeight="1" x14ac:dyDescent="0.15">
      <c r="A223" s="90">
        <f>IFERROR(IF(AND(TRIM($M223)&lt;&gt;"",TRIM($R223)=""),1001,0),3)</f>
        <v>0</v>
      </c>
      <c r="B223" s="90"/>
      <c r="C223" s="104"/>
      <c r="D223" s="241" t="s">
        <v>155</v>
      </c>
      <c r="E223" s="242" t="s">
        <v>198</v>
      </c>
      <c r="F223" s="242"/>
      <c r="G223" s="242"/>
      <c r="H223" s="243"/>
      <c r="I223" s="243"/>
      <c r="J223" s="243"/>
      <c r="K223" s="243"/>
      <c r="L223" s="244"/>
      <c r="M223" s="16"/>
      <c r="N223" s="35"/>
      <c r="O223" s="36"/>
      <c r="P223" s="36"/>
      <c r="Q223" s="37"/>
      <c r="R223" s="279"/>
      <c r="S223" s="32"/>
      <c r="T223" s="21"/>
      <c r="U223" s="27"/>
      <c r="V223" s="21"/>
      <c r="W223" s="22"/>
      <c r="X223" s="22"/>
      <c r="Y223" s="23"/>
      <c r="Z223" s="157"/>
      <c r="AA223" s="146"/>
    </row>
    <row r="224" spans="1:27" ht="39.950000000000003" customHeight="1" x14ac:dyDescent="0.15">
      <c r="A224" s="90">
        <f>IFERROR(IF(AND(TRIM($M224)&lt;&gt;"",TRIM($R224)=""),1001,0),3)</f>
        <v>0</v>
      </c>
      <c r="B224" s="90"/>
      <c r="C224" s="108"/>
      <c r="D224" s="241" t="s">
        <v>156</v>
      </c>
      <c r="E224" s="242" t="s">
        <v>199</v>
      </c>
      <c r="F224" s="242"/>
      <c r="G224" s="242"/>
      <c r="H224" s="243"/>
      <c r="I224" s="243"/>
      <c r="J224" s="243"/>
      <c r="K224" s="243"/>
      <c r="L224" s="244"/>
      <c r="M224" s="16"/>
      <c r="N224" s="35"/>
      <c r="O224" s="36"/>
      <c r="P224" s="36"/>
      <c r="Q224" s="37"/>
      <c r="R224" s="279"/>
      <c r="S224" s="32"/>
      <c r="T224" s="21"/>
      <c r="U224" s="27"/>
      <c r="V224" s="21"/>
      <c r="W224" s="22"/>
      <c r="X224" s="22"/>
      <c r="Y224" s="23"/>
      <c r="Z224" s="113"/>
      <c r="AA224" s="216"/>
    </row>
    <row r="225" spans="1:27" ht="39.950000000000003" customHeight="1" x14ac:dyDescent="0.15">
      <c r="A225" s="90">
        <f>IFERROR(IF(AND(TRIM($M225)&lt;&gt;"",TRIM($R225)=""),1001,0),3)</f>
        <v>0</v>
      </c>
      <c r="B225" s="90"/>
      <c r="C225" s="108"/>
      <c r="D225" s="241" t="s">
        <v>157</v>
      </c>
      <c r="E225" s="242" t="s">
        <v>200</v>
      </c>
      <c r="F225" s="242"/>
      <c r="G225" s="242"/>
      <c r="H225" s="243"/>
      <c r="I225" s="243"/>
      <c r="J225" s="243"/>
      <c r="K225" s="243"/>
      <c r="L225" s="244"/>
      <c r="M225" s="16"/>
      <c r="N225" s="35"/>
      <c r="O225" s="36"/>
      <c r="P225" s="36"/>
      <c r="Q225" s="37"/>
      <c r="R225" s="279"/>
      <c r="S225" s="32"/>
      <c r="T225" s="21"/>
      <c r="U225" s="27"/>
      <c r="V225" s="21"/>
      <c r="W225" s="22"/>
      <c r="X225" s="22"/>
      <c r="Y225" s="23"/>
      <c r="Z225" s="113"/>
      <c r="AA225" s="216"/>
    </row>
    <row r="226" spans="1:27" ht="39.950000000000003" customHeight="1" x14ac:dyDescent="0.15">
      <c r="A226" s="90">
        <f>IFERROR(IF(AND(TRIM($M226)&lt;&gt;"",TRIM($R226)=""),1001,0),3)</f>
        <v>0</v>
      </c>
      <c r="B226" s="90"/>
      <c r="C226" s="108"/>
      <c r="D226" s="241" t="s">
        <v>158</v>
      </c>
      <c r="E226" s="242" t="s">
        <v>201</v>
      </c>
      <c r="F226" s="242"/>
      <c r="G226" s="242"/>
      <c r="H226" s="243" t="s">
        <v>232</v>
      </c>
      <c r="I226" s="243"/>
      <c r="J226" s="243"/>
      <c r="K226" s="243"/>
      <c r="L226" s="244"/>
      <c r="M226" s="16"/>
      <c r="N226" s="35"/>
      <c r="O226" s="36"/>
      <c r="P226" s="36"/>
      <c r="Q226" s="37"/>
      <c r="R226" s="279"/>
      <c r="S226" s="32"/>
      <c r="T226" s="21"/>
      <c r="U226" s="27"/>
      <c r="V226" s="21"/>
      <c r="W226" s="22"/>
      <c r="X226" s="22"/>
      <c r="Y226" s="23"/>
      <c r="Z226" s="113"/>
      <c r="AA226" s="216"/>
    </row>
    <row r="227" spans="1:27" ht="39.950000000000003" customHeight="1" x14ac:dyDescent="0.15">
      <c r="A227" s="90">
        <f>IFERROR(IF(AND(TRIM($M227)&lt;&gt;"",TRIM($R227)=""),1001,0),3)</f>
        <v>0</v>
      </c>
      <c r="B227" s="90"/>
      <c r="C227" s="108"/>
      <c r="D227" s="241" t="s">
        <v>159</v>
      </c>
      <c r="E227" s="242" t="s">
        <v>202</v>
      </c>
      <c r="F227" s="242"/>
      <c r="G227" s="242"/>
      <c r="H227" s="243" t="s">
        <v>233</v>
      </c>
      <c r="I227" s="243"/>
      <c r="J227" s="243"/>
      <c r="K227" s="243"/>
      <c r="L227" s="244"/>
      <c r="M227" s="16"/>
      <c r="N227" s="35"/>
      <c r="O227" s="36"/>
      <c r="P227" s="36"/>
      <c r="Q227" s="37"/>
      <c r="R227" s="279"/>
      <c r="S227" s="32"/>
      <c r="T227" s="21"/>
      <c r="U227" s="27"/>
      <c r="V227" s="21"/>
      <c r="W227" s="22"/>
      <c r="X227" s="22"/>
      <c r="Y227" s="23"/>
      <c r="Z227" s="113"/>
      <c r="AA227" s="216"/>
    </row>
    <row r="228" spans="1:27" ht="39.950000000000003" customHeight="1" x14ac:dyDescent="0.15">
      <c r="A228" s="90">
        <f>IFERROR(IF(AND(TRIM($M228)&lt;&gt;"",TRIM($R228)=""),1001,0),3)</f>
        <v>0</v>
      </c>
      <c r="B228" s="90"/>
      <c r="C228" s="108"/>
      <c r="D228" s="241" t="s">
        <v>160</v>
      </c>
      <c r="E228" s="242" t="s">
        <v>203</v>
      </c>
      <c r="F228" s="242"/>
      <c r="G228" s="242"/>
      <c r="H228" s="243" t="s">
        <v>234</v>
      </c>
      <c r="I228" s="243"/>
      <c r="J228" s="243"/>
      <c r="K228" s="243"/>
      <c r="L228" s="244"/>
      <c r="M228" s="16"/>
      <c r="N228" s="35"/>
      <c r="O228" s="36"/>
      <c r="P228" s="36"/>
      <c r="Q228" s="37"/>
      <c r="R228" s="279"/>
      <c r="S228" s="32"/>
      <c r="T228" s="21"/>
      <c r="U228" s="27"/>
      <c r="V228" s="21"/>
      <c r="W228" s="22"/>
      <c r="X228" s="22"/>
      <c r="Y228" s="23"/>
      <c r="Z228" s="113"/>
      <c r="AA228" s="216"/>
    </row>
    <row r="229" spans="1:27" ht="39.950000000000003" customHeight="1" x14ac:dyDescent="0.15">
      <c r="A229" s="90">
        <f>IFERROR(IF(AND(TRIM($M229)&lt;&gt;"",TRIM($R229)=""),1001,0),3)</f>
        <v>0</v>
      </c>
      <c r="B229" s="90"/>
      <c r="C229" s="108"/>
      <c r="D229" s="241" t="s">
        <v>161</v>
      </c>
      <c r="E229" s="242" t="s">
        <v>204</v>
      </c>
      <c r="F229" s="242"/>
      <c r="G229" s="242"/>
      <c r="H229" s="243" t="s">
        <v>235</v>
      </c>
      <c r="I229" s="243"/>
      <c r="J229" s="243"/>
      <c r="K229" s="243"/>
      <c r="L229" s="244"/>
      <c r="M229" s="16"/>
      <c r="N229" s="35"/>
      <c r="O229" s="36"/>
      <c r="P229" s="36"/>
      <c r="Q229" s="37"/>
      <c r="R229" s="279"/>
      <c r="S229" s="32"/>
      <c r="T229" s="21"/>
      <c r="U229" s="27"/>
      <c r="V229" s="21"/>
      <c r="W229" s="22"/>
      <c r="X229" s="22"/>
      <c r="Y229" s="23"/>
      <c r="Z229" s="113"/>
      <c r="AA229" s="216"/>
    </row>
    <row r="230" spans="1:27" ht="39.950000000000003" customHeight="1" x14ac:dyDescent="0.15">
      <c r="A230" s="90">
        <f>IFERROR(IF(AND(TRIM($M230)&lt;&gt;"",TRIM($R230)=""),1001,0),3)</f>
        <v>0</v>
      </c>
      <c r="B230" s="90"/>
      <c r="C230" s="108"/>
      <c r="D230" s="241" t="s">
        <v>162</v>
      </c>
      <c r="E230" s="242" t="s">
        <v>205</v>
      </c>
      <c r="F230" s="242"/>
      <c r="G230" s="242"/>
      <c r="H230" s="243" t="s">
        <v>236</v>
      </c>
      <c r="I230" s="243"/>
      <c r="J230" s="243"/>
      <c r="K230" s="243"/>
      <c r="L230" s="244"/>
      <c r="M230" s="16"/>
      <c r="N230" s="35"/>
      <c r="O230" s="36"/>
      <c r="P230" s="36"/>
      <c r="Q230" s="37"/>
      <c r="R230" s="279"/>
      <c r="S230" s="32"/>
      <c r="T230" s="21"/>
      <c r="U230" s="27"/>
      <c r="V230" s="21"/>
      <c r="W230" s="22"/>
      <c r="X230" s="22"/>
      <c r="Y230" s="23"/>
      <c r="Z230" s="113"/>
      <c r="AA230" s="216"/>
    </row>
    <row r="231" spans="1:27" ht="39.950000000000003" customHeight="1" x14ac:dyDescent="0.15">
      <c r="A231" s="90">
        <f>IFERROR(IF(AND(TRIM($M231)&lt;&gt;"",TRIM($R231)=""),1001,0),3)</f>
        <v>0</v>
      </c>
      <c r="B231" s="90"/>
      <c r="C231" s="108"/>
      <c r="D231" s="241" t="s">
        <v>163</v>
      </c>
      <c r="E231" s="242" t="s">
        <v>206</v>
      </c>
      <c r="F231" s="242"/>
      <c r="G231" s="242"/>
      <c r="H231" s="243" t="s">
        <v>237</v>
      </c>
      <c r="I231" s="243"/>
      <c r="J231" s="243"/>
      <c r="K231" s="243"/>
      <c r="L231" s="244"/>
      <c r="M231" s="16"/>
      <c r="N231" s="35"/>
      <c r="O231" s="36"/>
      <c r="P231" s="36"/>
      <c r="Q231" s="37"/>
      <c r="R231" s="279"/>
      <c r="S231" s="32"/>
      <c r="T231" s="21"/>
      <c r="U231" s="27"/>
      <c r="V231" s="21"/>
      <c r="W231" s="22"/>
      <c r="X231" s="22"/>
      <c r="Y231" s="23"/>
      <c r="Z231" s="113"/>
      <c r="AA231" s="216"/>
    </row>
    <row r="232" spans="1:27" ht="39.950000000000003" customHeight="1" x14ac:dyDescent="0.15">
      <c r="A232" s="90">
        <f>IFERROR(IF(AND(TRIM($M232)&lt;&gt;"",TRIM($R232)=""),1001,0),3)</f>
        <v>0</v>
      </c>
      <c r="B232" s="90"/>
      <c r="C232" s="108"/>
      <c r="D232" s="241" t="s">
        <v>164</v>
      </c>
      <c r="E232" s="242" t="s">
        <v>207</v>
      </c>
      <c r="F232" s="242"/>
      <c r="G232" s="242"/>
      <c r="H232" s="243"/>
      <c r="I232" s="243"/>
      <c r="J232" s="243"/>
      <c r="K232" s="243"/>
      <c r="L232" s="244"/>
      <c r="M232" s="16"/>
      <c r="N232" s="35"/>
      <c r="O232" s="36"/>
      <c r="P232" s="36"/>
      <c r="Q232" s="37"/>
      <c r="R232" s="279"/>
      <c r="S232" s="32"/>
      <c r="T232" s="21"/>
      <c r="U232" s="27"/>
      <c r="V232" s="21"/>
      <c r="W232" s="22"/>
      <c r="X232" s="22"/>
      <c r="Y232" s="23"/>
      <c r="Z232" s="113"/>
      <c r="AA232" s="216"/>
    </row>
    <row r="233" spans="1:27" ht="39.950000000000003" customHeight="1" x14ac:dyDescent="0.15">
      <c r="A233" s="90">
        <f>IFERROR(IF(AND(TRIM($M233)&lt;&gt;"",TRIM($R233)=""),1001,0),3)</f>
        <v>0</v>
      </c>
      <c r="B233" s="90"/>
      <c r="C233" s="108"/>
      <c r="D233" s="241" t="s">
        <v>165</v>
      </c>
      <c r="E233" s="242" t="s">
        <v>208</v>
      </c>
      <c r="F233" s="242"/>
      <c r="G233" s="242"/>
      <c r="H233" s="243"/>
      <c r="I233" s="243"/>
      <c r="J233" s="243"/>
      <c r="K233" s="243"/>
      <c r="L233" s="244"/>
      <c r="M233" s="16"/>
      <c r="N233" s="35"/>
      <c r="O233" s="36"/>
      <c r="P233" s="36"/>
      <c r="Q233" s="37"/>
      <c r="R233" s="279"/>
      <c r="S233" s="32"/>
      <c r="T233" s="21"/>
      <c r="U233" s="27"/>
      <c r="V233" s="21"/>
      <c r="W233" s="22"/>
      <c r="X233" s="22"/>
      <c r="Y233" s="23"/>
      <c r="Z233" s="113"/>
      <c r="AA233" s="216"/>
    </row>
    <row r="234" spans="1:27" ht="39.950000000000003" customHeight="1" x14ac:dyDescent="0.15">
      <c r="A234" s="90">
        <f>IFERROR(IF(AND(TRIM($M234)&lt;&gt;"",TRIM($R234)=""),1001,0),3)</f>
        <v>0</v>
      </c>
      <c r="B234" s="90"/>
      <c r="C234" s="108"/>
      <c r="D234" s="241" t="s">
        <v>166</v>
      </c>
      <c r="E234" s="242" t="s">
        <v>209</v>
      </c>
      <c r="F234" s="242"/>
      <c r="G234" s="242"/>
      <c r="H234" s="243"/>
      <c r="I234" s="243"/>
      <c r="J234" s="243"/>
      <c r="K234" s="243"/>
      <c r="L234" s="244"/>
      <c r="M234" s="16"/>
      <c r="N234" s="35"/>
      <c r="O234" s="36"/>
      <c r="P234" s="36"/>
      <c r="Q234" s="37"/>
      <c r="R234" s="279"/>
      <c r="S234" s="32"/>
      <c r="T234" s="21"/>
      <c r="U234" s="27"/>
      <c r="V234" s="21"/>
      <c r="W234" s="22"/>
      <c r="X234" s="22"/>
      <c r="Y234" s="23"/>
      <c r="Z234" s="113"/>
      <c r="AA234" s="216"/>
    </row>
    <row r="235" spans="1:27" ht="39.950000000000003" customHeight="1" x14ac:dyDescent="0.15">
      <c r="A235" s="90">
        <f>IFERROR(IF(AND(TRIM($M235)&lt;&gt;"",TRIM($R235)=""),1001,0),3)</f>
        <v>0</v>
      </c>
      <c r="B235" s="90"/>
      <c r="C235" s="108"/>
      <c r="D235" s="241" t="s">
        <v>167</v>
      </c>
      <c r="E235" s="242" t="s">
        <v>210</v>
      </c>
      <c r="F235" s="242"/>
      <c r="G235" s="242"/>
      <c r="H235" s="243"/>
      <c r="I235" s="243"/>
      <c r="J235" s="243"/>
      <c r="K235" s="243"/>
      <c r="L235" s="244"/>
      <c r="M235" s="16"/>
      <c r="N235" s="35"/>
      <c r="O235" s="36"/>
      <c r="P235" s="36"/>
      <c r="Q235" s="37"/>
      <c r="R235" s="279"/>
      <c r="S235" s="32"/>
      <c r="T235" s="21"/>
      <c r="U235" s="27"/>
      <c r="V235" s="21"/>
      <c r="W235" s="22"/>
      <c r="X235" s="22"/>
      <c r="Y235" s="23"/>
      <c r="Z235" s="113"/>
      <c r="AA235" s="216"/>
    </row>
    <row r="236" spans="1:27" ht="39.950000000000003" customHeight="1" x14ac:dyDescent="0.15">
      <c r="A236" s="90">
        <f>IFERROR(IF(AND(TRIM($M236)&lt;&gt;"",TRIM($R236)=""),1001,0),3)</f>
        <v>0</v>
      </c>
      <c r="B236" s="90"/>
      <c r="C236" s="108"/>
      <c r="D236" s="241" t="s">
        <v>168</v>
      </c>
      <c r="E236" s="242" t="s">
        <v>211</v>
      </c>
      <c r="F236" s="242"/>
      <c r="G236" s="242"/>
      <c r="H236" s="243"/>
      <c r="I236" s="243"/>
      <c r="J236" s="243"/>
      <c r="K236" s="243"/>
      <c r="L236" s="244"/>
      <c r="M236" s="16"/>
      <c r="N236" s="35"/>
      <c r="O236" s="36"/>
      <c r="P236" s="36"/>
      <c r="Q236" s="37"/>
      <c r="R236" s="279"/>
      <c r="S236" s="32"/>
      <c r="T236" s="21"/>
      <c r="U236" s="27"/>
      <c r="V236" s="21"/>
      <c r="W236" s="22"/>
      <c r="X236" s="22"/>
      <c r="Y236" s="23"/>
      <c r="Z236" s="113"/>
      <c r="AA236" s="216"/>
    </row>
    <row r="237" spans="1:27" ht="39.950000000000003" customHeight="1" x14ac:dyDescent="0.15">
      <c r="A237" s="90">
        <f>IFERROR(IF(AND(TRIM($M237)&lt;&gt;"",TRIM($R237)=""),1001,0),3)</f>
        <v>0</v>
      </c>
      <c r="B237" s="90"/>
      <c r="C237" s="108"/>
      <c r="D237" s="241" t="s">
        <v>169</v>
      </c>
      <c r="E237" s="242" t="s">
        <v>212</v>
      </c>
      <c r="F237" s="242"/>
      <c r="G237" s="242"/>
      <c r="H237" s="243"/>
      <c r="I237" s="243"/>
      <c r="J237" s="243"/>
      <c r="K237" s="243"/>
      <c r="L237" s="244"/>
      <c r="M237" s="16"/>
      <c r="N237" s="35"/>
      <c r="O237" s="36"/>
      <c r="P237" s="36"/>
      <c r="Q237" s="37"/>
      <c r="R237" s="279"/>
      <c r="S237" s="32"/>
      <c r="T237" s="21"/>
      <c r="U237" s="27"/>
      <c r="V237" s="21"/>
      <c r="W237" s="22"/>
      <c r="X237" s="22"/>
      <c r="Y237" s="23"/>
      <c r="Z237" s="113"/>
      <c r="AA237" s="216"/>
    </row>
    <row r="238" spans="1:27" ht="39.950000000000003" customHeight="1" x14ac:dyDescent="0.15">
      <c r="A238" s="90">
        <f>IFERROR(IF(AND(TRIM($M238)&lt;&gt;"",TRIM($R238)=""),1001,0),3)</f>
        <v>0</v>
      </c>
      <c r="B238" s="90"/>
      <c r="C238" s="108"/>
      <c r="D238" s="241" t="s">
        <v>170</v>
      </c>
      <c r="E238" s="242" t="s">
        <v>213</v>
      </c>
      <c r="F238" s="242"/>
      <c r="G238" s="242"/>
      <c r="H238" s="243"/>
      <c r="I238" s="243"/>
      <c r="J238" s="243"/>
      <c r="K238" s="243"/>
      <c r="L238" s="244"/>
      <c r="M238" s="16"/>
      <c r="N238" s="35"/>
      <c r="O238" s="36"/>
      <c r="P238" s="36"/>
      <c r="Q238" s="37"/>
      <c r="R238" s="279"/>
      <c r="S238" s="32"/>
      <c r="T238" s="21"/>
      <c r="U238" s="27"/>
      <c r="V238" s="21"/>
      <c r="W238" s="22"/>
      <c r="X238" s="22"/>
      <c r="Y238" s="23"/>
      <c r="Z238" s="113"/>
      <c r="AA238" s="216"/>
    </row>
    <row r="239" spans="1:27" ht="39.950000000000003" customHeight="1" x14ac:dyDescent="0.15">
      <c r="A239" s="90">
        <f>IFERROR(IF(AND(TRIM($M239)&lt;&gt;"",TRIM($R239)=""),1001,0),3)</f>
        <v>0</v>
      </c>
      <c r="B239" s="90"/>
      <c r="C239" s="108"/>
      <c r="D239" s="241" t="s">
        <v>171</v>
      </c>
      <c r="E239" s="242" t="s">
        <v>214</v>
      </c>
      <c r="F239" s="242"/>
      <c r="G239" s="242"/>
      <c r="H239" s="243"/>
      <c r="I239" s="243"/>
      <c r="J239" s="243"/>
      <c r="K239" s="243"/>
      <c r="L239" s="244"/>
      <c r="M239" s="16"/>
      <c r="N239" s="35"/>
      <c r="O239" s="36"/>
      <c r="P239" s="36"/>
      <c r="Q239" s="37"/>
      <c r="R239" s="279"/>
      <c r="S239" s="32"/>
      <c r="T239" s="21"/>
      <c r="U239" s="27"/>
      <c r="V239" s="21"/>
      <c r="W239" s="22"/>
      <c r="X239" s="22"/>
      <c r="Y239" s="23"/>
      <c r="Z239" s="113"/>
      <c r="AA239" s="216"/>
    </row>
    <row r="240" spans="1:27" ht="39.950000000000003" customHeight="1" x14ac:dyDescent="0.15">
      <c r="A240" s="90">
        <f>IFERROR(IF(AND(TRIM($M240)&lt;&gt;"",TRIM($R240)=""),1001,0),3)</f>
        <v>0</v>
      </c>
      <c r="B240" s="90"/>
      <c r="C240" s="108"/>
      <c r="D240" s="241" t="s">
        <v>172</v>
      </c>
      <c r="E240" s="242" t="s">
        <v>215</v>
      </c>
      <c r="F240" s="242"/>
      <c r="G240" s="242"/>
      <c r="H240" s="243" t="s">
        <v>238</v>
      </c>
      <c r="I240" s="243"/>
      <c r="J240" s="243"/>
      <c r="K240" s="243"/>
      <c r="L240" s="244"/>
      <c r="M240" s="16"/>
      <c r="N240" s="35"/>
      <c r="O240" s="36"/>
      <c r="P240" s="36"/>
      <c r="Q240" s="37"/>
      <c r="R240" s="279"/>
      <c r="S240" s="32"/>
      <c r="T240" s="21"/>
      <c r="U240" s="27"/>
      <c r="V240" s="21"/>
      <c r="W240" s="22"/>
      <c r="X240" s="22"/>
      <c r="Y240" s="23"/>
      <c r="Z240" s="113"/>
      <c r="AA240" s="216"/>
    </row>
    <row r="241" spans="1:27" ht="39.950000000000003" customHeight="1" x14ac:dyDescent="0.15">
      <c r="A241" s="90">
        <f>IFERROR(IF(AND(TRIM($M241)&lt;&gt;"",TRIM($R241)=""),1001,0),3)</f>
        <v>0</v>
      </c>
      <c r="B241" s="90"/>
      <c r="C241" s="108"/>
      <c r="D241" s="241" t="s">
        <v>173</v>
      </c>
      <c r="E241" s="242" t="s">
        <v>216</v>
      </c>
      <c r="F241" s="242"/>
      <c r="G241" s="242"/>
      <c r="H241" s="243" t="s">
        <v>239</v>
      </c>
      <c r="I241" s="243"/>
      <c r="J241" s="243"/>
      <c r="K241" s="243"/>
      <c r="L241" s="244"/>
      <c r="M241" s="16"/>
      <c r="N241" s="35"/>
      <c r="O241" s="36"/>
      <c r="P241" s="36"/>
      <c r="Q241" s="37"/>
      <c r="R241" s="279"/>
      <c r="S241" s="32"/>
      <c r="T241" s="21"/>
      <c r="U241" s="27"/>
      <c r="V241" s="21"/>
      <c r="W241" s="22"/>
      <c r="X241" s="22"/>
      <c r="Y241" s="23"/>
      <c r="Z241" s="113"/>
      <c r="AA241" s="216"/>
    </row>
    <row r="242" spans="1:27" ht="39.950000000000003" customHeight="1" x14ac:dyDescent="0.15">
      <c r="A242" s="90">
        <f>IFERROR(IF(AND(TRIM($M242)&lt;&gt;"",TRIM($R242)=""),1001,0),3)</f>
        <v>0</v>
      </c>
      <c r="B242" s="90"/>
      <c r="C242" s="108"/>
      <c r="D242" s="241" t="s">
        <v>174</v>
      </c>
      <c r="E242" s="242" t="s">
        <v>217</v>
      </c>
      <c r="F242" s="242"/>
      <c r="G242" s="242"/>
      <c r="H242" s="243" t="s">
        <v>240</v>
      </c>
      <c r="I242" s="243"/>
      <c r="J242" s="243"/>
      <c r="K242" s="243"/>
      <c r="L242" s="244"/>
      <c r="M242" s="16"/>
      <c r="N242" s="35"/>
      <c r="O242" s="36"/>
      <c r="P242" s="36"/>
      <c r="Q242" s="37"/>
      <c r="R242" s="279"/>
      <c r="S242" s="32"/>
      <c r="T242" s="21"/>
      <c r="U242" s="27"/>
      <c r="V242" s="21"/>
      <c r="W242" s="22"/>
      <c r="X242" s="22"/>
      <c r="Y242" s="23"/>
      <c r="Z242" s="113"/>
      <c r="AA242" s="216"/>
    </row>
    <row r="243" spans="1:27" ht="39.950000000000003" customHeight="1" x14ac:dyDescent="0.15">
      <c r="A243" s="90">
        <f>IFERROR(IF(AND(TRIM($M243)&lt;&gt;"",OR(TRIM($N243)="",TRIM($R243)="")),1001,0),3)</f>
        <v>0</v>
      </c>
      <c r="B243" s="90"/>
      <c r="C243" s="108"/>
      <c r="D243" s="245" t="s">
        <v>178</v>
      </c>
      <c r="E243" s="246" t="s">
        <v>175</v>
      </c>
      <c r="F243" s="246"/>
      <c r="G243" s="246"/>
      <c r="H243" s="247"/>
      <c r="I243" s="247"/>
      <c r="J243" s="247"/>
      <c r="K243" s="247"/>
      <c r="L243" s="248"/>
      <c r="M243" s="17"/>
      <c r="N243" s="38"/>
      <c r="O243" s="39"/>
      <c r="P243" s="39"/>
      <c r="Q243" s="40"/>
      <c r="R243" s="280"/>
      <c r="S243" s="33"/>
      <c r="T243" s="24"/>
      <c r="U243" s="28"/>
      <c r="V243" s="24"/>
      <c r="W243" s="25"/>
      <c r="X243" s="25"/>
      <c r="Y243" s="26"/>
      <c r="Z243" s="113"/>
      <c r="AA243" s="216"/>
    </row>
    <row r="244" spans="1:27" ht="20.100000000000001" customHeight="1" x14ac:dyDescent="0.15">
      <c r="A244" s="90"/>
      <c r="B244" s="90"/>
      <c r="C244" s="108"/>
      <c r="D244" s="249" t="s">
        <v>241</v>
      </c>
      <c r="E244" s="249"/>
      <c r="I244" s="250"/>
      <c r="J244" s="250"/>
      <c r="K244" s="18"/>
      <c r="L244" s="18"/>
      <c r="M244" s="18"/>
      <c r="N244" s="251"/>
      <c r="O244" s="19"/>
      <c r="P244" s="19"/>
      <c r="Q244" s="19"/>
      <c r="R244" s="19"/>
      <c r="S244" s="19"/>
      <c r="T244" s="20"/>
      <c r="U244" s="18"/>
      <c r="V244" s="18"/>
      <c r="W244" s="18"/>
      <c r="X244" s="18"/>
      <c r="Y244" s="18"/>
      <c r="Z244" s="113"/>
      <c r="AA244" s="216"/>
    </row>
    <row r="245" spans="1:27" ht="20.100000000000001" customHeight="1" x14ac:dyDescent="0.15">
      <c r="A245" s="90"/>
      <c r="B245" s="157"/>
      <c r="C245" s="126"/>
      <c r="D245" s="249"/>
      <c r="I245" s="250"/>
      <c r="J245" s="250"/>
      <c r="K245" s="18"/>
      <c r="L245" s="18"/>
      <c r="M245" s="18"/>
      <c r="N245" s="251"/>
      <c r="O245" s="19"/>
      <c r="P245" s="19"/>
      <c r="Q245" s="19"/>
      <c r="R245" s="19"/>
      <c r="S245" s="19"/>
      <c r="T245" s="20"/>
      <c r="U245" s="18"/>
      <c r="V245" s="18"/>
      <c r="W245" s="18"/>
      <c r="X245" s="18"/>
      <c r="Y245" s="18"/>
      <c r="Z245" s="113"/>
      <c r="AA245" s="216"/>
    </row>
    <row r="246" spans="1:27" ht="20.100000000000001" customHeight="1" x14ac:dyDescent="0.15">
      <c r="B246" s="157"/>
      <c r="D246" s="109">
        <v>2</v>
      </c>
      <c r="E246" s="114" t="s">
        <v>244</v>
      </c>
      <c r="K246" s="252"/>
      <c r="L246" s="252"/>
      <c r="M246" s="252"/>
      <c r="N246" s="252"/>
      <c r="O246" s="252"/>
      <c r="P246" s="252"/>
      <c r="Q246" s="252"/>
      <c r="Z246" s="157"/>
    </row>
    <row r="247" spans="1:27" ht="20.100000000000001" customHeight="1" x14ac:dyDescent="0.15">
      <c r="B247" s="157"/>
      <c r="D247" s="111"/>
      <c r="E247" s="156" t="s">
        <v>252</v>
      </c>
      <c r="K247" s="252"/>
      <c r="L247" s="252"/>
      <c r="M247" s="252"/>
      <c r="N247" s="252"/>
      <c r="O247" s="252"/>
      <c r="P247" s="252"/>
      <c r="Q247" s="252"/>
      <c r="Z247" s="157"/>
    </row>
    <row r="248" spans="1:27" ht="60" customHeight="1" x14ac:dyDescent="0.15">
      <c r="B248" s="157"/>
      <c r="D248" s="111"/>
      <c r="E248" s="53"/>
      <c r="F248" s="53"/>
      <c r="G248" s="53"/>
      <c r="H248" s="53"/>
      <c r="I248" s="53"/>
      <c r="J248" s="53"/>
      <c r="K248" s="53"/>
      <c r="L248" s="53"/>
      <c r="M248" s="53"/>
      <c r="N248" s="53"/>
      <c r="O248" s="53"/>
      <c r="P248" s="53"/>
      <c r="Q248" s="53"/>
      <c r="R248" s="53"/>
      <c r="S248" s="53"/>
      <c r="T248" s="53"/>
      <c r="U248" s="53"/>
      <c r="V248" s="53"/>
      <c r="W248" s="53"/>
      <c r="X248" s="53"/>
      <c r="Y248" s="53"/>
      <c r="Z248" s="157"/>
    </row>
    <row r="249" spans="1:27" ht="20.100000000000001" customHeight="1" x14ac:dyDescent="0.15">
      <c r="A249" s="90"/>
      <c r="B249" s="90"/>
      <c r="C249" s="129"/>
      <c r="D249" s="130"/>
      <c r="E249" s="130"/>
      <c r="F249" s="130"/>
      <c r="G249" s="130"/>
      <c r="H249" s="130"/>
      <c r="I249" s="130"/>
      <c r="J249" s="130"/>
      <c r="K249" s="130"/>
      <c r="L249" s="130"/>
      <c r="M249" s="253"/>
      <c r="N249" s="130"/>
      <c r="O249" s="159"/>
      <c r="P249" s="131"/>
      <c r="Q249" s="153"/>
      <c r="R249" s="153"/>
      <c r="S249" s="153"/>
      <c r="T249" s="153"/>
      <c r="U249" s="153"/>
      <c r="V249" s="153"/>
      <c r="W249" s="153"/>
      <c r="X249" s="153"/>
      <c r="Y249" s="131"/>
      <c r="Z249" s="133"/>
    </row>
    <row r="250" spans="1:27" ht="20.100000000000001" customHeight="1" x14ac:dyDescent="0.15"/>
    <row r="251" spans="1:27" ht="20.100000000000001" customHeight="1" x14ac:dyDescent="0.15"/>
    <row r="252" spans="1:27" ht="20.100000000000001" customHeight="1" x14ac:dyDescent="0.15">
      <c r="A252" s="90"/>
      <c r="B252" s="90"/>
      <c r="C252" s="101" t="s">
        <v>103</v>
      </c>
      <c r="D252" s="102"/>
      <c r="E252" s="102"/>
      <c r="F252" s="102"/>
      <c r="G252" s="102"/>
      <c r="H252" s="103"/>
      <c r="I252" s="136"/>
    </row>
    <row r="253" spans="1:27" ht="20.100000000000001" customHeight="1" x14ac:dyDescent="0.15">
      <c r="A253" s="90"/>
      <c r="B253" s="90"/>
      <c r="C253" s="104"/>
      <c r="D253" s="105"/>
      <c r="E253" s="105"/>
      <c r="F253" s="105"/>
      <c r="G253" s="105"/>
      <c r="H253" s="105"/>
      <c r="I253" s="149"/>
      <c r="J253" s="106"/>
      <c r="K253" s="106"/>
      <c r="L253" s="106"/>
      <c r="M253" s="106"/>
      <c r="N253" s="106"/>
      <c r="O253" s="106"/>
      <c r="P253" s="106"/>
      <c r="Q253" s="106"/>
      <c r="R253" s="106"/>
      <c r="S253" s="106"/>
      <c r="T253" s="106"/>
      <c r="U253" s="106"/>
      <c r="V253" s="106"/>
      <c r="W253" s="106"/>
      <c r="X253" s="106"/>
      <c r="Y253" s="106"/>
      <c r="Z253" s="254"/>
    </row>
    <row r="254" spans="1:27" ht="20.100000000000001" customHeight="1" x14ac:dyDescent="0.15">
      <c r="A254" s="90">
        <f>IFERROR(IF(SUM(役員情報入力シート!$A9:$A58)&lt;&gt;0,1001,0),3)</f>
        <v>1001</v>
      </c>
      <c r="B254" s="277"/>
      <c r="C254" s="108"/>
      <c r="D254" s="156" t="s">
        <v>104</v>
      </c>
      <c r="E254" s="114"/>
      <c r="F254" s="114"/>
      <c r="G254" s="114"/>
      <c r="H254" s="114"/>
      <c r="I254" s="255"/>
      <c r="J254" s="138"/>
      <c r="K254" s="138"/>
      <c r="L254" s="138"/>
      <c r="M254" s="138"/>
      <c r="N254" s="138"/>
      <c r="O254" s="138"/>
      <c r="P254" s="138"/>
      <c r="Q254" s="138"/>
      <c r="R254" s="138"/>
      <c r="S254" s="138"/>
      <c r="T254" s="138"/>
      <c r="U254" s="138"/>
      <c r="V254" s="114"/>
      <c r="W254" s="138"/>
      <c r="X254" s="138"/>
      <c r="Y254" s="138"/>
      <c r="Z254" s="157"/>
    </row>
    <row r="255" spans="1:27" ht="20.100000000000001" customHeight="1" x14ac:dyDescent="0.15">
      <c r="A255" s="90"/>
      <c r="B255" s="90"/>
      <c r="C255" s="129"/>
      <c r="D255" s="130"/>
      <c r="E255" s="130"/>
      <c r="F255" s="130"/>
      <c r="G255" s="130"/>
      <c r="H255" s="130"/>
      <c r="I255" s="256"/>
      <c r="J255" s="257"/>
      <c r="K255" s="257"/>
      <c r="L255" s="257"/>
      <c r="M255" s="257"/>
      <c r="N255" s="257"/>
      <c r="O255" s="257"/>
      <c r="P255" s="257"/>
      <c r="Q255" s="257"/>
      <c r="R255" s="257"/>
      <c r="S255" s="257"/>
      <c r="T255" s="257"/>
      <c r="U255" s="257"/>
      <c r="V255" s="130"/>
      <c r="W255" s="257"/>
      <c r="X255" s="257"/>
      <c r="Y255" s="257"/>
      <c r="Z255" s="258"/>
    </row>
    <row r="256" spans="1:27" ht="20.100000000000001" customHeight="1" x14ac:dyDescent="0.15"/>
  </sheetData>
  <sheetProtection algorithmName="SHA-512" hashValue="1axLYDi5FAXwSxSDunmDB3hO7SsnrQZcxMToYFCRZR0pgjFYTZsLW3suZwOA/wq5SNryTmqOIeRxsePTwCT5Xg==" saltValue="njIKpeERcxNkxWrE4k/aQA==" spinCount="100000" sheet="1" objects="1" scenarios="1"/>
  <dataConsolidate/>
  <mergeCells count="330">
    <mergeCell ref="E15:H15"/>
    <mergeCell ref="C13:H13"/>
    <mergeCell ref="I71:Y71"/>
    <mergeCell ref="I63:M63"/>
    <mergeCell ref="C60:H60"/>
    <mergeCell ref="C109:H109"/>
    <mergeCell ref="I187:M187"/>
    <mergeCell ref="C174:H174"/>
    <mergeCell ref="I176:M176"/>
    <mergeCell ref="I36:M36"/>
    <mergeCell ref="I69:M69"/>
    <mergeCell ref="I118:M118"/>
    <mergeCell ref="I161:M161"/>
    <mergeCell ref="I79:Y79"/>
    <mergeCell ref="I81:Y81"/>
    <mergeCell ref="I83:M83"/>
    <mergeCell ref="I85:M85"/>
    <mergeCell ref="I114:Y114"/>
    <mergeCell ref="I116:Y116"/>
    <mergeCell ref="I122:M122"/>
    <mergeCell ref="I124:M124"/>
    <mergeCell ref="I120:Y120"/>
    <mergeCell ref="I32:Y32"/>
    <mergeCell ref="I34:M34"/>
    <mergeCell ref="W1:Z1"/>
    <mergeCell ref="I159:M159"/>
    <mergeCell ref="I22:Y22"/>
    <mergeCell ref="I24:Y24"/>
    <mergeCell ref="I169:Y169"/>
    <mergeCell ref="J15:Y15"/>
    <mergeCell ref="I28:Y28"/>
    <mergeCell ref="I38:Y38"/>
    <mergeCell ref="I87:Y87"/>
    <mergeCell ref="I126:Y126"/>
    <mergeCell ref="I30:Y30"/>
    <mergeCell ref="I40:M40"/>
    <mergeCell ref="J74:Y74"/>
    <mergeCell ref="I75:Y75"/>
    <mergeCell ref="J76:Y76"/>
    <mergeCell ref="I77:Y77"/>
    <mergeCell ref="I112:Y112"/>
    <mergeCell ref="I20:M20"/>
    <mergeCell ref="I26:Y26"/>
    <mergeCell ref="I73:Y73"/>
    <mergeCell ref="D111:Y111"/>
    <mergeCell ref="C150:H150"/>
    <mergeCell ref="J37:Y37"/>
    <mergeCell ref="J86:Y86"/>
    <mergeCell ref="I155:Y155"/>
    <mergeCell ref="I157:Y157"/>
    <mergeCell ref="I165:M165"/>
    <mergeCell ref="I167:M167"/>
    <mergeCell ref="I178:M178"/>
    <mergeCell ref="I185:M185"/>
    <mergeCell ref="I180:M180"/>
    <mergeCell ref="I153:M153"/>
    <mergeCell ref="N184:P184"/>
    <mergeCell ref="E184:H184"/>
    <mergeCell ref="I184:M184"/>
    <mergeCell ref="E185:H185"/>
    <mergeCell ref="N185:P185"/>
    <mergeCell ref="I163:Y163"/>
    <mergeCell ref="J177:Y177"/>
    <mergeCell ref="H229:L229"/>
    <mergeCell ref="E248:Y248"/>
    <mergeCell ref="C252:H252"/>
    <mergeCell ref="E193:H193"/>
    <mergeCell ref="I193:M193"/>
    <mergeCell ref="E194:H194"/>
    <mergeCell ref="I194:M194"/>
    <mergeCell ref="E186:H186"/>
    <mergeCell ref="I186:M186"/>
    <mergeCell ref="E187:H187"/>
    <mergeCell ref="N186:P186"/>
    <mergeCell ref="N187:P187"/>
    <mergeCell ref="N188:P188"/>
    <mergeCell ref="C198:H198"/>
    <mergeCell ref="I188:M188"/>
    <mergeCell ref="E188:H188"/>
    <mergeCell ref="N192:Q192"/>
    <mergeCell ref="N193:Q193"/>
    <mergeCell ref="N194:Q194"/>
    <mergeCell ref="E192:H192"/>
    <mergeCell ref="I192:M192"/>
    <mergeCell ref="E225:G225"/>
    <mergeCell ref="E226:G226"/>
    <mergeCell ref="E227:G227"/>
    <mergeCell ref="E228:G228"/>
    <mergeCell ref="H222:L222"/>
    <mergeCell ref="H223:L223"/>
    <mergeCell ref="H224:L224"/>
    <mergeCell ref="H225:L225"/>
    <mergeCell ref="H226:L226"/>
    <mergeCell ref="H227:L227"/>
    <mergeCell ref="H228:L228"/>
    <mergeCell ref="H203:L203"/>
    <mergeCell ref="E219:G219"/>
    <mergeCell ref="E220:G220"/>
    <mergeCell ref="E221:G221"/>
    <mergeCell ref="E222:G222"/>
    <mergeCell ref="N225:Q225"/>
    <mergeCell ref="N226:Q226"/>
    <mergeCell ref="N227:Q227"/>
    <mergeCell ref="N228:Q228"/>
    <mergeCell ref="R203:S203"/>
    <mergeCell ref="N203:Q203"/>
    <mergeCell ref="T203:U203"/>
    <mergeCell ref="V203:Y203"/>
    <mergeCell ref="D203:G203"/>
    <mergeCell ref="E204:G204"/>
    <mergeCell ref="E223:G223"/>
    <mergeCell ref="E224:G224"/>
    <mergeCell ref="N223:Q223"/>
    <mergeCell ref="N224:Q224"/>
    <mergeCell ref="E205:G205"/>
    <mergeCell ref="E206:G206"/>
    <mergeCell ref="E207:G207"/>
    <mergeCell ref="E208:G208"/>
    <mergeCell ref="E209:G209"/>
    <mergeCell ref="E210:G210"/>
    <mergeCell ref="E211:G211"/>
    <mergeCell ref="E212:G212"/>
    <mergeCell ref="E213:G213"/>
    <mergeCell ref="E214:G214"/>
    <mergeCell ref="E215:G215"/>
    <mergeCell ref="E216:G216"/>
    <mergeCell ref="E217:G217"/>
    <mergeCell ref="E218:G218"/>
    <mergeCell ref="E229:G229"/>
    <mergeCell ref="E230:G230"/>
    <mergeCell ref="E231:G231"/>
    <mergeCell ref="E232:G232"/>
    <mergeCell ref="E233:G233"/>
    <mergeCell ref="E234:G234"/>
    <mergeCell ref="E235:G235"/>
    <mergeCell ref="E236:G236"/>
    <mergeCell ref="E237:G237"/>
    <mergeCell ref="E238:G238"/>
    <mergeCell ref="E239:G239"/>
    <mergeCell ref="E240:G240"/>
    <mergeCell ref="E241:G241"/>
    <mergeCell ref="E242:G242"/>
    <mergeCell ref="E243:G243"/>
    <mergeCell ref="H204:L204"/>
    <mergeCell ref="H205:L205"/>
    <mergeCell ref="H206:L206"/>
    <mergeCell ref="H207:L207"/>
    <mergeCell ref="H208:L208"/>
    <mergeCell ref="H209:L209"/>
    <mergeCell ref="H210:L210"/>
    <mergeCell ref="H211:L211"/>
    <mergeCell ref="H212:L212"/>
    <mergeCell ref="H213:L213"/>
    <mergeCell ref="H214:L214"/>
    <mergeCell ref="H215:L215"/>
    <mergeCell ref="H216:L216"/>
    <mergeCell ref="H217:L217"/>
    <mergeCell ref="H218:L218"/>
    <mergeCell ref="H219:L219"/>
    <mergeCell ref="H220:L220"/>
    <mergeCell ref="H221:L221"/>
    <mergeCell ref="H230:L230"/>
    <mergeCell ref="H231:L231"/>
    <mergeCell ref="H232:L232"/>
    <mergeCell ref="H233:L233"/>
    <mergeCell ref="H234:L234"/>
    <mergeCell ref="H235:L235"/>
    <mergeCell ref="H236:L236"/>
    <mergeCell ref="H237:L237"/>
    <mergeCell ref="H238:L238"/>
    <mergeCell ref="H239:L239"/>
    <mergeCell ref="H240:L240"/>
    <mergeCell ref="H241:L241"/>
    <mergeCell ref="H242:L242"/>
    <mergeCell ref="H243:L243"/>
    <mergeCell ref="N204:Q204"/>
    <mergeCell ref="N205:Q205"/>
    <mergeCell ref="N206:Q206"/>
    <mergeCell ref="N207:Q207"/>
    <mergeCell ref="N208:Q208"/>
    <mergeCell ref="N209:Q209"/>
    <mergeCell ref="N210:Q210"/>
    <mergeCell ref="N211:Q211"/>
    <mergeCell ref="N212:Q212"/>
    <mergeCell ref="N213:Q213"/>
    <mergeCell ref="N214:Q214"/>
    <mergeCell ref="N215:Q215"/>
    <mergeCell ref="N216:Q216"/>
    <mergeCell ref="N217:Q217"/>
    <mergeCell ref="N218:Q218"/>
    <mergeCell ref="N219:Q219"/>
    <mergeCell ref="N220:Q220"/>
    <mergeCell ref="N221:Q221"/>
    <mergeCell ref="N222:Q222"/>
    <mergeCell ref="N229:Q229"/>
    <mergeCell ref="N230:Q230"/>
    <mergeCell ref="N231:Q231"/>
    <mergeCell ref="N232:Q232"/>
    <mergeCell ref="N233:Q233"/>
    <mergeCell ref="N234:Q234"/>
    <mergeCell ref="N235:Q235"/>
    <mergeCell ref="N236:Q236"/>
    <mergeCell ref="N237:Q237"/>
    <mergeCell ref="N238:Q238"/>
    <mergeCell ref="N239:Q239"/>
    <mergeCell ref="N240:Q240"/>
    <mergeCell ref="N241:Q241"/>
    <mergeCell ref="N242:Q242"/>
    <mergeCell ref="N243:Q243"/>
    <mergeCell ref="R204:S204"/>
    <mergeCell ref="R205:S205"/>
    <mergeCell ref="R206:S206"/>
    <mergeCell ref="R207:S207"/>
    <mergeCell ref="R208:S208"/>
    <mergeCell ref="R209:S209"/>
    <mergeCell ref="R210:S210"/>
    <mergeCell ref="R211:S211"/>
    <mergeCell ref="R212:S212"/>
    <mergeCell ref="R213:S213"/>
    <mergeCell ref="R214:S214"/>
    <mergeCell ref="R215:S215"/>
    <mergeCell ref="R216:S216"/>
    <mergeCell ref="R217:S217"/>
    <mergeCell ref="R218:S218"/>
    <mergeCell ref="R219:S219"/>
    <mergeCell ref="R220:S220"/>
    <mergeCell ref="R221:S221"/>
    <mergeCell ref="R222:S222"/>
    <mergeCell ref="R223:S223"/>
    <mergeCell ref="R224:S224"/>
    <mergeCell ref="R225:S225"/>
    <mergeCell ref="R226:S226"/>
    <mergeCell ref="R227:S227"/>
    <mergeCell ref="R228:S228"/>
    <mergeCell ref="R229:S229"/>
    <mergeCell ref="R230:S230"/>
    <mergeCell ref="R231:S231"/>
    <mergeCell ref="R232:S232"/>
    <mergeCell ref="R233:S233"/>
    <mergeCell ref="R234:S234"/>
    <mergeCell ref="R235:S235"/>
    <mergeCell ref="R236:S236"/>
    <mergeCell ref="R237:S237"/>
    <mergeCell ref="R238:S238"/>
    <mergeCell ref="R239:S239"/>
    <mergeCell ref="R240:S240"/>
    <mergeCell ref="R241:S241"/>
    <mergeCell ref="R242:S242"/>
    <mergeCell ref="R243:S243"/>
    <mergeCell ref="T204:U204"/>
    <mergeCell ref="T205:U205"/>
    <mergeCell ref="T206:U206"/>
    <mergeCell ref="T207:U207"/>
    <mergeCell ref="T208:U208"/>
    <mergeCell ref="T209:U209"/>
    <mergeCell ref="T210:U210"/>
    <mergeCell ref="T211:U211"/>
    <mergeCell ref="T212:U212"/>
    <mergeCell ref="T213:U213"/>
    <mergeCell ref="T214:U214"/>
    <mergeCell ref="T215:U215"/>
    <mergeCell ref="T216:U216"/>
    <mergeCell ref="T217:U217"/>
    <mergeCell ref="T218:U218"/>
    <mergeCell ref="T219:U219"/>
    <mergeCell ref="T230:U230"/>
    <mergeCell ref="T231:U231"/>
    <mergeCell ref="T232:U232"/>
    <mergeCell ref="T233:U233"/>
    <mergeCell ref="T234:U234"/>
    <mergeCell ref="T235:U235"/>
    <mergeCell ref="T236:U236"/>
    <mergeCell ref="T237:U237"/>
    <mergeCell ref="T220:U220"/>
    <mergeCell ref="T221:U221"/>
    <mergeCell ref="T222:U222"/>
    <mergeCell ref="T223:U223"/>
    <mergeCell ref="T224:U224"/>
    <mergeCell ref="T225:U225"/>
    <mergeCell ref="T226:U226"/>
    <mergeCell ref="T227:U227"/>
    <mergeCell ref="T228:U228"/>
    <mergeCell ref="T239:U239"/>
    <mergeCell ref="T240:U240"/>
    <mergeCell ref="T241:U241"/>
    <mergeCell ref="T242:U242"/>
    <mergeCell ref="T243:U243"/>
    <mergeCell ref="V204:Y204"/>
    <mergeCell ref="V205:Y205"/>
    <mergeCell ref="V206:Y206"/>
    <mergeCell ref="V207:Y207"/>
    <mergeCell ref="V208:Y208"/>
    <mergeCell ref="V209:Y209"/>
    <mergeCell ref="V210:Y210"/>
    <mergeCell ref="V211:Y211"/>
    <mergeCell ref="V212:Y212"/>
    <mergeCell ref="V213:Y213"/>
    <mergeCell ref="V214:Y214"/>
    <mergeCell ref="V215:Y215"/>
    <mergeCell ref="V216:Y216"/>
    <mergeCell ref="V217:Y217"/>
    <mergeCell ref="V218:Y218"/>
    <mergeCell ref="V219:Y219"/>
    <mergeCell ref="V220:Y220"/>
    <mergeCell ref="V221:Y221"/>
    <mergeCell ref="T229:U229"/>
    <mergeCell ref="V240:Y240"/>
    <mergeCell ref="V241:Y241"/>
    <mergeCell ref="V242:Y242"/>
    <mergeCell ref="V243:Y243"/>
    <mergeCell ref="D202:Y202"/>
    <mergeCell ref="V231:Y231"/>
    <mergeCell ref="V232:Y232"/>
    <mergeCell ref="V233:Y233"/>
    <mergeCell ref="V234:Y234"/>
    <mergeCell ref="V235:Y235"/>
    <mergeCell ref="V236:Y236"/>
    <mergeCell ref="V237:Y237"/>
    <mergeCell ref="V238:Y238"/>
    <mergeCell ref="V239:Y239"/>
    <mergeCell ref="V222:Y222"/>
    <mergeCell ref="V223:Y223"/>
    <mergeCell ref="V224:Y224"/>
    <mergeCell ref="V225:Y225"/>
    <mergeCell ref="V226:Y226"/>
    <mergeCell ref="V227:Y227"/>
    <mergeCell ref="V228:Y228"/>
    <mergeCell ref="V229:Y229"/>
    <mergeCell ref="V230:Y230"/>
    <mergeCell ref="T238:U238"/>
  </mergeCells>
  <phoneticPr fontId="4"/>
  <conditionalFormatting sqref="I20:M20">
    <cfRule type="expression" dxfId="132" priority="128" stopIfTrue="1">
      <formula>$A20&lt;&gt;0</formula>
    </cfRule>
  </conditionalFormatting>
  <conditionalFormatting sqref="I22:Y22">
    <cfRule type="expression" dxfId="131" priority="127" stopIfTrue="1">
      <formula>$A22&lt;&gt;0</formula>
    </cfRule>
  </conditionalFormatting>
  <conditionalFormatting sqref="I24:Y24">
    <cfRule type="expression" dxfId="130" priority="126" stopIfTrue="1">
      <formula>$A24&lt;&gt;0</formula>
    </cfRule>
  </conditionalFormatting>
  <conditionalFormatting sqref="I26:Y26">
    <cfRule type="expression" dxfId="129" priority="125" stopIfTrue="1">
      <formula>$A26&lt;&gt;0</formula>
    </cfRule>
  </conditionalFormatting>
  <conditionalFormatting sqref="I28:Y28">
    <cfRule type="expression" dxfId="128" priority="124" stopIfTrue="1">
      <formula>$A28&lt;&gt;0</formula>
    </cfRule>
  </conditionalFormatting>
  <conditionalFormatting sqref="I30:Y30">
    <cfRule type="expression" dxfId="127" priority="123" stopIfTrue="1">
      <formula>$A30&lt;&gt;0</formula>
    </cfRule>
  </conditionalFormatting>
  <conditionalFormatting sqref="I32:Y32">
    <cfRule type="expression" dxfId="126" priority="122" stopIfTrue="1">
      <formula>$A32&lt;&gt;0</formula>
    </cfRule>
  </conditionalFormatting>
  <conditionalFormatting sqref="I34:M34">
    <cfRule type="expression" dxfId="125" priority="121" stopIfTrue="1">
      <formula>$A34&lt;&gt;0</formula>
    </cfRule>
  </conditionalFormatting>
  <conditionalFormatting sqref="I36:M36">
    <cfRule type="expression" dxfId="124" priority="120" stopIfTrue="1">
      <formula>$A36&lt;&gt;0</formula>
    </cfRule>
  </conditionalFormatting>
  <conditionalFormatting sqref="I38:Y38">
    <cfRule type="expression" dxfId="123" priority="119" stopIfTrue="1">
      <formula>$A38&lt;&gt;0</formula>
    </cfRule>
  </conditionalFormatting>
  <conditionalFormatting sqref="I40:M40">
    <cfRule type="expression" dxfId="122" priority="118" stopIfTrue="1">
      <formula>$A40&lt;&gt;0</formula>
    </cfRule>
  </conditionalFormatting>
  <conditionalFormatting sqref="I63:M63">
    <cfRule type="expression" dxfId="121" priority="117" stopIfTrue="1">
      <formula>$A63&lt;&gt;0</formula>
    </cfRule>
  </conditionalFormatting>
  <conditionalFormatting sqref="I69:M69">
    <cfRule type="expression" dxfId="120" priority="116" stopIfTrue="1">
      <formula>$A69&lt;&gt;0</formula>
    </cfRule>
  </conditionalFormatting>
  <conditionalFormatting sqref="I71:Y71">
    <cfRule type="expression" dxfId="119" priority="115" stopIfTrue="1">
      <formula>$A71&lt;&gt;0</formula>
    </cfRule>
  </conditionalFormatting>
  <conditionalFormatting sqref="I73:Y73">
    <cfRule type="expression" dxfId="118" priority="114" stopIfTrue="1">
      <formula>$A73&lt;&gt;0</formula>
    </cfRule>
  </conditionalFormatting>
  <conditionalFormatting sqref="I75:Y75">
    <cfRule type="expression" dxfId="117" priority="113" stopIfTrue="1">
      <formula>$A75&lt;&gt;0</formula>
    </cfRule>
  </conditionalFormatting>
  <conditionalFormatting sqref="I77:Y77">
    <cfRule type="expression" dxfId="116" priority="112" stopIfTrue="1">
      <formula>$A77&lt;&gt;0</formula>
    </cfRule>
  </conditionalFormatting>
  <conditionalFormatting sqref="I79:Y79">
    <cfRule type="expression" dxfId="115" priority="111" stopIfTrue="1">
      <formula>$A79&lt;&gt;0</formula>
    </cfRule>
  </conditionalFormatting>
  <conditionalFormatting sqref="I81:Y81">
    <cfRule type="expression" dxfId="114" priority="110" stopIfTrue="1">
      <formula>$A81&lt;&gt;0</formula>
    </cfRule>
  </conditionalFormatting>
  <conditionalFormatting sqref="I83:M83">
    <cfRule type="expression" dxfId="113" priority="109" stopIfTrue="1">
      <formula>$A83&lt;&gt;0</formula>
    </cfRule>
  </conditionalFormatting>
  <conditionalFormatting sqref="P83">
    <cfRule type="expression" dxfId="112" priority="108" stopIfTrue="1">
      <formula>$A84&lt;&gt;0</formula>
    </cfRule>
  </conditionalFormatting>
  <conditionalFormatting sqref="I85:M85">
    <cfRule type="expression" dxfId="111" priority="107" stopIfTrue="1">
      <formula>$A85&lt;&gt;0</formula>
    </cfRule>
  </conditionalFormatting>
  <conditionalFormatting sqref="I87:Y87">
    <cfRule type="expression" dxfId="110" priority="106" stopIfTrue="1">
      <formula>$A87&lt;&gt;0</formula>
    </cfRule>
  </conditionalFormatting>
  <conditionalFormatting sqref="I114:Y114">
    <cfRule type="expression" dxfId="109" priority="105" stopIfTrue="1">
      <formula>$A114&lt;&gt;0</formula>
    </cfRule>
  </conditionalFormatting>
  <conditionalFormatting sqref="I116:Y116">
    <cfRule type="expression" dxfId="108" priority="104" stopIfTrue="1">
      <formula>$A116&lt;&gt;0</formula>
    </cfRule>
  </conditionalFormatting>
  <conditionalFormatting sqref="I120:Y120">
    <cfRule type="expression" dxfId="107" priority="103" stopIfTrue="1">
      <formula>$A120&lt;&gt;0</formula>
    </cfRule>
  </conditionalFormatting>
  <conditionalFormatting sqref="I122:M122">
    <cfRule type="expression" dxfId="106" priority="102" stopIfTrue="1">
      <formula>$A122&lt;&gt;0</formula>
    </cfRule>
  </conditionalFormatting>
  <conditionalFormatting sqref="I124:M124">
    <cfRule type="expression" dxfId="105" priority="101" stopIfTrue="1">
      <formula>$A124&lt;&gt;0</formula>
    </cfRule>
  </conditionalFormatting>
  <conditionalFormatting sqref="I126:Y126">
    <cfRule type="expression" dxfId="104" priority="100" stopIfTrue="1">
      <formula>$A126&lt;&gt;0</formula>
    </cfRule>
  </conditionalFormatting>
  <conditionalFormatting sqref="I153:M153">
    <cfRule type="expression" dxfId="103" priority="99" stopIfTrue="1">
      <formula>$A153&lt;&gt;0</formula>
    </cfRule>
  </conditionalFormatting>
  <conditionalFormatting sqref="I155:Y155">
    <cfRule type="expression" dxfId="102" priority="98" stopIfTrue="1">
      <formula>$A155&lt;&gt;0</formula>
    </cfRule>
  </conditionalFormatting>
  <conditionalFormatting sqref="I157:Y157">
    <cfRule type="expression" dxfId="101" priority="97" stopIfTrue="1">
      <formula>$A157&lt;&gt;0</formula>
    </cfRule>
  </conditionalFormatting>
  <conditionalFormatting sqref="I159:M159">
    <cfRule type="expression" dxfId="100" priority="96" stopIfTrue="1">
      <formula>$A159&lt;&gt;0</formula>
    </cfRule>
  </conditionalFormatting>
  <conditionalFormatting sqref="I161:M161">
    <cfRule type="expression" dxfId="99" priority="95" stopIfTrue="1">
      <formula>$A161&lt;&gt;0</formula>
    </cfRule>
  </conditionalFormatting>
  <conditionalFormatting sqref="I163:Y163">
    <cfRule type="expression" dxfId="98" priority="94" stopIfTrue="1">
      <formula>$A163&lt;&gt;0</formula>
    </cfRule>
  </conditionalFormatting>
  <conditionalFormatting sqref="I165:M165">
    <cfRule type="expression" dxfId="97" priority="93" stopIfTrue="1">
      <formula>$A165&lt;&gt;0</formula>
    </cfRule>
  </conditionalFormatting>
  <conditionalFormatting sqref="I167:M167">
    <cfRule type="expression" dxfId="96" priority="92" stopIfTrue="1">
      <formula>$A167&lt;&gt;0</formula>
    </cfRule>
  </conditionalFormatting>
  <conditionalFormatting sqref="I169:Y169">
    <cfRule type="expression" dxfId="95" priority="91" stopIfTrue="1">
      <formula>$A169&lt;&gt;0</formula>
    </cfRule>
  </conditionalFormatting>
  <conditionalFormatting sqref="I176:M176">
    <cfRule type="expression" dxfId="94" priority="90" stopIfTrue="1">
      <formula>$A176&lt;&gt;0</formula>
    </cfRule>
  </conditionalFormatting>
  <conditionalFormatting sqref="I178:M178">
    <cfRule type="expression" dxfId="93" priority="89" stopIfTrue="1">
      <formula>$A178&lt;&gt;0</formula>
    </cfRule>
  </conditionalFormatting>
  <conditionalFormatting sqref="I180:M180">
    <cfRule type="expression" dxfId="92" priority="88" stopIfTrue="1">
      <formula>$A180&lt;&gt;0</formula>
    </cfRule>
  </conditionalFormatting>
  <conditionalFormatting sqref="I185:M185">
    <cfRule type="expression" dxfId="91" priority="87" stopIfTrue="1">
      <formula>TRIM($I185)=""</formula>
    </cfRule>
  </conditionalFormatting>
  <conditionalFormatting sqref="N185:P185">
    <cfRule type="expression" dxfId="90" priority="86" stopIfTrue="1">
      <formula>AND($I63="する",TRIM($N185)="")</formula>
    </cfRule>
  </conditionalFormatting>
  <conditionalFormatting sqref="I186:M186">
    <cfRule type="expression" dxfId="89" priority="85" stopIfTrue="1">
      <formula>TRIM($I186)=""</formula>
    </cfRule>
  </conditionalFormatting>
  <conditionalFormatting sqref="N186:P186">
    <cfRule type="expression" dxfId="88" priority="84" stopIfTrue="1">
      <formula>AND($I63="する",TRIM($N186)="")</formula>
    </cfRule>
  </conditionalFormatting>
  <conditionalFormatting sqref="I187:M187">
    <cfRule type="expression" dxfId="87" priority="83" stopIfTrue="1">
      <formula>TRIM($I187)=""</formula>
    </cfRule>
  </conditionalFormatting>
  <conditionalFormatting sqref="N187:P187">
    <cfRule type="expression" dxfId="86" priority="82" stopIfTrue="1">
      <formula>AND($I63="する",TRIM($N187)="")</formula>
    </cfRule>
  </conditionalFormatting>
  <conditionalFormatting sqref="M204">
    <cfRule type="expression" dxfId="85" priority="81" stopIfTrue="1">
      <formula>希望&lt;&gt;0</formula>
    </cfRule>
  </conditionalFormatting>
  <conditionalFormatting sqref="R204:S204">
    <cfRule type="expression" dxfId="84" priority="80" stopIfTrue="1">
      <formula>$A204&lt;&gt;0</formula>
    </cfRule>
  </conditionalFormatting>
  <conditionalFormatting sqref="M205">
    <cfRule type="expression" dxfId="83" priority="79" stopIfTrue="1">
      <formula>希望&lt;&gt;0</formula>
    </cfRule>
  </conditionalFormatting>
  <conditionalFormatting sqref="R205:S205">
    <cfRule type="expression" dxfId="82" priority="78" stopIfTrue="1">
      <formula>$A205&lt;&gt;0</formula>
    </cfRule>
  </conditionalFormatting>
  <conditionalFormatting sqref="M206">
    <cfRule type="expression" dxfId="81" priority="77" stopIfTrue="1">
      <formula>希望&lt;&gt;0</formula>
    </cfRule>
  </conditionalFormatting>
  <conditionalFormatting sqref="R206:S206">
    <cfRule type="expression" dxfId="80" priority="76" stopIfTrue="1">
      <formula>$A206&lt;&gt;0</formula>
    </cfRule>
  </conditionalFormatting>
  <conditionalFormatting sqref="M207">
    <cfRule type="expression" dxfId="79" priority="75" stopIfTrue="1">
      <formula>希望&lt;&gt;0</formula>
    </cfRule>
  </conditionalFormatting>
  <conditionalFormatting sqref="R207:S207">
    <cfRule type="expression" dxfId="78" priority="74" stopIfTrue="1">
      <formula>$A207&lt;&gt;0</formula>
    </cfRule>
  </conditionalFormatting>
  <conditionalFormatting sqref="M208">
    <cfRule type="expression" dxfId="77" priority="73" stopIfTrue="1">
      <formula>希望&lt;&gt;0</formula>
    </cfRule>
  </conditionalFormatting>
  <conditionalFormatting sqref="R208:S208">
    <cfRule type="expression" dxfId="76" priority="72" stopIfTrue="1">
      <formula>$A208&lt;&gt;0</formula>
    </cfRule>
  </conditionalFormatting>
  <conditionalFormatting sqref="M209">
    <cfRule type="expression" dxfId="75" priority="71" stopIfTrue="1">
      <formula>希望&lt;&gt;0</formula>
    </cfRule>
  </conditionalFormatting>
  <conditionalFormatting sqref="R209:S209">
    <cfRule type="expression" dxfId="74" priority="70" stopIfTrue="1">
      <formula>$A209&lt;&gt;0</formula>
    </cfRule>
  </conditionalFormatting>
  <conditionalFormatting sqref="M210">
    <cfRule type="expression" dxfId="73" priority="69" stopIfTrue="1">
      <formula>希望&lt;&gt;0</formula>
    </cfRule>
  </conditionalFormatting>
  <conditionalFormatting sqref="R210:S210">
    <cfRule type="expression" dxfId="72" priority="68" stopIfTrue="1">
      <formula>$A210&lt;&gt;0</formula>
    </cfRule>
  </conditionalFormatting>
  <conditionalFormatting sqref="M211">
    <cfRule type="expression" dxfId="71" priority="67" stopIfTrue="1">
      <formula>希望&lt;&gt;0</formula>
    </cfRule>
  </conditionalFormatting>
  <conditionalFormatting sqref="R211:S211">
    <cfRule type="expression" dxfId="70" priority="66" stopIfTrue="1">
      <formula>$A211&lt;&gt;0</formula>
    </cfRule>
  </conditionalFormatting>
  <conditionalFormatting sqref="M212">
    <cfRule type="expression" dxfId="69" priority="65" stopIfTrue="1">
      <formula>希望&lt;&gt;0</formula>
    </cfRule>
  </conditionalFormatting>
  <conditionalFormatting sqref="R212:S212">
    <cfRule type="expression" dxfId="68" priority="64" stopIfTrue="1">
      <formula>$A212&lt;&gt;0</formula>
    </cfRule>
  </conditionalFormatting>
  <conditionalFormatting sqref="M213">
    <cfRule type="expression" dxfId="67" priority="63" stopIfTrue="1">
      <formula>希望&lt;&gt;0</formula>
    </cfRule>
  </conditionalFormatting>
  <conditionalFormatting sqref="R213:S213">
    <cfRule type="expression" dxfId="66" priority="62" stopIfTrue="1">
      <formula>$A213&lt;&gt;0</formula>
    </cfRule>
  </conditionalFormatting>
  <conditionalFormatting sqref="M214">
    <cfRule type="expression" dxfId="65" priority="61" stopIfTrue="1">
      <formula>希望&lt;&gt;0</formula>
    </cfRule>
  </conditionalFormatting>
  <conditionalFormatting sqref="R214:S214">
    <cfRule type="expression" dxfId="64" priority="60" stopIfTrue="1">
      <formula>$A214&lt;&gt;0</formula>
    </cfRule>
  </conditionalFormatting>
  <conditionalFormatting sqref="M215">
    <cfRule type="expression" dxfId="63" priority="59" stopIfTrue="1">
      <formula>希望&lt;&gt;0</formula>
    </cfRule>
  </conditionalFormatting>
  <conditionalFormatting sqref="R215:S215">
    <cfRule type="expression" dxfId="62" priority="58" stopIfTrue="1">
      <formula>$A215&lt;&gt;0</formula>
    </cfRule>
  </conditionalFormatting>
  <conditionalFormatting sqref="M216">
    <cfRule type="expression" dxfId="61" priority="57" stopIfTrue="1">
      <formula>希望&lt;&gt;0</formula>
    </cfRule>
  </conditionalFormatting>
  <conditionalFormatting sqref="R216:S216">
    <cfRule type="expression" dxfId="60" priority="56" stopIfTrue="1">
      <formula>$A216&lt;&gt;0</formula>
    </cfRule>
  </conditionalFormatting>
  <conditionalFormatting sqref="M217">
    <cfRule type="expression" dxfId="59" priority="55" stopIfTrue="1">
      <formula>希望&lt;&gt;0</formula>
    </cfRule>
  </conditionalFormatting>
  <conditionalFormatting sqref="R217:S217">
    <cfRule type="expression" dxfId="58" priority="54" stopIfTrue="1">
      <formula>$A217&lt;&gt;0</formula>
    </cfRule>
  </conditionalFormatting>
  <conditionalFormatting sqref="M218">
    <cfRule type="expression" dxfId="57" priority="53" stopIfTrue="1">
      <formula>希望&lt;&gt;0</formula>
    </cfRule>
  </conditionalFormatting>
  <conditionalFormatting sqref="R218:S218">
    <cfRule type="expression" dxfId="56" priority="52" stopIfTrue="1">
      <formula>$A218&lt;&gt;0</formula>
    </cfRule>
  </conditionalFormatting>
  <conditionalFormatting sqref="M219">
    <cfRule type="expression" dxfId="55" priority="51" stopIfTrue="1">
      <formula>希望&lt;&gt;0</formula>
    </cfRule>
  </conditionalFormatting>
  <conditionalFormatting sqref="R219:S219">
    <cfRule type="expression" dxfId="54" priority="50" stopIfTrue="1">
      <formula>$A219&lt;&gt;0</formula>
    </cfRule>
  </conditionalFormatting>
  <conditionalFormatting sqref="M220">
    <cfRule type="expression" dxfId="53" priority="49" stopIfTrue="1">
      <formula>希望&lt;&gt;0</formula>
    </cfRule>
  </conditionalFormatting>
  <conditionalFormatting sqref="R220:S220">
    <cfRule type="expression" dxfId="52" priority="48" stopIfTrue="1">
      <formula>$A220&lt;&gt;0</formula>
    </cfRule>
  </conditionalFormatting>
  <conditionalFormatting sqref="M221">
    <cfRule type="expression" dxfId="51" priority="47" stopIfTrue="1">
      <formula>希望&lt;&gt;0</formula>
    </cfRule>
  </conditionalFormatting>
  <conditionalFormatting sqref="R221:S221">
    <cfRule type="expression" dxfId="50" priority="46" stopIfTrue="1">
      <formula>$A221&lt;&gt;0</formula>
    </cfRule>
  </conditionalFormatting>
  <conditionalFormatting sqref="M222">
    <cfRule type="expression" dxfId="49" priority="45" stopIfTrue="1">
      <formula>希望&lt;&gt;0</formula>
    </cfRule>
  </conditionalFormatting>
  <conditionalFormatting sqref="R222:S222">
    <cfRule type="expression" dxfId="48" priority="44" stopIfTrue="1">
      <formula>$A222&lt;&gt;0</formula>
    </cfRule>
  </conditionalFormatting>
  <conditionalFormatting sqref="M223">
    <cfRule type="expression" dxfId="47" priority="43" stopIfTrue="1">
      <formula>希望&lt;&gt;0</formula>
    </cfRule>
  </conditionalFormatting>
  <conditionalFormatting sqref="R223:S223">
    <cfRule type="expression" dxfId="46" priority="42" stopIfTrue="1">
      <formula>$A223&lt;&gt;0</formula>
    </cfRule>
  </conditionalFormatting>
  <conditionalFormatting sqref="M224">
    <cfRule type="expression" dxfId="45" priority="41" stopIfTrue="1">
      <formula>希望&lt;&gt;0</formula>
    </cfRule>
  </conditionalFormatting>
  <conditionalFormatting sqref="R224:S224">
    <cfRule type="expression" dxfId="44" priority="40" stopIfTrue="1">
      <formula>$A224&lt;&gt;0</formula>
    </cfRule>
  </conditionalFormatting>
  <conditionalFormatting sqref="M225">
    <cfRule type="expression" dxfId="43" priority="39" stopIfTrue="1">
      <formula>希望&lt;&gt;0</formula>
    </cfRule>
  </conditionalFormatting>
  <conditionalFormatting sqref="R225:S225">
    <cfRule type="expression" dxfId="42" priority="38" stopIfTrue="1">
      <formula>$A225&lt;&gt;0</formula>
    </cfRule>
  </conditionalFormatting>
  <conditionalFormatting sqref="M226">
    <cfRule type="expression" dxfId="41" priority="37" stopIfTrue="1">
      <formula>希望&lt;&gt;0</formula>
    </cfRule>
  </conditionalFormatting>
  <conditionalFormatting sqref="R226:S226">
    <cfRule type="expression" dxfId="40" priority="36" stopIfTrue="1">
      <formula>$A226&lt;&gt;0</formula>
    </cfRule>
  </conditionalFormatting>
  <conditionalFormatting sqref="M227">
    <cfRule type="expression" dxfId="39" priority="35" stopIfTrue="1">
      <formula>希望&lt;&gt;0</formula>
    </cfRule>
  </conditionalFormatting>
  <conditionalFormatting sqref="R227:S227">
    <cfRule type="expression" dxfId="38" priority="34" stopIfTrue="1">
      <formula>$A227&lt;&gt;0</formula>
    </cfRule>
  </conditionalFormatting>
  <conditionalFormatting sqref="M228">
    <cfRule type="expression" dxfId="37" priority="33" stopIfTrue="1">
      <formula>希望&lt;&gt;0</formula>
    </cfRule>
  </conditionalFormatting>
  <conditionalFormatting sqref="R228:S228">
    <cfRule type="expression" dxfId="36" priority="32" stopIfTrue="1">
      <formula>$A228&lt;&gt;0</formula>
    </cfRule>
  </conditionalFormatting>
  <conditionalFormatting sqref="M229">
    <cfRule type="expression" dxfId="35" priority="31" stopIfTrue="1">
      <formula>希望&lt;&gt;0</formula>
    </cfRule>
  </conditionalFormatting>
  <conditionalFormatting sqref="R229:S229">
    <cfRule type="expression" dxfId="34" priority="30" stopIfTrue="1">
      <formula>$A229&lt;&gt;0</formula>
    </cfRule>
  </conditionalFormatting>
  <conditionalFormatting sqref="M230">
    <cfRule type="expression" dxfId="33" priority="29" stopIfTrue="1">
      <formula>希望&lt;&gt;0</formula>
    </cfRule>
  </conditionalFormatting>
  <conditionalFormatting sqref="R230:S230">
    <cfRule type="expression" dxfId="32" priority="28" stopIfTrue="1">
      <formula>$A230&lt;&gt;0</formula>
    </cfRule>
  </conditionalFormatting>
  <conditionalFormatting sqref="M231">
    <cfRule type="expression" dxfId="31" priority="27" stopIfTrue="1">
      <formula>希望&lt;&gt;0</formula>
    </cfRule>
  </conditionalFormatting>
  <conditionalFormatting sqref="R231:S231">
    <cfRule type="expression" dxfId="30" priority="26" stopIfTrue="1">
      <formula>$A231&lt;&gt;0</formula>
    </cfRule>
  </conditionalFormatting>
  <conditionalFormatting sqref="M232">
    <cfRule type="expression" dxfId="29" priority="25" stopIfTrue="1">
      <formula>希望&lt;&gt;0</formula>
    </cfRule>
  </conditionalFormatting>
  <conditionalFormatting sqref="R232:S232">
    <cfRule type="expression" dxfId="28" priority="24" stopIfTrue="1">
      <formula>$A232&lt;&gt;0</formula>
    </cfRule>
  </conditionalFormatting>
  <conditionalFormatting sqref="M233">
    <cfRule type="expression" dxfId="27" priority="23" stopIfTrue="1">
      <formula>希望&lt;&gt;0</formula>
    </cfRule>
  </conditionalFormatting>
  <conditionalFormatting sqref="R233:S233">
    <cfRule type="expression" dxfId="26" priority="22" stopIfTrue="1">
      <formula>$A233&lt;&gt;0</formula>
    </cfRule>
  </conditionalFormatting>
  <conditionalFormatting sqref="M234">
    <cfRule type="expression" dxfId="25" priority="21" stopIfTrue="1">
      <formula>希望&lt;&gt;0</formula>
    </cfRule>
  </conditionalFormatting>
  <conditionalFormatting sqref="R234:S234">
    <cfRule type="expression" dxfId="24" priority="20" stopIfTrue="1">
      <formula>$A234&lt;&gt;0</formula>
    </cfRule>
  </conditionalFormatting>
  <conditionalFormatting sqref="M235">
    <cfRule type="expression" dxfId="23" priority="19" stopIfTrue="1">
      <formula>希望&lt;&gt;0</formula>
    </cfRule>
  </conditionalFormatting>
  <conditionalFormatting sqref="R235:S235">
    <cfRule type="expression" dxfId="22" priority="18" stopIfTrue="1">
      <formula>$A235&lt;&gt;0</formula>
    </cfRule>
  </conditionalFormatting>
  <conditionalFormatting sqref="M236">
    <cfRule type="expression" dxfId="21" priority="17" stopIfTrue="1">
      <formula>希望&lt;&gt;0</formula>
    </cfRule>
  </conditionalFormatting>
  <conditionalFormatting sqref="R236:S236">
    <cfRule type="expression" dxfId="20" priority="16" stopIfTrue="1">
      <formula>$A236&lt;&gt;0</formula>
    </cfRule>
  </conditionalFormatting>
  <conditionalFormatting sqref="M237">
    <cfRule type="expression" dxfId="19" priority="15" stopIfTrue="1">
      <formula>希望&lt;&gt;0</formula>
    </cfRule>
  </conditionalFormatting>
  <conditionalFormatting sqref="R237:S237">
    <cfRule type="expression" dxfId="18" priority="14" stopIfTrue="1">
      <formula>$A237&lt;&gt;0</formula>
    </cfRule>
  </conditionalFormatting>
  <conditionalFormatting sqref="M238">
    <cfRule type="expression" dxfId="17" priority="13" stopIfTrue="1">
      <formula>希望&lt;&gt;0</formula>
    </cfRule>
  </conditionalFormatting>
  <conditionalFormatting sqref="R238:S238">
    <cfRule type="expression" dxfId="16" priority="12" stopIfTrue="1">
      <formula>$A238&lt;&gt;0</formula>
    </cfRule>
  </conditionalFormatting>
  <conditionalFormatting sqref="M239">
    <cfRule type="expression" dxfId="15" priority="11" stopIfTrue="1">
      <formula>希望&lt;&gt;0</formula>
    </cfRule>
  </conditionalFormatting>
  <conditionalFormatting sqref="R239:S239">
    <cfRule type="expression" dxfId="14" priority="10" stopIfTrue="1">
      <formula>$A239&lt;&gt;0</formula>
    </cfRule>
  </conditionalFormatting>
  <conditionalFormatting sqref="M240">
    <cfRule type="expression" dxfId="13" priority="9" stopIfTrue="1">
      <formula>希望&lt;&gt;0</formula>
    </cfRule>
  </conditionalFormatting>
  <conditionalFormatting sqref="R240:S240">
    <cfRule type="expression" dxfId="12" priority="8" stopIfTrue="1">
      <formula>$A240&lt;&gt;0</formula>
    </cfRule>
  </conditionalFormatting>
  <conditionalFormatting sqref="M241">
    <cfRule type="expression" dxfId="11" priority="7" stopIfTrue="1">
      <formula>希望&lt;&gt;0</formula>
    </cfRule>
  </conditionalFormatting>
  <conditionalFormatting sqref="R241:S241">
    <cfRule type="expression" dxfId="10" priority="6" stopIfTrue="1">
      <formula>$A241&lt;&gt;0</formula>
    </cfRule>
  </conditionalFormatting>
  <conditionalFormatting sqref="M242">
    <cfRule type="expression" dxfId="9" priority="5" stopIfTrue="1">
      <formula>希望&lt;&gt;0</formula>
    </cfRule>
  </conditionalFormatting>
  <conditionalFormatting sqref="R242:S242">
    <cfRule type="expression" dxfId="8" priority="4" stopIfTrue="1">
      <formula>$A242&lt;&gt;0</formula>
    </cfRule>
  </conditionalFormatting>
  <conditionalFormatting sqref="M243">
    <cfRule type="expression" dxfId="7" priority="3" stopIfTrue="1">
      <formula>希望&lt;&gt;0</formula>
    </cfRule>
  </conditionalFormatting>
  <conditionalFormatting sqref="N243:Q243">
    <cfRule type="expression" dxfId="6" priority="2" stopIfTrue="1">
      <formula>AND(TRIM($M243)&lt;&gt;"",TRIM($N243)="")</formula>
    </cfRule>
  </conditionalFormatting>
  <conditionalFormatting sqref="R243:S243">
    <cfRule type="expression" dxfId="5" priority="1" stopIfTrue="1">
      <formula>AND(TRIM($M243)&lt;&gt;"",TRIM($R243)="")</formula>
    </cfRule>
  </conditionalFormatting>
  <dataValidations count="137">
    <dataValidation imeMode="hiragana" allowBlank="1" showInputMessage="1" showErrorMessage="1" sqref="N204:Q204 T204:U204 V204:Y204 N205:Q205 T205:U205 V205:Y205 N206:Q206 T206:U206 V206:Y206 N207:Q207 T207:U207 V207:Y207 N208:Q208 T208:U208 V208:Y208 N209:Q209 T209:U209 V209:Y209 N210:Q210 T210:U210 V210:Y210 N211:Q211 T211:U211 V211:Y211 N212:Q212 T212:U212 V212:Y212 N213:Q213 T213:U213 V213:Y213 N214:Q214 T214:U214 V214:Y214 N215:Q215 T215:U215 V215:Y215 N216:Q216 T216:U216 V216:Y216 N217:Q217 T217:U217 V217:Y217 N218:Q218 T218:U218 V218:Y218 N219:Q219 T219:U219 V219:Y219 N220:Q220 T220:U220 V220:Y220 N221:Q221 T221:U221 V221:Y221 N222:Q222 T222:U222 V222:Y222 N223:Q223 T223:U223 V223:Y223 N224:Q224 T224:U224 V224:Y224 N225:Q225 T225:U225 V225:Y225 N226:Q226 T226:U226 V226:Y226 N227:Q227 T227:U227 V227:Y227 N228:Q228 T228:U228 V228:Y228 N229:Q229 T229:U229 V229:Y229 N230:Q230 T230:U230 V230:Y230 N231:Q231 T231:U231 V231:Y231 N232:Q232 T232:U232 V232:Y232 N233:Q233 T233:U233 V233:Y233 N234:Q234 T234:U234 V234:Y234 N235:Q235 T235:U235 V235:Y235 N236:Q236 T236:U236 V236:Y236 N237:Q237 T237:U237 V237:Y237 N238:Q238 T238:U238 V238:Y238 N239:Q239 T239:U239 V239:Y239 N240:Q240 T240:U240 V240:Y240 N241:Q241 T241:U241 V241:Y241 N242:Q242 T242:U242 V242:Y242 N243:Q243 T243:U243 V243:Y243 E248:Y248" xr:uid="{777A23DB-3FCD-4BFD-B16F-EB9B8E8ED872}"/>
    <dataValidation imeMode="hiragana" allowBlank="1" showInputMessage="1" showErrorMessage="1" sqref="I22:Y22" xr:uid="{8CFB84FD-36C9-438F-A617-9143331802FC}"/>
    <dataValidation type="whole" imeMode="halfAlpha" allowBlank="1" showInputMessage="1" showErrorMessage="1" error="7桁の数字を入力してください" sqref="I20:M20" xr:uid="{BD2F2605-CAE1-4F0F-80E6-1EDE1C0BE164}">
      <formula1>0</formula1>
      <formula2>9999999</formula2>
    </dataValidation>
    <dataValidation imeMode="fullKatakana" allowBlank="1" showInputMessage="1" showErrorMessage="1" sqref="I24:Y24" xr:uid="{042E8EFD-1286-4980-81F6-607537235F35}"/>
    <dataValidation imeMode="hiragana" allowBlank="1" showInputMessage="1" showErrorMessage="1" sqref="I26:Y26" xr:uid="{406E4C51-F2F0-4B22-9B8D-F4765CA4A8F8}"/>
    <dataValidation imeMode="hiragana" allowBlank="1" showInputMessage="1" showErrorMessage="1" sqref="I28:Y28" xr:uid="{C9BC8549-15EB-45ED-B0EC-148C75C1DDE2}"/>
    <dataValidation imeMode="fullKatakana" allowBlank="1" showInputMessage="1" showErrorMessage="1" sqref="I30:Y30" xr:uid="{61E05912-0F29-4154-9EEF-E0EEC4359AB1}"/>
    <dataValidation imeMode="hiragana" allowBlank="1" showInputMessage="1" showErrorMessage="1" sqref="I32:Y32" xr:uid="{758AD194-A5FD-4B07-854F-A260EBB6AD29}"/>
    <dataValidation imeMode="halfAlpha" allowBlank="1" showInputMessage="1" showErrorMessage="1" sqref="I34:M34" xr:uid="{9C92A881-3431-4DDA-A8F9-1687A870AC14}"/>
    <dataValidation imeMode="halfAlpha" allowBlank="1" showInputMessage="1" showErrorMessage="1" sqref="P34" xr:uid="{1931E671-6C8E-48C1-B668-75020D92C29B}"/>
    <dataValidation imeMode="halfAlpha" allowBlank="1" showInputMessage="1" showErrorMessage="1" sqref="I36:M36" xr:uid="{1CEA9A2C-7F32-4CDD-80B7-EF8339258B74}"/>
    <dataValidation imeMode="halfAlpha" allowBlank="1" showInputMessage="1" showErrorMessage="1" sqref="I38:Y38" xr:uid="{1BDEA208-41E5-46E3-BDE1-DE485D57D545}"/>
    <dataValidation type="list" imeMode="halfAlpha" allowBlank="1" showInputMessage="1" showErrorMessage="1" error="リストから選択してください" sqref="I40:M40" xr:uid="{5B2C8DD6-C77B-4A1F-973B-EFB9B1BD63EF}">
      <formula1>"一致する,一致しない"</formula1>
    </dataValidation>
    <dataValidation type="list" imeMode="halfAlpha" allowBlank="1" showInputMessage="1" showErrorMessage="1" error="リストから選択してください" sqref="I63:M63" xr:uid="{3BA0838C-A4DA-408B-AFAE-2AB11B438759}">
      <formula1>"しない,する"</formula1>
    </dataValidation>
    <dataValidation type="whole" imeMode="halfAlpha" allowBlank="1" showInputMessage="1" showErrorMessage="1" error="7桁の数字を入力してください" sqref="I69:M69" xr:uid="{22284543-DC4F-4835-BC1F-17664C426E58}">
      <formula1>0</formula1>
      <formula2>9999999</formula2>
    </dataValidation>
    <dataValidation imeMode="hiragana" allowBlank="1" showInputMessage="1" showErrorMessage="1" sqref="I71:Y71" xr:uid="{38074A44-0DA0-4959-B79B-51339D26A475}"/>
    <dataValidation imeMode="fullKatakana" allowBlank="1" showInputMessage="1" showErrorMessage="1" sqref="I73:Y73" xr:uid="{30FF7CB3-7E7D-4C0F-BDE6-CEDC9BC7130C}"/>
    <dataValidation imeMode="hiragana" allowBlank="1" showInputMessage="1" showErrorMessage="1" sqref="I75:Y75" xr:uid="{DE0F198F-43C9-4816-A8A5-FD953B20F453}"/>
    <dataValidation imeMode="hiragana" allowBlank="1" showInputMessage="1" showErrorMessage="1" sqref="I77:Y77" xr:uid="{2DC63F52-C9B6-4C5E-AA4A-D7BD36A5C891}"/>
    <dataValidation imeMode="fullKatakana" allowBlank="1" showInputMessage="1" showErrorMessage="1" sqref="I79:Y79" xr:uid="{C2DD80C4-5EDF-4390-B0BF-BFB11495D08E}"/>
    <dataValidation imeMode="hiragana" allowBlank="1" showInputMessage="1" showErrorMessage="1" sqref="I81:Y81" xr:uid="{5237A1A0-B38D-4E1A-A0A1-C15EDB44EB21}"/>
    <dataValidation imeMode="halfAlpha" allowBlank="1" showInputMessage="1" showErrorMessage="1" sqref="I83:M83" xr:uid="{3B746B42-12E1-4C60-BDAF-3C8800CFE0F4}"/>
    <dataValidation imeMode="halfAlpha" allowBlank="1" showInputMessage="1" showErrorMessage="1" sqref="P83" xr:uid="{05831531-E35A-4BEC-ABD6-1256482BDC43}"/>
    <dataValidation imeMode="halfAlpha" allowBlank="1" showInputMessage="1" showErrorMessage="1" sqref="I85:M85" xr:uid="{17782235-0DAF-49E0-A195-3223E8E0A6A9}"/>
    <dataValidation imeMode="halfAlpha" allowBlank="1" showInputMessage="1" showErrorMessage="1" sqref="I87:Y87" xr:uid="{81B12F19-C872-4277-ADBD-C70CFAC36210}"/>
    <dataValidation imeMode="hiragana" allowBlank="1" showInputMessage="1" showErrorMessage="1" sqref="I112:Y112" xr:uid="{0006B2E6-D9BE-48B7-B3F5-8E60AEFA50C2}"/>
    <dataValidation imeMode="fullKatakana" allowBlank="1" showInputMessage="1" showErrorMessage="1" sqref="I114:Y114" xr:uid="{F5B28A03-B08F-4CB4-BCF6-E33F1F347483}"/>
    <dataValidation imeMode="hiragana" allowBlank="1" showInputMessage="1" showErrorMessage="1" sqref="I116:Y116" xr:uid="{85751FA2-AF40-44FC-A8EA-1487354E6A37}"/>
    <dataValidation type="whole" imeMode="halfAlpha" allowBlank="1" showInputMessage="1" showErrorMessage="1" error="7桁の数字を入力してください" sqref="I118:M118" xr:uid="{7F22CF31-40E2-4FCF-84FC-E9D6BBF3BF96}">
      <formula1>0</formula1>
      <formula2>9999999</formula2>
    </dataValidation>
    <dataValidation imeMode="hiragana" allowBlank="1" showInputMessage="1" showErrorMessage="1" sqref="I120:Y120" xr:uid="{F1B69012-8722-4E6B-8E88-33E9FC6294A9}"/>
    <dataValidation imeMode="halfAlpha" allowBlank="1" showInputMessage="1" showErrorMessage="1" sqref="I122:M122" xr:uid="{DA580AB1-E053-47D0-920B-61C83CFF9FEE}"/>
    <dataValidation imeMode="halfAlpha" allowBlank="1" showInputMessage="1" showErrorMessage="1" sqref="P122" xr:uid="{9648D4EA-AE64-49AA-A65D-CB04956FF566}"/>
    <dataValidation imeMode="halfAlpha" allowBlank="1" showInputMessage="1" showErrorMessage="1" sqref="I124:M124" xr:uid="{3BD813DE-889D-4F63-BFD5-3469274E5B77}"/>
    <dataValidation imeMode="halfAlpha" allowBlank="1" showInputMessage="1" showErrorMessage="1" sqref="I126:Y126" xr:uid="{BEF6CB65-7D83-4E81-A15C-C3334EF20837}"/>
    <dataValidation type="list" imeMode="halfAlpha" allowBlank="1" showInputMessage="1" showErrorMessage="1" error="リストから選択してください" sqref="I153:M153" xr:uid="{B103C059-9829-4CBF-80C3-12DBA7082B6E}">
      <formula1>"しない,する"</formula1>
    </dataValidation>
    <dataValidation imeMode="fullKatakana" allowBlank="1" showInputMessage="1" showErrorMessage="1" sqref="I155:Y155" xr:uid="{C4738710-CF6B-4C1C-9718-8793F7F19116}"/>
    <dataValidation imeMode="hiragana" allowBlank="1" showInputMessage="1" showErrorMessage="1" sqref="I157:Y157" xr:uid="{B38D17A8-D460-4BEB-8DC9-AD088060F17A}"/>
    <dataValidation imeMode="halfAlpha" allowBlank="1" showInputMessage="1" showErrorMessage="1" sqref="I159:M159" xr:uid="{BC000FC4-7FBF-4FD6-B9E0-64C180FB6E7B}"/>
    <dataValidation type="whole" imeMode="halfAlpha" allowBlank="1" showInputMessage="1" showErrorMessage="1" error="7桁の数字を入力してください" sqref="I161:M161" xr:uid="{24C0835B-AE2B-434D-A8B3-47CDD65F9599}">
      <formula1>0</formula1>
      <formula2>9999999</formula2>
    </dataValidation>
    <dataValidation imeMode="hiragana" allowBlank="1" showInputMessage="1" showErrorMessage="1" sqref="I163:Y163" xr:uid="{D5D8A5F0-B3A9-4A45-9BB0-F4C655101269}"/>
    <dataValidation imeMode="halfAlpha" allowBlank="1" showInputMessage="1" showErrorMessage="1" sqref="I165:M165" xr:uid="{FD02DD4C-25AC-4BB8-8DAC-04169EDFCDFE}"/>
    <dataValidation imeMode="halfAlpha" allowBlank="1" showInputMessage="1" showErrorMessage="1" sqref="I167:M167" xr:uid="{13E6EAFA-72DA-4203-9F03-A12C5EBD31FD}"/>
    <dataValidation imeMode="halfAlpha" allowBlank="1" showInputMessage="1" showErrorMessage="1" sqref="I169:Y169" xr:uid="{789379CE-B8EA-4743-BAC9-9BFD5A172172}"/>
    <dataValidation type="whole" imeMode="halfAlpha" allowBlank="1" showInputMessage="1" showErrorMessage="1" error="有効な数字を入力してください" sqref="I176:M176" xr:uid="{B66E4E0B-B93D-45F7-A89C-0F3E1BA4609B}">
      <formula1>0</formula1>
      <formula2>9999999999</formula2>
    </dataValidation>
    <dataValidation type="whole" imeMode="halfAlpha" allowBlank="1" showInputMessage="1" showErrorMessage="1" error="有効な数字を入力してください。10兆円以上になる場合は、9,999,999,999と入力してください" sqref="I178:M178" xr:uid="{F3B7EB49-DFC4-451D-84B6-0C87A7A3068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80:M180" xr:uid="{0E76B380-4D58-46FF-94F1-71B03B70B3E4}">
      <formula1>-9999999999</formula1>
      <formula2>9999999999</formula2>
    </dataValidation>
    <dataValidation type="whole" imeMode="halfAlpha" allowBlank="1" showInputMessage="1" showErrorMessage="1" error="有効な数字を入力してください" sqref="I185:M185" xr:uid="{24ABE5FC-51EE-4AFB-A5FE-02137400BD29}">
      <formula1>0</formula1>
      <formula2>9999999999</formula2>
    </dataValidation>
    <dataValidation type="whole" imeMode="halfAlpha" allowBlank="1" showInputMessage="1" showErrorMessage="1" error="有効な数字を入力してください" sqref="N185:P185" xr:uid="{56A83B3C-3A0F-418F-B16E-0206AA1F57C6}">
      <formula1>0</formula1>
      <formula2>9999999999</formula2>
    </dataValidation>
    <dataValidation type="whole" imeMode="halfAlpha" allowBlank="1" showInputMessage="1" showErrorMessage="1" error="有効な数字を入力してください" sqref="I186:M186" xr:uid="{C6FA3685-565C-4E3E-AD8D-D313467FD0AE}">
      <formula1>0</formula1>
      <formula2>9999999999</formula2>
    </dataValidation>
    <dataValidation type="whole" imeMode="halfAlpha" allowBlank="1" showInputMessage="1" showErrorMessage="1" error="有効な数字を入力してください" sqref="N186:P186" xr:uid="{7AA8B3BF-8A92-4CD2-A21B-87B870B2113C}">
      <formula1>0</formula1>
      <formula2>9999999999</formula2>
    </dataValidation>
    <dataValidation type="whole" imeMode="halfAlpha" allowBlank="1" showInputMessage="1" showErrorMessage="1" error="有効な数字を入力してください" sqref="I187:M187" xr:uid="{C6A72C4E-BC5D-4949-99E2-E4D5EF771EC9}">
      <formula1>0</formula1>
      <formula2>9999999999</formula2>
    </dataValidation>
    <dataValidation type="whole" imeMode="halfAlpha" allowBlank="1" showInputMessage="1" showErrorMessage="1" error="有効な数字を入力してください" sqref="N187:P187" xr:uid="{A7AD9B0E-2673-4C9A-9193-35A5A61874C8}">
      <formula1>0</formula1>
      <formula2>9999999999</formula2>
    </dataValidation>
    <dataValidation allowBlank="1" showInputMessage="1" showErrorMessage="1" sqref="I188:M188 N188:P188 B203 B254" xr:uid="{6D916586-CC58-47CE-A90A-A5D9E3313CE9}"/>
    <dataValidation type="list" imeMode="halfAlpha" allowBlank="1" showInputMessage="1" showErrorMessage="1" error="リストから選択してください" sqref="I193:M193" xr:uid="{C137B436-A0B1-43CB-8A1C-D0FE80D68542}">
      <formula1>"有,無,　"</formula1>
    </dataValidation>
    <dataValidation type="date" imeMode="halfAlpha" allowBlank="1" showInputMessage="1" showErrorMessage="1" error="有効な日付を入力してください" sqref="N193:Q193" xr:uid="{9E184A0A-E3D8-4805-971A-38739BBE7691}">
      <formula1>92</formula1>
      <formula2>73415</formula2>
    </dataValidation>
    <dataValidation type="list" imeMode="halfAlpha" allowBlank="1" showInputMessage="1" showErrorMessage="1" error="リストから選択してください" sqref="I194:M194" xr:uid="{DEF9F869-2421-4716-A695-2B326F3178B6}">
      <formula1>"有,無,　"</formula1>
    </dataValidation>
    <dataValidation type="date" imeMode="halfAlpha" allowBlank="1" showInputMessage="1" showErrorMessage="1" error="有効な日付を入力してください" sqref="N194:Q194" xr:uid="{8248DE5F-613C-42D3-A1B9-E2697B5B791F}">
      <formula1>92</formula1>
      <formula2>73415</formula2>
    </dataValidation>
    <dataValidation type="list" imeMode="halfAlpha" allowBlank="1" showInputMessage="1" showErrorMessage="1" error="リストから選択してください" sqref="M204" xr:uid="{D2B44FFA-451E-45AE-B856-F6A818D9E5CB}">
      <formula1>"①,②,③,④,⑤,　"</formula1>
    </dataValidation>
    <dataValidation type="whole" imeMode="halfAlpha" allowBlank="1" showInputMessage="1" showErrorMessage="1" error="有効な数字を入力してください。10兆円以上になる場合は、9,999,999,999と入力してください" sqref="R204:S204" xr:uid="{6D080870-3131-4218-8238-EC77BA57419C}">
      <formula1>-9999999999</formula1>
      <formula2>9999999999</formula2>
    </dataValidation>
    <dataValidation type="list" imeMode="halfAlpha" allowBlank="1" showInputMessage="1" showErrorMessage="1" error="リストから選択してください" sqref="M205" xr:uid="{9CF77C3D-E429-457B-A33E-BFD42DC0A9DA}">
      <formula1>"①,②,③,④,⑤,　"</formula1>
    </dataValidation>
    <dataValidation type="whole" imeMode="halfAlpha" allowBlank="1" showInputMessage="1" showErrorMessage="1" error="有効な数字を入力してください。10兆円以上になる場合は、9,999,999,999と入力してください" sqref="R205:S205" xr:uid="{80A0B03F-8CAD-4E29-84A9-D4B5B5740FA5}">
      <formula1>-9999999999</formula1>
      <formula2>9999999999</formula2>
    </dataValidation>
    <dataValidation type="list" imeMode="halfAlpha" allowBlank="1" showInputMessage="1" showErrorMessage="1" error="リストから選択してください" sqref="M206" xr:uid="{6F2F5A04-F1DA-4E85-AF5F-D6605A55ED77}">
      <formula1>"①,②,③,④,⑤,　"</formula1>
    </dataValidation>
    <dataValidation type="whole" imeMode="halfAlpha" allowBlank="1" showInputMessage="1" showErrorMessage="1" error="有効な数字を入力してください。10兆円以上になる場合は、9,999,999,999と入力してください" sqref="R206:S206" xr:uid="{72E13702-CACB-4C19-977F-36F05B219C7C}">
      <formula1>-9999999999</formula1>
      <formula2>9999999999</formula2>
    </dataValidation>
    <dataValidation type="list" imeMode="halfAlpha" allowBlank="1" showInputMessage="1" showErrorMessage="1" error="リストから選択してください" sqref="M207" xr:uid="{D68E1234-8335-4D3B-9906-3A19DF68E20C}">
      <formula1>"①,②,③,④,⑤,　"</formula1>
    </dataValidation>
    <dataValidation type="whole" imeMode="halfAlpha" allowBlank="1" showInputMessage="1" showErrorMessage="1" error="有効な数字を入力してください。10兆円以上になる場合は、9,999,999,999と入力してください" sqref="R207:S207" xr:uid="{C6DDF859-3A6B-40AA-81B2-188DF79E29AE}">
      <formula1>-9999999999</formula1>
      <formula2>9999999999</formula2>
    </dataValidation>
    <dataValidation type="list" imeMode="halfAlpha" allowBlank="1" showInputMessage="1" showErrorMessage="1" error="リストから選択してください" sqref="M208" xr:uid="{BADCED0E-61F3-4A9D-88AB-7695B1C95E26}">
      <formula1>"①,②,③,④,⑤,　"</formula1>
    </dataValidation>
    <dataValidation type="whole" imeMode="halfAlpha" allowBlank="1" showInputMessage="1" showErrorMessage="1" error="有効な数字を入力してください。10兆円以上になる場合は、9,999,999,999と入力してください" sqref="R208:S208" xr:uid="{EC5DE46A-F78B-4476-AA43-31F7E1EC6F89}">
      <formula1>-9999999999</formula1>
      <formula2>9999999999</formula2>
    </dataValidation>
    <dataValidation type="list" imeMode="halfAlpha" allowBlank="1" showInputMessage="1" showErrorMessage="1" error="リストから選択してください" sqref="M209" xr:uid="{B67355EC-14B0-4A00-945A-CE62C7B3F566}">
      <formula1>"①,②,③,④,⑤,　"</formula1>
    </dataValidation>
    <dataValidation type="whole" imeMode="halfAlpha" allowBlank="1" showInputMessage="1" showErrorMessage="1" error="有効な数字を入力してください。10兆円以上になる場合は、9,999,999,999と入力してください" sqref="R209:S209" xr:uid="{313FD57C-A51D-4837-97BA-74D573CB6AD7}">
      <formula1>-9999999999</formula1>
      <formula2>9999999999</formula2>
    </dataValidation>
    <dataValidation type="list" imeMode="halfAlpha" allowBlank="1" showInputMessage="1" showErrorMessage="1" error="リストから選択してください" sqref="M210" xr:uid="{01F4CEAD-99D0-440B-98A4-6C4AE498E68A}">
      <formula1>"①,②,③,④,⑤,　"</formula1>
    </dataValidation>
    <dataValidation type="whole" imeMode="halfAlpha" allowBlank="1" showInputMessage="1" showErrorMessage="1" error="有効な数字を入力してください。10兆円以上になる場合は、9,999,999,999と入力してください" sqref="R210:S210" xr:uid="{6BB95228-91A2-4A29-B2BC-EEABAF958A0A}">
      <formula1>-9999999999</formula1>
      <formula2>9999999999</formula2>
    </dataValidation>
    <dataValidation type="list" imeMode="halfAlpha" allowBlank="1" showInputMessage="1" showErrorMessage="1" error="リストから選択してください" sqref="M211" xr:uid="{CBA065A6-C6CD-4EBC-87A8-22F36949F833}">
      <formula1>"①,②,③,④,⑤,　"</formula1>
    </dataValidation>
    <dataValidation type="whole" imeMode="halfAlpha" allowBlank="1" showInputMessage="1" showErrorMessage="1" error="有効な数字を入力してください。10兆円以上になる場合は、9,999,999,999と入力してください" sqref="R211:S211" xr:uid="{782A8FB8-1D66-4888-A1B2-3AC020A19275}">
      <formula1>-9999999999</formula1>
      <formula2>9999999999</formula2>
    </dataValidation>
    <dataValidation type="list" imeMode="halfAlpha" allowBlank="1" showInputMessage="1" showErrorMessage="1" error="リストから選択してください" sqref="M212" xr:uid="{0DBB41AC-B303-4DE5-BD40-AE5B3ABABDF1}">
      <formula1>"①,②,③,④,⑤,　"</formula1>
    </dataValidation>
    <dataValidation type="whole" imeMode="halfAlpha" allowBlank="1" showInputMessage="1" showErrorMessage="1" error="有効な数字を入力してください。10兆円以上になる場合は、9,999,999,999と入力してください" sqref="R212:S212" xr:uid="{4F5F0DA3-9953-4F06-BF17-9AA72EB48EE6}">
      <formula1>-9999999999</formula1>
      <formula2>9999999999</formula2>
    </dataValidation>
    <dataValidation type="list" imeMode="halfAlpha" allowBlank="1" showInputMessage="1" showErrorMessage="1" error="リストから選択してください" sqref="M213" xr:uid="{043316A9-20B2-4535-8FFA-50E0801A78C4}">
      <formula1>"①,②,③,④,⑤,　"</formula1>
    </dataValidation>
    <dataValidation type="whole" imeMode="halfAlpha" allowBlank="1" showInputMessage="1" showErrorMessage="1" error="有効な数字を入力してください。10兆円以上になる場合は、9,999,999,999と入力してください" sqref="R213:S213" xr:uid="{5F2910D7-22FD-4937-892B-705DC1FEC500}">
      <formula1>-9999999999</formula1>
      <formula2>9999999999</formula2>
    </dataValidation>
    <dataValidation type="list" imeMode="halfAlpha" allowBlank="1" showInputMessage="1" showErrorMessage="1" error="リストから選択してください" sqref="M214" xr:uid="{C8627950-A117-490F-87FD-28C14CEA108F}">
      <formula1>"①,②,③,④,⑤,　"</formula1>
    </dataValidation>
    <dataValidation type="whole" imeMode="halfAlpha" allowBlank="1" showInputMessage="1" showErrorMessage="1" error="有効な数字を入力してください。10兆円以上になる場合は、9,999,999,999と入力してください" sqref="R214:S214" xr:uid="{0ECD0490-52FD-42E6-8D9F-316C36F551EF}">
      <formula1>-9999999999</formula1>
      <formula2>9999999999</formula2>
    </dataValidation>
    <dataValidation type="list" imeMode="halfAlpha" allowBlank="1" showInputMessage="1" showErrorMessage="1" error="リストから選択してください" sqref="M215" xr:uid="{0BDA8801-5EAE-4119-A0BD-1BB55252CE3A}">
      <formula1>"①,②,③,④,⑤,　"</formula1>
    </dataValidation>
    <dataValidation type="whole" imeMode="halfAlpha" allowBlank="1" showInputMessage="1" showErrorMessage="1" error="有効な数字を入力してください。10兆円以上になる場合は、9,999,999,999と入力してください" sqref="R215:S215" xr:uid="{660404FE-D570-4E97-A5A2-F921389EBDD7}">
      <formula1>-9999999999</formula1>
      <formula2>9999999999</formula2>
    </dataValidation>
    <dataValidation type="list" imeMode="halfAlpha" allowBlank="1" showInputMessage="1" showErrorMessage="1" error="リストから選択してください" sqref="M216" xr:uid="{35103584-3DF7-4C9E-88C2-24FCCC49E53B}">
      <formula1>"①,②,③,④,⑤,　"</formula1>
    </dataValidation>
    <dataValidation type="whole" imeMode="halfAlpha" allowBlank="1" showInputMessage="1" showErrorMessage="1" error="有効な数字を入力してください。10兆円以上になる場合は、9,999,999,999と入力してください" sqref="R216:S216" xr:uid="{6739CF60-A81B-46E8-8B24-9C8249098B0D}">
      <formula1>-9999999999</formula1>
      <formula2>9999999999</formula2>
    </dataValidation>
    <dataValidation type="list" imeMode="halfAlpha" allowBlank="1" showInputMessage="1" showErrorMessage="1" error="リストから選択してください" sqref="M217" xr:uid="{06711EA2-F633-4DF6-8425-3527BBFA587C}">
      <formula1>"①,②,③,④,⑤,　"</formula1>
    </dataValidation>
    <dataValidation type="whole" imeMode="halfAlpha" allowBlank="1" showInputMessage="1" showErrorMessage="1" error="有効な数字を入力してください。10兆円以上になる場合は、9,999,999,999と入力してください" sqref="R217:S217" xr:uid="{F3F7AD7A-CA40-4097-BA55-442C533CFEAB}">
      <formula1>-9999999999</formula1>
      <formula2>9999999999</formula2>
    </dataValidation>
    <dataValidation type="list" imeMode="halfAlpha" allowBlank="1" showInputMessage="1" showErrorMessage="1" error="リストから選択してください" sqref="M218" xr:uid="{74FB8D42-96F2-46C5-823E-A39C19AD85C8}">
      <formula1>"①,②,③,④,⑤,　"</formula1>
    </dataValidation>
    <dataValidation type="whole" imeMode="halfAlpha" allowBlank="1" showInputMessage="1" showErrorMessage="1" error="有効な数字を入力してください。10兆円以上になる場合は、9,999,999,999と入力してください" sqref="R218:S218" xr:uid="{36BD8CBC-4B61-4DE4-9617-E80C5F2439FE}">
      <formula1>-9999999999</formula1>
      <formula2>9999999999</formula2>
    </dataValidation>
    <dataValidation type="list" imeMode="halfAlpha" allowBlank="1" showInputMessage="1" showErrorMessage="1" error="リストから選択してください" sqref="M219" xr:uid="{9913E73E-4F0B-4354-90C7-FB59512B8AD7}">
      <formula1>"①,②,③,④,⑤,　"</formula1>
    </dataValidation>
    <dataValidation type="whole" imeMode="halfAlpha" allowBlank="1" showInputMessage="1" showErrorMessage="1" error="有効な数字を入力してください。10兆円以上になる場合は、9,999,999,999と入力してください" sqref="R219:S219" xr:uid="{F4414AA5-BDDA-4522-94B2-C3E7C2667A18}">
      <formula1>-9999999999</formula1>
      <formula2>9999999999</formula2>
    </dataValidation>
    <dataValidation type="list" imeMode="halfAlpha" allowBlank="1" showInputMessage="1" showErrorMessage="1" error="リストから選択してください" sqref="M220" xr:uid="{8A858CC9-AD21-4AC2-A8B2-CC796158DE71}">
      <formula1>"①,②,③,④,⑤,　"</formula1>
    </dataValidation>
    <dataValidation type="whole" imeMode="halfAlpha" allowBlank="1" showInputMessage="1" showErrorMessage="1" error="有効な数字を入力してください。10兆円以上になる場合は、9,999,999,999と入力してください" sqref="R220:S220" xr:uid="{E8413675-40F4-4F7C-814C-97D37733FE1A}">
      <formula1>-9999999999</formula1>
      <formula2>9999999999</formula2>
    </dataValidation>
    <dataValidation type="list" imeMode="halfAlpha" allowBlank="1" showInputMessage="1" showErrorMessage="1" error="リストから選択してください" sqref="M221" xr:uid="{CDE34C2C-A3AE-4445-9AC0-0B750B6A0FBF}">
      <formula1>"①,②,③,④,⑤,　"</formula1>
    </dataValidation>
    <dataValidation type="whole" imeMode="halfAlpha" allowBlank="1" showInputMessage="1" showErrorMessage="1" error="有効な数字を入力してください。10兆円以上になる場合は、9,999,999,999と入力してください" sqref="R221:S221" xr:uid="{12A0E69E-6BED-41CA-A000-D56F19C7EEF5}">
      <formula1>-9999999999</formula1>
      <formula2>9999999999</formula2>
    </dataValidation>
    <dataValidation type="list" imeMode="halfAlpha" allowBlank="1" showInputMessage="1" showErrorMessage="1" error="リストから選択してください" sqref="M222" xr:uid="{7D7177E4-1F61-4BC9-B4B3-D42B75653327}">
      <formula1>"①,②,③,④,⑤,　"</formula1>
    </dataValidation>
    <dataValidation type="whole" imeMode="halfAlpha" allowBlank="1" showInputMessage="1" showErrorMessage="1" error="有効な数字を入力してください。10兆円以上になる場合は、9,999,999,999と入力してください" sqref="R222:S222" xr:uid="{2E8727DF-E3C1-44E4-86CF-2AF5E71D3B37}">
      <formula1>-9999999999</formula1>
      <formula2>9999999999</formula2>
    </dataValidation>
    <dataValidation type="list" imeMode="halfAlpha" allowBlank="1" showInputMessage="1" showErrorMessage="1" error="リストから選択してください" sqref="M223" xr:uid="{9468CB70-400C-43B5-86BB-2E9964AA8005}">
      <formula1>"①,②,③,④,⑤,　"</formula1>
    </dataValidation>
    <dataValidation type="whole" imeMode="halfAlpha" allowBlank="1" showInputMessage="1" showErrorMessage="1" error="有効な数字を入力してください。10兆円以上になる場合は、9,999,999,999と入力してください" sqref="R223:S223" xr:uid="{A50CDD6A-5353-4656-8F3A-26955FC30CDF}">
      <formula1>-9999999999</formula1>
      <formula2>9999999999</formula2>
    </dataValidation>
    <dataValidation type="list" imeMode="halfAlpha" allowBlank="1" showInputMessage="1" showErrorMessage="1" error="リストから選択してください" sqref="M224" xr:uid="{C0DFB671-F783-477B-AB41-214D8564DC0C}">
      <formula1>"①,②,③,④,⑤,　"</formula1>
    </dataValidation>
    <dataValidation type="whole" imeMode="halfAlpha" allowBlank="1" showInputMessage="1" showErrorMessage="1" error="有効な数字を入力してください。10兆円以上になる場合は、9,999,999,999と入力してください" sqref="R224:S224" xr:uid="{E1A15E75-3496-4F46-B0BB-263E776B9AC0}">
      <formula1>-9999999999</formula1>
      <formula2>9999999999</formula2>
    </dataValidation>
    <dataValidation type="list" imeMode="halfAlpha" allowBlank="1" showInputMessage="1" showErrorMessage="1" error="リストから選択してください" sqref="M225" xr:uid="{ADB89F89-F3F3-4B37-AF70-EA20B6980106}">
      <formula1>"①,②,③,④,⑤,　"</formula1>
    </dataValidation>
    <dataValidation type="whole" imeMode="halfAlpha" allowBlank="1" showInputMessage="1" showErrorMessage="1" error="有効な数字を入力してください。10兆円以上になる場合は、9,999,999,999と入力してください" sqref="R225:S225" xr:uid="{DE7AC3BC-13A0-4D83-9B9A-F85AA049E298}">
      <formula1>-9999999999</formula1>
      <formula2>9999999999</formula2>
    </dataValidation>
    <dataValidation type="list" imeMode="halfAlpha" allowBlank="1" showInputMessage="1" showErrorMessage="1" error="リストから選択してください" sqref="M226" xr:uid="{BEB16CA9-245E-4756-AF75-7F9C435608BD}">
      <formula1>"①,②,③,④,⑤,　"</formula1>
    </dataValidation>
    <dataValidation type="whole" imeMode="halfAlpha" allowBlank="1" showInputMessage="1" showErrorMessage="1" error="有効な数字を入力してください。10兆円以上になる場合は、9,999,999,999と入力してください" sqref="R226:S226" xr:uid="{B132586C-3AE0-4C8F-86E7-51BE3E549CD8}">
      <formula1>-9999999999</formula1>
      <formula2>9999999999</formula2>
    </dataValidation>
    <dataValidation type="list" imeMode="halfAlpha" allowBlank="1" showInputMessage="1" showErrorMessage="1" error="リストから選択してください" sqref="M227" xr:uid="{894A7F5F-AB9D-48E4-B0B2-68B6A775B6EF}">
      <formula1>"①,②,③,④,⑤,　"</formula1>
    </dataValidation>
    <dataValidation type="whole" imeMode="halfAlpha" allowBlank="1" showInputMessage="1" showErrorMessage="1" error="有効な数字を入力してください。10兆円以上になる場合は、9,999,999,999と入力してください" sqref="R227:S227" xr:uid="{61FCB202-30DB-4101-B5DD-A7F44D347D1D}">
      <formula1>-9999999999</formula1>
      <formula2>9999999999</formula2>
    </dataValidation>
    <dataValidation type="list" imeMode="halfAlpha" allowBlank="1" showInputMessage="1" showErrorMessage="1" error="リストから選択してください" sqref="M228" xr:uid="{45239390-B689-43CC-8C31-D8697A75659C}">
      <formula1>"①,②,③,④,⑤,　"</formula1>
    </dataValidation>
    <dataValidation type="whole" imeMode="halfAlpha" allowBlank="1" showInputMessage="1" showErrorMessage="1" error="有効な数字を入力してください。10兆円以上になる場合は、9,999,999,999と入力してください" sqref="R228:S228" xr:uid="{2D185DB3-583E-4EAA-9DFC-30D1B451C39E}">
      <formula1>-9999999999</formula1>
      <formula2>9999999999</formula2>
    </dataValidation>
    <dataValidation type="list" imeMode="halfAlpha" allowBlank="1" showInputMessage="1" showErrorMessage="1" error="リストから選択してください" sqref="M229" xr:uid="{4520DA3E-9E67-4F14-8080-D8AE87EA1823}">
      <formula1>"①,②,③,④,⑤,　"</formula1>
    </dataValidation>
    <dataValidation type="whole" imeMode="halfAlpha" allowBlank="1" showInputMessage="1" showErrorMessage="1" error="有効な数字を入力してください。10兆円以上になる場合は、9,999,999,999と入力してください" sqref="R229:S229" xr:uid="{2A0BB433-4811-4060-A2AD-E1B5F4DE1F25}">
      <formula1>-9999999999</formula1>
      <formula2>9999999999</formula2>
    </dataValidation>
    <dataValidation type="list" imeMode="halfAlpha" allowBlank="1" showInputMessage="1" showErrorMessage="1" error="リストから選択してください" sqref="M230" xr:uid="{B517FED3-9C82-4904-879C-DA2EE9C25602}">
      <formula1>"①,②,③,④,⑤,　"</formula1>
    </dataValidation>
    <dataValidation type="whole" imeMode="halfAlpha" allowBlank="1" showInputMessage="1" showErrorMessage="1" error="有効な数字を入力してください。10兆円以上になる場合は、9,999,999,999と入力してください" sqref="R230:S230" xr:uid="{1880699F-0EA6-401E-A509-3EC4E252915C}">
      <formula1>-9999999999</formula1>
      <formula2>9999999999</formula2>
    </dataValidation>
    <dataValidation type="list" imeMode="halfAlpha" allowBlank="1" showInputMessage="1" showErrorMessage="1" error="リストから選択してください" sqref="M231" xr:uid="{6C27ECC0-B0C7-40F2-AF73-57BF7BBEB03B}">
      <formula1>"①,②,③,④,⑤,　"</formula1>
    </dataValidation>
    <dataValidation type="whole" imeMode="halfAlpha" allowBlank="1" showInputMessage="1" showErrorMessage="1" error="有効な数字を入力してください。10兆円以上になる場合は、9,999,999,999と入力してください" sqref="R231:S231" xr:uid="{779E105C-E8BE-4179-8458-6A2359F10051}">
      <formula1>-9999999999</formula1>
      <formula2>9999999999</formula2>
    </dataValidation>
    <dataValidation type="list" imeMode="halfAlpha" allowBlank="1" showInputMessage="1" showErrorMessage="1" error="リストから選択してください" sqref="M232" xr:uid="{4BE5E082-8B31-473F-9C0E-AE21D586A395}">
      <formula1>"①,②,③,④,⑤,　"</formula1>
    </dataValidation>
    <dataValidation type="whole" imeMode="halfAlpha" allowBlank="1" showInputMessage="1" showErrorMessage="1" error="有効な数字を入力してください。10兆円以上になる場合は、9,999,999,999と入力してください" sqref="R232:S232" xr:uid="{4BD9A892-95BA-4421-BFAE-8E6A5E82B48D}">
      <formula1>-9999999999</formula1>
      <formula2>9999999999</formula2>
    </dataValidation>
    <dataValidation type="list" imeMode="halfAlpha" allowBlank="1" showInputMessage="1" showErrorMessage="1" error="リストから選択してください" sqref="M233" xr:uid="{42348696-A2F3-48EE-96CE-237DC12D6A74}">
      <formula1>"①,②,③,④,⑤,　"</formula1>
    </dataValidation>
    <dataValidation type="whole" imeMode="halfAlpha" allowBlank="1" showInputMessage="1" showErrorMessage="1" error="有効な数字を入力してください。10兆円以上になる場合は、9,999,999,999と入力してください" sqref="R233:S233" xr:uid="{A60CC879-2465-418A-800B-E0C6E1E2DC8E}">
      <formula1>-9999999999</formula1>
      <formula2>9999999999</formula2>
    </dataValidation>
    <dataValidation type="list" imeMode="halfAlpha" allowBlank="1" showInputMessage="1" showErrorMessage="1" error="リストから選択してください" sqref="M234" xr:uid="{84EE03E7-5822-4444-B62B-7C47008BF1CA}">
      <formula1>"①,②,③,④,⑤,　"</formula1>
    </dataValidation>
    <dataValidation type="whole" imeMode="halfAlpha" allowBlank="1" showInputMessage="1" showErrorMessage="1" error="有効な数字を入力してください。10兆円以上になる場合は、9,999,999,999と入力してください" sqref="R234:S234" xr:uid="{ECDF2D6E-12BA-4B16-81EC-CE495D481F8E}">
      <formula1>-9999999999</formula1>
      <formula2>9999999999</formula2>
    </dataValidation>
    <dataValidation type="list" imeMode="halfAlpha" allowBlank="1" showInputMessage="1" showErrorMessage="1" error="リストから選択してください" sqref="M235" xr:uid="{652031E8-DB1E-427F-B08B-7BDD2A820CBA}">
      <formula1>"①,②,③,④,⑤,　"</formula1>
    </dataValidation>
    <dataValidation type="whole" imeMode="halfAlpha" allowBlank="1" showInputMessage="1" showErrorMessage="1" error="有効な数字を入力してください。10兆円以上になる場合は、9,999,999,999と入力してください" sqref="R235:S235" xr:uid="{7837CA02-9540-4BDB-94F9-9458B881190C}">
      <formula1>-9999999999</formula1>
      <formula2>9999999999</formula2>
    </dataValidation>
    <dataValidation type="list" imeMode="halfAlpha" allowBlank="1" showInputMessage="1" showErrorMessage="1" error="リストから選択してください" sqref="M236" xr:uid="{9EA336AC-64EF-4FB2-AAAC-AB1FA5B708AB}">
      <formula1>"①,②,③,④,⑤,　"</formula1>
    </dataValidation>
    <dataValidation type="whole" imeMode="halfAlpha" allowBlank="1" showInputMessage="1" showErrorMessage="1" error="有効な数字を入力してください。10兆円以上になる場合は、9,999,999,999と入力してください" sqref="R236:S236" xr:uid="{FF914169-A230-48F0-B3A0-9657F277065B}">
      <formula1>-9999999999</formula1>
      <formula2>9999999999</formula2>
    </dataValidation>
    <dataValidation type="list" imeMode="halfAlpha" allowBlank="1" showInputMessage="1" showErrorMessage="1" error="リストから選択してください" sqref="M237" xr:uid="{66297551-390F-491A-A3BE-245916693FB2}">
      <formula1>"①,②,③,④,⑤,　"</formula1>
    </dataValidation>
    <dataValidation type="whole" imeMode="halfAlpha" allowBlank="1" showInputMessage="1" showErrorMessage="1" error="有効な数字を入力してください。10兆円以上になる場合は、9,999,999,999と入力してください" sqref="R237:S237" xr:uid="{1E3945DE-7545-4BFF-9F30-C8635FA877CB}">
      <formula1>-9999999999</formula1>
      <formula2>9999999999</formula2>
    </dataValidation>
    <dataValidation type="list" imeMode="halfAlpha" allowBlank="1" showInputMessage="1" showErrorMessage="1" error="リストから選択してください" sqref="M238" xr:uid="{5D04BB54-AA4F-4AE1-B500-A4554416721D}">
      <formula1>"①,②,③,④,⑤,　"</formula1>
    </dataValidation>
    <dataValidation type="whole" imeMode="halfAlpha" allowBlank="1" showInputMessage="1" showErrorMessage="1" error="有効な数字を入力してください。10兆円以上になる場合は、9,999,999,999と入力してください" sqref="R238:S238" xr:uid="{E91ED0ED-95C9-41F8-8FD2-A12BE6C8B8C7}">
      <formula1>-9999999999</formula1>
      <formula2>9999999999</formula2>
    </dataValidation>
    <dataValidation type="list" imeMode="halfAlpha" allowBlank="1" showInputMessage="1" showErrorMessage="1" error="リストから選択してください" sqref="M239" xr:uid="{DB0EBA20-B023-4303-A372-C1BF4586D3B0}">
      <formula1>"①,②,③,④,⑤,　"</formula1>
    </dataValidation>
    <dataValidation type="whole" imeMode="halfAlpha" allowBlank="1" showInputMessage="1" showErrorMessage="1" error="有効な数字を入力してください。10兆円以上になる場合は、9,999,999,999と入力してください" sqref="R239:S239" xr:uid="{A49EFDCA-B8E4-4B31-B0EB-AF4854AB53F0}">
      <formula1>-9999999999</formula1>
      <formula2>9999999999</formula2>
    </dataValidation>
    <dataValidation type="list" imeMode="halfAlpha" allowBlank="1" showInputMessage="1" showErrorMessage="1" error="リストから選択してください" sqref="M240" xr:uid="{9BECD6FB-715A-4E6D-81C8-50DCA0CD0DD9}">
      <formula1>"①,②,③,④,⑤,　"</formula1>
    </dataValidation>
    <dataValidation type="whole" imeMode="halfAlpha" allowBlank="1" showInputMessage="1" showErrorMessage="1" error="有効な数字を入力してください。10兆円以上になる場合は、9,999,999,999と入力してください" sqref="R240:S240" xr:uid="{2351BA3F-98DE-4276-8783-FB3589A6EBDC}">
      <formula1>-9999999999</formula1>
      <formula2>9999999999</formula2>
    </dataValidation>
    <dataValidation type="list" imeMode="halfAlpha" allowBlank="1" showInputMessage="1" showErrorMessage="1" error="リストから選択してください" sqref="M241" xr:uid="{80434E2B-44F0-4BCB-888C-FADAF7BC51AC}">
      <formula1>"①,②,③,④,⑤,　"</formula1>
    </dataValidation>
    <dataValidation type="whole" imeMode="halfAlpha" allowBlank="1" showInputMessage="1" showErrorMessage="1" error="有効な数字を入力してください。10兆円以上になる場合は、9,999,999,999と入力してください" sqref="R241:S241" xr:uid="{E919F3DE-FD9E-4493-B2ED-4DFB08DAAB1A}">
      <formula1>-9999999999</formula1>
      <formula2>9999999999</formula2>
    </dataValidation>
    <dataValidation type="list" imeMode="halfAlpha" allowBlank="1" showInputMessage="1" showErrorMessage="1" error="リストから選択してください" sqref="M242" xr:uid="{A014618D-89E6-4233-833D-2486CCCDD06A}">
      <formula1>"①,②,③,④,⑤,　"</formula1>
    </dataValidation>
    <dataValidation type="whole" imeMode="halfAlpha" allowBlank="1" showInputMessage="1" showErrorMessage="1" error="有効な数字を入力してください。10兆円以上になる場合は、9,999,999,999と入力してください" sqref="R242:S242" xr:uid="{8D3B242F-DF21-469F-A68E-0E1A6E869E42}">
      <formula1>-9999999999</formula1>
      <formula2>9999999999</formula2>
    </dataValidation>
    <dataValidation type="list" imeMode="halfAlpha" allowBlank="1" showInputMessage="1" showErrorMessage="1" error="リストから選択してください" sqref="M243" xr:uid="{E187BF55-00A9-4674-AD9D-8CF78E9B401C}">
      <formula1>"①,②,③,④,⑤,　"</formula1>
    </dataValidation>
    <dataValidation type="whole" imeMode="halfAlpha" allowBlank="1" showInputMessage="1" showErrorMessage="1" error="有効な数字を入力してください。10兆円以上になる場合は、9,999,999,999と入力してください" sqref="R243:S243" xr:uid="{F611D5F7-C216-4E3B-86DD-1F6BDA7EC784}">
      <formula1>-9999999999</formula1>
      <formula2>9999999999</formula2>
    </dataValidation>
  </dataValidations>
  <pageMargins left="0.19685039370078741" right="0.19685039370078741" top="0.39370078740157483" bottom="0.19685039370078741" header="0.19685039370078741" footer="0.19685039370078741"/>
  <pageSetup paperSize="9" scale="69" fitToHeight="0" orientation="portrait" r:id="rId1"/>
  <headerFooter>
    <oddHeader>&amp;R&amp;8&amp;P/&amp;N</oddHeader>
  </headerFooter>
  <ignoredErrors>
    <ignoredError sqref="D204:D24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8E6CC-CA50-4C8D-A5C4-D44B61EFC952}">
  <sheetPr codeName="Sheet3"/>
  <dimension ref="A1:M58"/>
  <sheetViews>
    <sheetView showGridLines="0" zoomScaleNormal="100" workbookViewId="0">
      <pane ySplit="8" topLeftCell="A9" activePane="bottomLeft" state="frozen"/>
      <selection pane="bottomLeft" activeCell="B1" sqref="B1"/>
    </sheetView>
  </sheetViews>
  <sheetFormatPr defaultColWidth="2.375" defaultRowHeight="13.5" x14ac:dyDescent="0.15"/>
  <cols>
    <col min="1" max="1" width="9.375" style="259" hidden="1" customWidth="1"/>
    <col min="2" max="3" width="3.75" style="264" customWidth="1"/>
    <col min="4" max="4" width="16.75" style="264" customWidth="1"/>
    <col min="5" max="6" width="22.625" style="264" customWidth="1"/>
    <col min="7" max="7" width="6" style="264" customWidth="1"/>
    <col min="8" max="8" width="19.75" style="264" customWidth="1"/>
    <col min="9" max="9" width="14.875" style="264" customWidth="1"/>
    <col min="10" max="10" width="38.375" style="264" hidden="1" customWidth="1"/>
    <col min="11" max="11" width="38.375" style="264" customWidth="1"/>
    <col min="12" max="12" width="2.375" style="264"/>
    <col min="13" max="13" width="13.375" style="264" hidden="1" customWidth="1"/>
    <col min="14" max="16384" width="2.375" style="264"/>
  </cols>
  <sheetData>
    <row r="1" spans="1:13" s="260" customFormat="1" ht="30" customHeight="1" x14ac:dyDescent="0.15">
      <c r="A1" s="259" t="s">
        <v>254</v>
      </c>
      <c r="C1" s="261" t="s">
        <v>103</v>
      </c>
      <c r="D1" s="261"/>
      <c r="E1" s="261"/>
      <c r="F1" s="261"/>
      <c r="G1" s="261"/>
      <c r="H1" s="261"/>
      <c r="I1" s="261"/>
      <c r="J1" s="261"/>
      <c r="K1" s="262" t="s">
        <v>260</v>
      </c>
      <c r="L1" s="87"/>
    </row>
    <row r="2" spans="1:13" s="260" customFormat="1" ht="15" hidden="1" customHeight="1" x14ac:dyDescent="0.15">
      <c r="A2" s="259" t="s">
        <v>105</v>
      </c>
      <c r="C2" s="263"/>
      <c r="D2" s="263"/>
      <c r="E2" s="263"/>
      <c r="F2" s="263"/>
      <c r="G2" s="263"/>
      <c r="H2" s="263"/>
      <c r="I2" s="263"/>
      <c r="J2" s="263"/>
      <c r="K2" s="87"/>
      <c r="L2" s="87"/>
    </row>
    <row r="3" spans="1:13" ht="15" customHeight="1" x14ac:dyDescent="0.15">
      <c r="A3" s="259">
        <v>2024.01</v>
      </c>
      <c r="C3" s="265" t="s">
        <v>106</v>
      </c>
      <c r="D3" s="265"/>
      <c r="E3" s="265"/>
      <c r="F3" s="265"/>
      <c r="G3" s="265"/>
      <c r="H3" s="265"/>
      <c r="I3" s="265"/>
      <c r="J3" s="265"/>
      <c r="K3" s="265"/>
    </row>
    <row r="4" spans="1:13" ht="52.5" customHeight="1" x14ac:dyDescent="0.15">
      <c r="C4" s="266" t="s">
        <v>107</v>
      </c>
      <c r="D4" s="266"/>
      <c r="E4" s="266"/>
      <c r="F4" s="266"/>
      <c r="G4" s="266"/>
      <c r="H4" s="266"/>
      <c r="I4" s="266"/>
      <c r="J4" s="266"/>
      <c r="K4" s="266"/>
    </row>
    <row r="5" spans="1:13" ht="15" hidden="1" customHeight="1" x14ac:dyDescent="0.15">
      <c r="C5" s="111"/>
      <c r="D5" s="115"/>
      <c r="E5" s="115"/>
      <c r="F5" s="115"/>
      <c r="G5" s="115"/>
      <c r="H5" s="115"/>
      <c r="I5" s="115"/>
      <c r="J5" s="115"/>
      <c r="K5" s="115"/>
    </row>
    <row r="6" spans="1:13" ht="15" hidden="1" customHeight="1" x14ac:dyDescent="0.15">
      <c r="C6" s="111"/>
      <c r="D6" s="115"/>
      <c r="E6" s="115"/>
      <c r="F6" s="115"/>
      <c r="G6" s="115"/>
      <c r="H6" s="115"/>
      <c r="I6" s="115"/>
      <c r="J6" s="115"/>
      <c r="K6" s="115"/>
    </row>
    <row r="7" spans="1:13" ht="15" hidden="1" customHeight="1" x14ac:dyDescent="0.15">
      <c r="C7" s="111"/>
      <c r="D7" s="115"/>
      <c r="E7" s="115"/>
      <c r="F7" s="115"/>
      <c r="G7" s="115"/>
      <c r="H7" s="115"/>
      <c r="I7" s="115"/>
      <c r="J7" s="115"/>
      <c r="K7" s="115"/>
    </row>
    <row r="8" spans="1:13" s="267" customFormat="1" ht="30.75" customHeight="1" x14ac:dyDescent="0.15">
      <c r="A8" s="259"/>
      <c r="C8" s="268"/>
      <c r="D8" s="269" t="s">
        <v>108</v>
      </c>
      <c r="E8" s="269" t="s">
        <v>109</v>
      </c>
      <c r="F8" s="269" t="s">
        <v>110</v>
      </c>
      <c r="G8" s="270" t="s">
        <v>111</v>
      </c>
      <c r="H8" s="270" t="str">
        <f>"生年月日
" &amp; 日付例_s</f>
        <v>生年月日
例)2024/4/1</v>
      </c>
      <c r="I8" s="271" t="s">
        <v>112</v>
      </c>
      <c r="J8" s="271" t="s">
        <v>113</v>
      </c>
      <c r="K8" s="272" t="s">
        <v>114</v>
      </c>
      <c r="M8" s="267">
        <f>COUNTIF(M9:M58,"&gt;0")</f>
        <v>0</v>
      </c>
    </row>
    <row r="9" spans="1:13" s="267" customFormat="1" ht="18" customHeight="1" x14ac:dyDescent="0.15">
      <c r="A9" s="259">
        <f t="shared" ref="A9:A40" si="0">IFERROR(IF(AND(OR($C9=1,AND($C9&gt;1,$M9&gt;0)), OR(TRIM($D9)="",TRIM($E9)="",TRIM($F9)="",TRIM($G9)="",TRIM($H9)="")),1001,0),3)</f>
        <v>1001</v>
      </c>
      <c r="C9" s="273">
        <v>1</v>
      </c>
      <c r="D9" s="3"/>
      <c r="E9" s="4"/>
      <c r="F9" s="3"/>
      <c r="G9" s="5"/>
      <c r="H9" s="6"/>
      <c r="I9" s="5"/>
      <c r="J9" s="7"/>
      <c r="K9" s="3"/>
      <c r="M9" s="267">
        <f>COUNTA($D9:$F9,$H9,$J9:$K9)+IF(TRIM($G9)="",0,1)+IF(TRIM($I9)="",0,1)</f>
        <v>0</v>
      </c>
    </row>
    <row r="10" spans="1:13" s="267" customFormat="1" ht="18" customHeight="1" x14ac:dyDescent="0.15">
      <c r="A10" s="259">
        <f t="shared" si="0"/>
        <v>0</v>
      </c>
      <c r="B10" s="274"/>
      <c r="C10" s="275">
        <v>2</v>
      </c>
      <c r="D10" s="8"/>
      <c r="E10" s="2"/>
      <c r="F10" s="8"/>
      <c r="G10" s="2"/>
      <c r="H10" s="9"/>
      <c r="I10" s="2"/>
      <c r="J10" s="10"/>
      <c r="K10" s="8"/>
      <c r="M10" s="267">
        <f t="shared" ref="M10:M58" si="1">COUNTA($D10:$F10,$H10,$J10:$K10)+IF(TRIM($G10)="",0,1)+IF(TRIM($I10)="",0,1)</f>
        <v>0</v>
      </c>
    </row>
    <row r="11" spans="1:13" s="267" customFormat="1" ht="18" customHeight="1" x14ac:dyDescent="0.15">
      <c r="A11" s="259">
        <f t="shared" si="0"/>
        <v>0</v>
      </c>
      <c r="B11" s="274"/>
      <c r="C11" s="275">
        <v>3</v>
      </c>
      <c r="D11" s="8"/>
      <c r="E11" s="2"/>
      <c r="F11" s="8"/>
      <c r="G11" s="2"/>
      <c r="H11" s="9"/>
      <c r="I11" s="2"/>
      <c r="J11" s="10"/>
      <c r="K11" s="8"/>
      <c r="M11" s="267">
        <f t="shared" si="1"/>
        <v>0</v>
      </c>
    </row>
    <row r="12" spans="1:13" s="267" customFormat="1" ht="18" customHeight="1" x14ac:dyDescent="0.15">
      <c r="A12" s="259">
        <f t="shared" si="0"/>
        <v>0</v>
      </c>
      <c r="B12" s="274"/>
      <c r="C12" s="275">
        <v>4</v>
      </c>
      <c r="D12" s="8"/>
      <c r="E12" s="2"/>
      <c r="F12" s="8"/>
      <c r="G12" s="2"/>
      <c r="H12" s="9"/>
      <c r="I12" s="2"/>
      <c r="J12" s="10"/>
      <c r="K12" s="8"/>
      <c r="M12" s="267">
        <f t="shared" si="1"/>
        <v>0</v>
      </c>
    </row>
    <row r="13" spans="1:13" s="267" customFormat="1" ht="18" customHeight="1" x14ac:dyDescent="0.15">
      <c r="A13" s="259">
        <f t="shared" si="0"/>
        <v>0</v>
      </c>
      <c r="B13" s="274"/>
      <c r="C13" s="275">
        <v>5</v>
      </c>
      <c r="D13" s="8"/>
      <c r="E13" s="2"/>
      <c r="F13" s="8"/>
      <c r="G13" s="2"/>
      <c r="H13" s="9"/>
      <c r="I13" s="2"/>
      <c r="J13" s="10"/>
      <c r="K13" s="8"/>
      <c r="M13" s="267">
        <f t="shared" si="1"/>
        <v>0</v>
      </c>
    </row>
    <row r="14" spans="1:13" s="267" customFormat="1" ht="18" customHeight="1" x14ac:dyDescent="0.15">
      <c r="A14" s="259">
        <f t="shared" si="0"/>
        <v>0</v>
      </c>
      <c r="B14" s="274"/>
      <c r="C14" s="275">
        <v>6</v>
      </c>
      <c r="D14" s="8"/>
      <c r="E14" s="2"/>
      <c r="F14" s="8"/>
      <c r="G14" s="2"/>
      <c r="H14" s="9"/>
      <c r="I14" s="2"/>
      <c r="J14" s="10"/>
      <c r="K14" s="8"/>
      <c r="M14" s="267">
        <f t="shared" si="1"/>
        <v>0</v>
      </c>
    </row>
    <row r="15" spans="1:13" s="267" customFormat="1" ht="18" customHeight="1" x14ac:dyDescent="0.15">
      <c r="A15" s="259">
        <f t="shared" si="0"/>
        <v>0</v>
      </c>
      <c r="B15" s="274"/>
      <c r="C15" s="275">
        <v>7</v>
      </c>
      <c r="D15" s="8"/>
      <c r="E15" s="2"/>
      <c r="F15" s="8"/>
      <c r="G15" s="2"/>
      <c r="H15" s="9"/>
      <c r="I15" s="2"/>
      <c r="J15" s="10"/>
      <c r="K15" s="8"/>
      <c r="M15" s="267">
        <f t="shared" si="1"/>
        <v>0</v>
      </c>
    </row>
    <row r="16" spans="1:13" s="267" customFormat="1" ht="18" customHeight="1" x14ac:dyDescent="0.15">
      <c r="A16" s="259">
        <f t="shared" si="0"/>
        <v>0</v>
      </c>
      <c r="B16" s="274"/>
      <c r="C16" s="275">
        <v>8</v>
      </c>
      <c r="D16" s="8"/>
      <c r="E16" s="2"/>
      <c r="F16" s="8"/>
      <c r="G16" s="2"/>
      <c r="H16" s="9"/>
      <c r="I16" s="2"/>
      <c r="J16" s="10"/>
      <c r="K16" s="8"/>
      <c r="M16" s="267">
        <f t="shared" si="1"/>
        <v>0</v>
      </c>
    </row>
    <row r="17" spans="1:13" s="267" customFormat="1" ht="18" customHeight="1" x14ac:dyDescent="0.15">
      <c r="A17" s="259">
        <f t="shared" si="0"/>
        <v>0</v>
      </c>
      <c r="B17" s="274"/>
      <c r="C17" s="275">
        <v>9</v>
      </c>
      <c r="D17" s="8"/>
      <c r="E17" s="2"/>
      <c r="F17" s="8"/>
      <c r="G17" s="2"/>
      <c r="H17" s="9"/>
      <c r="I17" s="2"/>
      <c r="J17" s="10"/>
      <c r="K17" s="8"/>
      <c r="M17" s="267">
        <f t="shared" si="1"/>
        <v>0</v>
      </c>
    </row>
    <row r="18" spans="1:13" s="267" customFormat="1" ht="18" customHeight="1" x14ac:dyDescent="0.15">
      <c r="A18" s="259">
        <f t="shared" si="0"/>
        <v>0</v>
      </c>
      <c r="B18" s="274"/>
      <c r="C18" s="275">
        <v>10</v>
      </c>
      <c r="D18" s="8"/>
      <c r="E18" s="2"/>
      <c r="F18" s="8"/>
      <c r="G18" s="2"/>
      <c r="H18" s="9"/>
      <c r="I18" s="2"/>
      <c r="J18" s="10"/>
      <c r="K18" s="8"/>
      <c r="M18" s="267">
        <f t="shared" si="1"/>
        <v>0</v>
      </c>
    </row>
    <row r="19" spans="1:13" s="267" customFormat="1" ht="18" customHeight="1" x14ac:dyDescent="0.15">
      <c r="A19" s="259">
        <f t="shared" si="0"/>
        <v>0</v>
      </c>
      <c r="B19" s="274"/>
      <c r="C19" s="275">
        <v>11</v>
      </c>
      <c r="D19" s="8"/>
      <c r="E19" s="2"/>
      <c r="F19" s="8"/>
      <c r="G19" s="2"/>
      <c r="H19" s="9"/>
      <c r="I19" s="2"/>
      <c r="J19" s="10"/>
      <c r="K19" s="8"/>
      <c r="M19" s="267">
        <f t="shared" si="1"/>
        <v>0</v>
      </c>
    </row>
    <row r="20" spans="1:13" s="267" customFormat="1" ht="18" customHeight="1" x14ac:dyDescent="0.15">
      <c r="A20" s="259">
        <f t="shared" si="0"/>
        <v>0</v>
      </c>
      <c r="B20" s="274"/>
      <c r="C20" s="275">
        <v>12</v>
      </c>
      <c r="D20" s="8"/>
      <c r="E20" s="2"/>
      <c r="F20" s="8"/>
      <c r="G20" s="2"/>
      <c r="H20" s="9"/>
      <c r="I20" s="2"/>
      <c r="J20" s="10"/>
      <c r="K20" s="8"/>
      <c r="M20" s="267">
        <f t="shared" si="1"/>
        <v>0</v>
      </c>
    </row>
    <row r="21" spans="1:13" s="267" customFormat="1" ht="18" customHeight="1" x14ac:dyDescent="0.15">
      <c r="A21" s="259">
        <f t="shared" si="0"/>
        <v>0</v>
      </c>
      <c r="B21" s="274"/>
      <c r="C21" s="275">
        <v>13</v>
      </c>
      <c r="D21" s="8"/>
      <c r="E21" s="2"/>
      <c r="F21" s="8"/>
      <c r="G21" s="2"/>
      <c r="H21" s="9"/>
      <c r="I21" s="2"/>
      <c r="J21" s="10"/>
      <c r="K21" s="8"/>
      <c r="M21" s="267">
        <f t="shared" si="1"/>
        <v>0</v>
      </c>
    </row>
    <row r="22" spans="1:13" s="267" customFormat="1" ht="18" customHeight="1" x14ac:dyDescent="0.15">
      <c r="A22" s="259">
        <f t="shared" si="0"/>
        <v>0</v>
      </c>
      <c r="B22" s="274"/>
      <c r="C22" s="275">
        <v>14</v>
      </c>
      <c r="D22" s="8"/>
      <c r="E22" s="2"/>
      <c r="F22" s="8"/>
      <c r="G22" s="2"/>
      <c r="H22" s="9"/>
      <c r="I22" s="2"/>
      <c r="J22" s="10"/>
      <c r="K22" s="8"/>
      <c r="M22" s="267">
        <f t="shared" si="1"/>
        <v>0</v>
      </c>
    </row>
    <row r="23" spans="1:13" s="267" customFormat="1" ht="18" customHeight="1" x14ac:dyDescent="0.15">
      <c r="A23" s="259">
        <f t="shared" si="0"/>
        <v>0</v>
      </c>
      <c r="B23" s="274"/>
      <c r="C23" s="275">
        <v>15</v>
      </c>
      <c r="D23" s="8"/>
      <c r="E23" s="2"/>
      <c r="F23" s="8"/>
      <c r="G23" s="2"/>
      <c r="H23" s="9"/>
      <c r="I23" s="2"/>
      <c r="J23" s="10"/>
      <c r="K23" s="8"/>
      <c r="M23" s="267">
        <f t="shared" si="1"/>
        <v>0</v>
      </c>
    </row>
    <row r="24" spans="1:13" s="267" customFormat="1" ht="18" customHeight="1" x14ac:dyDescent="0.15">
      <c r="A24" s="259">
        <f t="shared" si="0"/>
        <v>0</v>
      </c>
      <c r="B24" s="274"/>
      <c r="C24" s="275">
        <v>16</v>
      </c>
      <c r="D24" s="8"/>
      <c r="E24" s="2"/>
      <c r="F24" s="8"/>
      <c r="G24" s="2"/>
      <c r="H24" s="9"/>
      <c r="I24" s="2"/>
      <c r="J24" s="10"/>
      <c r="K24" s="8"/>
      <c r="M24" s="267">
        <f t="shared" si="1"/>
        <v>0</v>
      </c>
    </row>
    <row r="25" spans="1:13" s="267" customFormat="1" ht="18" customHeight="1" x14ac:dyDescent="0.15">
      <c r="A25" s="259">
        <f t="shared" si="0"/>
        <v>0</v>
      </c>
      <c r="B25" s="274"/>
      <c r="C25" s="275">
        <v>17</v>
      </c>
      <c r="D25" s="8"/>
      <c r="E25" s="2"/>
      <c r="F25" s="8"/>
      <c r="G25" s="2"/>
      <c r="H25" s="9"/>
      <c r="I25" s="2"/>
      <c r="J25" s="10"/>
      <c r="K25" s="8"/>
      <c r="M25" s="267">
        <f t="shared" si="1"/>
        <v>0</v>
      </c>
    </row>
    <row r="26" spans="1:13" s="267" customFormat="1" ht="18" customHeight="1" x14ac:dyDescent="0.15">
      <c r="A26" s="259">
        <f t="shared" si="0"/>
        <v>0</v>
      </c>
      <c r="B26" s="274"/>
      <c r="C26" s="275">
        <v>18</v>
      </c>
      <c r="D26" s="8"/>
      <c r="E26" s="2"/>
      <c r="F26" s="8"/>
      <c r="G26" s="2"/>
      <c r="H26" s="9"/>
      <c r="I26" s="2"/>
      <c r="J26" s="10"/>
      <c r="K26" s="8"/>
      <c r="M26" s="267">
        <f t="shared" si="1"/>
        <v>0</v>
      </c>
    </row>
    <row r="27" spans="1:13" s="267" customFormat="1" ht="18" customHeight="1" x14ac:dyDescent="0.15">
      <c r="A27" s="259">
        <f t="shared" si="0"/>
        <v>0</v>
      </c>
      <c r="B27" s="274"/>
      <c r="C27" s="275">
        <v>19</v>
      </c>
      <c r="D27" s="8"/>
      <c r="E27" s="2"/>
      <c r="F27" s="8"/>
      <c r="G27" s="2"/>
      <c r="H27" s="9"/>
      <c r="I27" s="2"/>
      <c r="J27" s="10"/>
      <c r="K27" s="8"/>
      <c r="M27" s="267">
        <f t="shared" si="1"/>
        <v>0</v>
      </c>
    </row>
    <row r="28" spans="1:13" s="267" customFormat="1" ht="18" customHeight="1" x14ac:dyDescent="0.15">
      <c r="A28" s="259">
        <f t="shared" si="0"/>
        <v>0</v>
      </c>
      <c r="B28" s="274"/>
      <c r="C28" s="275">
        <v>20</v>
      </c>
      <c r="D28" s="8"/>
      <c r="E28" s="2"/>
      <c r="F28" s="8"/>
      <c r="G28" s="2"/>
      <c r="H28" s="9"/>
      <c r="I28" s="2"/>
      <c r="J28" s="10"/>
      <c r="K28" s="8"/>
      <c r="M28" s="267">
        <f t="shared" si="1"/>
        <v>0</v>
      </c>
    </row>
    <row r="29" spans="1:13" s="267" customFormat="1" ht="18" customHeight="1" x14ac:dyDescent="0.15">
      <c r="A29" s="259">
        <f t="shared" si="0"/>
        <v>0</v>
      </c>
      <c r="B29" s="274"/>
      <c r="C29" s="275">
        <v>21</v>
      </c>
      <c r="D29" s="8"/>
      <c r="E29" s="2"/>
      <c r="F29" s="8"/>
      <c r="G29" s="2"/>
      <c r="H29" s="9"/>
      <c r="I29" s="2"/>
      <c r="J29" s="10"/>
      <c r="K29" s="8"/>
      <c r="M29" s="267">
        <f t="shared" si="1"/>
        <v>0</v>
      </c>
    </row>
    <row r="30" spans="1:13" s="267" customFormat="1" ht="18" customHeight="1" x14ac:dyDescent="0.15">
      <c r="A30" s="259">
        <f t="shared" si="0"/>
        <v>0</v>
      </c>
      <c r="B30" s="274"/>
      <c r="C30" s="275">
        <v>22</v>
      </c>
      <c r="D30" s="8"/>
      <c r="E30" s="2"/>
      <c r="F30" s="8"/>
      <c r="G30" s="2"/>
      <c r="H30" s="9"/>
      <c r="I30" s="2"/>
      <c r="J30" s="10"/>
      <c r="K30" s="8"/>
      <c r="M30" s="267">
        <f t="shared" si="1"/>
        <v>0</v>
      </c>
    </row>
    <row r="31" spans="1:13" s="267" customFormat="1" ht="18" customHeight="1" x14ac:dyDescent="0.15">
      <c r="A31" s="259">
        <f t="shared" si="0"/>
        <v>0</v>
      </c>
      <c r="B31" s="274"/>
      <c r="C31" s="275">
        <v>23</v>
      </c>
      <c r="D31" s="8"/>
      <c r="E31" s="2"/>
      <c r="F31" s="8"/>
      <c r="G31" s="2"/>
      <c r="H31" s="9"/>
      <c r="I31" s="2"/>
      <c r="J31" s="10"/>
      <c r="K31" s="8"/>
      <c r="M31" s="267">
        <f t="shared" si="1"/>
        <v>0</v>
      </c>
    </row>
    <row r="32" spans="1:13" s="267" customFormat="1" ht="18" customHeight="1" x14ac:dyDescent="0.15">
      <c r="A32" s="259">
        <f t="shared" si="0"/>
        <v>0</v>
      </c>
      <c r="B32" s="274"/>
      <c r="C32" s="275">
        <v>24</v>
      </c>
      <c r="D32" s="8"/>
      <c r="E32" s="2"/>
      <c r="F32" s="8"/>
      <c r="G32" s="2"/>
      <c r="H32" s="9"/>
      <c r="I32" s="2"/>
      <c r="J32" s="10"/>
      <c r="K32" s="8"/>
      <c r="M32" s="267">
        <f t="shared" si="1"/>
        <v>0</v>
      </c>
    </row>
    <row r="33" spans="1:13" s="267" customFormat="1" ht="18" customHeight="1" x14ac:dyDescent="0.15">
      <c r="A33" s="259">
        <f t="shared" si="0"/>
        <v>0</v>
      </c>
      <c r="B33" s="274"/>
      <c r="C33" s="275">
        <v>25</v>
      </c>
      <c r="D33" s="8"/>
      <c r="E33" s="2"/>
      <c r="F33" s="8"/>
      <c r="G33" s="2"/>
      <c r="H33" s="9"/>
      <c r="I33" s="2"/>
      <c r="J33" s="10"/>
      <c r="K33" s="8"/>
      <c r="M33" s="267">
        <f t="shared" si="1"/>
        <v>0</v>
      </c>
    </row>
    <row r="34" spans="1:13" s="267" customFormat="1" ht="18" customHeight="1" x14ac:dyDescent="0.15">
      <c r="A34" s="259">
        <f t="shared" si="0"/>
        <v>0</v>
      </c>
      <c r="B34" s="274"/>
      <c r="C34" s="275">
        <v>26</v>
      </c>
      <c r="D34" s="8"/>
      <c r="E34" s="2"/>
      <c r="F34" s="8"/>
      <c r="G34" s="2"/>
      <c r="H34" s="9"/>
      <c r="I34" s="2"/>
      <c r="J34" s="10"/>
      <c r="K34" s="8"/>
      <c r="M34" s="267">
        <f t="shared" si="1"/>
        <v>0</v>
      </c>
    </row>
    <row r="35" spans="1:13" s="267" customFormat="1" ht="18" customHeight="1" x14ac:dyDescent="0.15">
      <c r="A35" s="259">
        <f t="shared" si="0"/>
        <v>0</v>
      </c>
      <c r="B35" s="274"/>
      <c r="C35" s="275">
        <v>27</v>
      </c>
      <c r="D35" s="8"/>
      <c r="E35" s="2"/>
      <c r="F35" s="8"/>
      <c r="G35" s="2"/>
      <c r="H35" s="9"/>
      <c r="I35" s="2"/>
      <c r="J35" s="10"/>
      <c r="K35" s="8"/>
      <c r="M35" s="267">
        <f t="shared" si="1"/>
        <v>0</v>
      </c>
    </row>
    <row r="36" spans="1:13" s="267" customFormat="1" ht="18" customHeight="1" x14ac:dyDescent="0.15">
      <c r="A36" s="259">
        <f t="shared" si="0"/>
        <v>0</v>
      </c>
      <c r="B36" s="274"/>
      <c r="C36" s="275">
        <v>28</v>
      </c>
      <c r="D36" s="8"/>
      <c r="E36" s="2"/>
      <c r="F36" s="8"/>
      <c r="G36" s="2"/>
      <c r="H36" s="9"/>
      <c r="I36" s="2"/>
      <c r="J36" s="10"/>
      <c r="K36" s="8"/>
      <c r="M36" s="267">
        <f t="shared" si="1"/>
        <v>0</v>
      </c>
    </row>
    <row r="37" spans="1:13" s="267" customFormat="1" ht="18" customHeight="1" x14ac:dyDescent="0.15">
      <c r="A37" s="259">
        <f t="shared" si="0"/>
        <v>0</v>
      </c>
      <c r="B37" s="274"/>
      <c r="C37" s="275">
        <v>29</v>
      </c>
      <c r="D37" s="8"/>
      <c r="E37" s="2"/>
      <c r="F37" s="8"/>
      <c r="G37" s="2"/>
      <c r="H37" s="9"/>
      <c r="I37" s="2"/>
      <c r="J37" s="10"/>
      <c r="K37" s="8"/>
      <c r="M37" s="267">
        <f t="shared" si="1"/>
        <v>0</v>
      </c>
    </row>
    <row r="38" spans="1:13" s="267" customFormat="1" ht="18" customHeight="1" x14ac:dyDescent="0.15">
      <c r="A38" s="259">
        <f t="shared" si="0"/>
        <v>0</v>
      </c>
      <c r="B38" s="274"/>
      <c r="C38" s="275">
        <v>30</v>
      </c>
      <c r="D38" s="8"/>
      <c r="E38" s="2"/>
      <c r="F38" s="8"/>
      <c r="G38" s="2"/>
      <c r="H38" s="9"/>
      <c r="I38" s="2"/>
      <c r="J38" s="10"/>
      <c r="K38" s="8"/>
      <c r="M38" s="267">
        <f t="shared" si="1"/>
        <v>0</v>
      </c>
    </row>
    <row r="39" spans="1:13" s="267" customFormat="1" ht="18" customHeight="1" x14ac:dyDescent="0.15">
      <c r="A39" s="259">
        <f t="shared" si="0"/>
        <v>0</v>
      </c>
      <c r="B39" s="274"/>
      <c r="C39" s="275">
        <v>31</v>
      </c>
      <c r="D39" s="8"/>
      <c r="E39" s="2"/>
      <c r="F39" s="8"/>
      <c r="G39" s="2"/>
      <c r="H39" s="9"/>
      <c r="I39" s="2"/>
      <c r="J39" s="10"/>
      <c r="K39" s="8"/>
      <c r="M39" s="267">
        <f t="shared" si="1"/>
        <v>0</v>
      </c>
    </row>
    <row r="40" spans="1:13" s="267" customFormat="1" ht="18" customHeight="1" x14ac:dyDescent="0.15">
      <c r="A40" s="259">
        <f t="shared" si="0"/>
        <v>0</v>
      </c>
      <c r="B40" s="274"/>
      <c r="C40" s="275">
        <v>32</v>
      </c>
      <c r="D40" s="8"/>
      <c r="E40" s="2"/>
      <c r="F40" s="8"/>
      <c r="G40" s="2"/>
      <c r="H40" s="9"/>
      <c r="I40" s="2"/>
      <c r="J40" s="10"/>
      <c r="K40" s="8"/>
      <c r="M40" s="267">
        <f t="shared" si="1"/>
        <v>0</v>
      </c>
    </row>
    <row r="41" spans="1:13" s="267" customFormat="1" ht="18" customHeight="1" x14ac:dyDescent="0.15">
      <c r="A41" s="259">
        <f t="shared" ref="A41:A58" si="2">IFERROR(IF(AND(OR($C41=1,AND($C41&gt;1,$M41&gt;0)), OR(TRIM($D41)="",TRIM($E41)="",TRIM($F41)="",TRIM($G41)="",TRIM($H41)="")),1001,0),3)</f>
        <v>0</v>
      </c>
      <c r="B41" s="274"/>
      <c r="C41" s="275">
        <v>33</v>
      </c>
      <c r="D41" s="8"/>
      <c r="E41" s="2"/>
      <c r="F41" s="8"/>
      <c r="G41" s="2"/>
      <c r="H41" s="9"/>
      <c r="I41" s="2"/>
      <c r="J41" s="10"/>
      <c r="K41" s="8"/>
      <c r="M41" s="267">
        <f t="shared" si="1"/>
        <v>0</v>
      </c>
    </row>
    <row r="42" spans="1:13" s="267" customFormat="1" ht="18" customHeight="1" x14ac:dyDescent="0.15">
      <c r="A42" s="259">
        <f t="shared" si="2"/>
        <v>0</v>
      </c>
      <c r="B42" s="274"/>
      <c r="C42" s="275">
        <v>34</v>
      </c>
      <c r="D42" s="8"/>
      <c r="E42" s="2"/>
      <c r="F42" s="8"/>
      <c r="G42" s="2"/>
      <c r="H42" s="9"/>
      <c r="I42" s="2"/>
      <c r="J42" s="10"/>
      <c r="K42" s="8"/>
      <c r="M42" s="267">
        <f t="shared" si="1"/>
        <v>0</v>
      </c>
    </row>
    <row r="43" spans="1:13" s="267" customFormat="1" ht="18" customHeight="1" x14ac:dyDescent="0.15">
      <c r="A43" s="259">
        <f t="shared" si="2"/>
        <v>0</v>
      </c>
      <c r="B43" s="274"/>
      <c r="C43" s="275">
        <v>35</v>
      </c>
      <c r="D43" s="8"/>
      <c r="E43" s="2"/>
      <c r="F43" s="8"/>
      <c r="G43" s="2"/>
      <c r="H43" s="9"/>
      <c r="I43" s="2"/>
      <c r="J43" s="10"/>
      <c r="K43" s="8"/>
      <c r="M43" s="267">
        <f t="shared" si="1"/>
        <v>0</v>
      </c>
    </row>
    <row r="44" spans="1:13" s="267" customFormat="1" ht="18" customHeight="1" x14ac:dyDescent="0.15">
      <c r="A44" s="259">
        <f t="shared" si="2"/>
        <v>0</v>
      </c>
      <c r="B44" s="274"/>
      <c r="C44" s="275">
        <v>36</v>
      </c>
      <c r="D44" s="8"/>
      <c r="E44" s="2"/>
      <c r="F44" s="8"/>
      <c r="G44" s="2"/>
      <c r="H44" s="9"/>
      <c r="I44" s="2"/>
      <c r="J44" s="10"/>
      <c r="K44" s="8"/>
      <c r="M44" s="267">
        <f t="shared" si="1"/>
        <v>0</v>
      </c>
    </row>
    <row r="45" spans="1:13" s="267" customFormat="1" ht="18" customHeight="1" x14ac:dyDescent="0.15">
      <c r="A45" s="259">
        <f t="shared" si="2"/>
        <v>0</v>
      </c>
      <c r="B45" s="274"/>
      <c r="C45" s="275">
        <v>37</v>
      </c>
      <c r="D45" s="8"/>
      <c r="E45" s="2"/>
      <c r="F45" s="8"/>
      <c r="G45" s="2"/>
      <c r="H45" s="9"/>
      <c r="I45" s="2"/>
      <c r="J45" s="10"/>
      <c r="K45" s="8"/>
      <c r="M45" s="267">
        <f t="shared" si="1"/>
        <v>0</v>
      </c>
    </row>
    <row r="46" spans="1:13" s="267" customFormat="1" ht="18" customHeight="1" x14ac:dyDescent="0.15">
      <c r="A46" s="259">
        <f t="shared" si="2"/>
        <v>0</v>
      </c>
      <c r="B46" s="274"/>
      <c r="C46" s="275">
        <v>38</v>
      </c>
      <c r="D46" s="8"/>
      <c r="E46" s="2"/>
      <c r="F46" s="8"/>
      <c r="G46" s="2"/>
      <c r="H46" s="9"/>
      <c r="I46" s="2"/>
      <c r="J46" s="10"/>
      <c r="K46" s="8"/>
      <c r="M46" s="267">
        <f t="shared" si="1"/>
        <v>0</v>
      </c>
    </row>
    <row r="47" spans="1:13" s="267" customFormat="1" ht="18" customHeight="1" x14ac:dyDescent="0.15">
      <c r="A47" s="259">
        <f t="shared" si="2"/>
        <v>0</v>
      </c>
      <c r="B47" s="274"/>
      <c r="C47" s="275">
        <v>39</v>
      </c>
      <c r="D47" s="8"/>
      <c r="E47" s="2"/>
      <c r="F47" s="8"/>
      <c r="G47" s="2"/>
      <c r="H47" s="9"/>
      <c r="I47" s="2"/>
      <c r="J47" s="10"/>
      <c r="K47" s="8"/>
      <c r="M47" s="267">
        <f t="shared" si="1"/>
        <v>0</v>
      </c>
    </row>
    <row r="48" spans="1:13" s="267" customFormat="1" ht="18" customHeight="1" x14ac:dyDescent="0.15">
      <c r="A48" s="259">
        <f t="shared" si="2"/>
        <v>0</v>
      </c>
      <c r="B48" s="274"/>
      <c r="C48" s="275">
        <v>40</v>
      </c>
      <c r="D48" s="8"/>
      <c r="E48" s="2"/>
      <c r="F48" s="8"/>
      <c r="G48" s="2"/>
      <c r="H48" s="9"/>
      <c r="I48" s="2"/>
      <c r="J48" s="10"/>
      <c r="K48" s="8"/>
      <c r="M48" s="267">
        <f t="shared" si="1"/>
        <v>0</v>
      </c>
    </row>
    <row r="49" spans="1:13" s="267" customFormat="1" ht="18" customHeight="1" x14ac:dyDescent="0.15">
      <c r="A49" s="259">
        <f t="shared" si="2"/>
        <v>0</v>
      </c>
      <c r="B49" s="274"/>
      <c r="C49" s="275">
        <v>41</v>
      </c>
      <c r="D49" s="8"/>
      <c r="E49" s="2"/>
      <c r="F49" s="8"/>
      <c r="G49" s="2"/>
      <c r="H49" s="9"/>
      <c r="I49" s="2"/>
      <c r="J49" s="10"/>
      <c r="K49" s="8"/>
      <c r="M49" s="267">
        <f t="shared" si="1"/>
        <v>0</v>
      </c>
    </row>
    <row r="50" spans="1:13" s="267" customFormat="1" ht="18" customHeight="1" x14ac:dyDescent="0.15">
      <c r="A50" s="259">
        <f t="shared" si="2"/>
        <v>0</v>
      </c>
      <c r="B50" s="274"/>
      <c r="C50" s="275">
        <v>42</v>
      </c>
      <c r="D50" s="8"/>
      <c r="E50" s="2"/>
      <c r="F50" s="8"/>
      <c r="G50" s="2"/>
      <c r="H50" s="9"/>
      <c r="I50" s="2"/>
      <c r="J50" s="10"/>
      <c r="K50" s="8"/>
      <c r="M50" s="267">
        <f t="shared" si="1"/>
        <v>0</v>
      </c>
    </row>
    <row r="51" spans="1:13" s="267" customFormat="1" ht="18" customHeight="1" x14ac:dyDescent="0.15">
      <c r="A51" s="259">
        <f t="shared" si="2"/>
        <v>0</v>
      </c>
      <c r="B51" s="274"/>
      <c r="C51" s="275">
        <v>43</v>
      </c>
      <c r="D51" s="8"/>
      <c r="E51" s="2"/>
      <c r="F51" s="8"/>
      <c r="G51" s="2"/>
      <c r="H51" s="9"/>
      <c r="I51" s="2"/>
      <c r="J51" s="10"/>
      <c r="K51" s="8"/>
      <c r="M51" s="267">
        <f t="shared" si="1"/>
        <v>0</v>
      </c>
    </row>
    <row r="52" spans="1:13" s="267" customFormat="1" ht="18" customHeight="1" x14ac:dyDescent="0.15">
      <c r="A52" s="259">
        <f t="shared" si="2"/>
        <v>0</v>
      </c>
      <c r="B52" s="274"/>
      <c r="C52" s="275">
        <v>44</v>
      </c>
      <c r="D52" s="8"/>
      <c r="E52" s="2"/>
      <c r="F52" s="8"/>
      <c r="G52" s="2"/>
      <c r="H52" s="9"/>
      <c r="I52" s="2"/>
      <c r="J52" s="10"/>
      <c r="K52" s="8"/>
      <c r="M52" s="267">
        <f t="shared" si="1"/>
        <v>0</v>
      </c>
    </row>
    <row r="53" spans="1:13" s="267" customFormat="1" ht="18" customHeight="1" x14ac:dyDescent="0.15">
      <c r="A53" s="259">
        <f t="shared" si="2"/>
        <v>0</v>
      </c>
      <c r="B53" s="274"/>
      <c r="C53" s="275">
        <v>45</v>
      </c>
      <c r="D53" s="8"/>
      <c r="E53" s="2"/>
      <c r="F53" s="8"/>
      <c r="G53" s="2"/>
      <c r="H53" s="9"/>
      <c r="I53" s="2"/>
      <c r="J53" s="10"/>
      <c r="K53" s="8"/>
      <c r="M53" s="267">
        <f t="shared" si="1"/>
        <v>0</v>
      </c>
    </row>
    <row r="54" spans="1:13" s="267" customFormat="1" ht="18" customHeight="1" x14ac:dyDescent="0.15">
      <c r="A54" s="259">
        <f t="shared" si="2"/>
        <v>0</v>
      </c>
      <c r="B54" s="274"/>
      <c r="C54" s="275">
        <v>46</v>
      </c>
      <c r="D54" s="8"/>
      <c r="E54" s="2"/>
      <c r="F54" s="8"/>
      <c r="G54" s="2"/>
      <c r="H54" s="9"/>
      <c r="I54" s="2"/>
      <c r="J54" s="10"/>
      <c r="K54" s="8"/>
      <c r="M54" s="267">
        <f t="shared" si="1"/>
        <v>0</v>
      </c>
    </row>
    <row r="55" spans="1:13" s="267" customFormat="1" ht="18" customHeight="1" x14ac:dyDescent="0.15">
      <c r="A55" s="259">
        <f t="shared" si="2"/>
        <v>0</v>
      </c>
      <c r="B55" s="274"/>
      <c r="C55" s="275">
        <v>47</v>
      </c>
      <c r="D55" s="8"/>
      <c r="E55" s="2"/>
      <c r="F55" s="8"/>
      <c r="G55" s="2"/>
      <c r="H55" s="9"/>
      <c r="I55" s="2"/>
      <c r="J55" s="10"/>
      <c r="K55" s="8"/>
      <c r="M55" s="267">
        <f t="shared" si="1"/>
        <v>0</v>
      </c>
    </row>
    <row r="56" spans="1:13" s="267" customFormat="1" ht="18" customHeight="1" x14ac:dyDescent="0.15">
      <c r="A56" s="259">
        <f t="shared" si="2"/>
        <v>0</v>
      </c>
      <c r="B56" s="274"/>
      <c r="C56" s="275">
        <v>48</v>
      </c>
      <c r="D56" s="8"/>
      <c r="E56" s="2"/>
      <c r="F56" s="8"/>
      <c r="G56" s="2"/>
      <c r="H56" s="9"/>
      <c r="I56" s="2"/>
      <c r="J56" s="10"/>
      <c r="K56" s="8"/>
      <c r="M56" s="267">
        <f t="shared" si="1"/>
        <v>0</v>
      </c>
    </row>
    <row r="57" spans="1:13" s="267" customFormat="1" ht="18" customHeight="1" x14ac:dyDescent="0.15">
      <c r="A57" s="259">
        <f t="shared" si="2"/>
        <v>0</v>
      </c>
      <c r="B57" s="274"/>
      <c r="C57" s="275">
        <v>49</v>
      </c>
      <c r="D57" s="8"/>
      <c r="E57" s="2"/>
      <c r="F57" s="8"/>
      <c r="G57" s="2"/>
      <c r="H57" s="9"/>
      <c r="I57" s="2"/>
      <c r="J57" s="10"/>
      <c r="K57" s="8"/>
      <c r="M57" s="267">
        <f t="shared" si="1"/>
        <v>0</v>
      </c>
    </row>
    <row r="58" spans="1:13" s="267" customFormat="1" ht="18" customHeight="1" x14ac:dyDescent="0.15">
      <c r="A58" s="259">
        <f t="shared" si="2"/>
        <v>0</v>
      </c>
      <c r="B58" s="274"/>
      <c r="C58" s="276">
        <v>50</v>
      </c>
      <c r="D58" s="11"/>
      <c r="E58" s="12"/>
      <c r="F58" s="11"/>
      <c r="G58" s="12"/>
      <c r="H58" s="13"/>
      <c r="I58" s="12"/>
      <c r="J58" s="14"/>
      <c r="K58" s="11"/>
      <c r="M58" s="267">
        <f t="shared" si="1"/>
        <v>0</v>
      </c>
    </row>
  </sheetData>
  <sheetProtection algorithmName="SHA-512" hashValue="ZOn1z2Y4QnxJohvCn3HzHA4xhusj8G81lJcVEUhAfIvgEBJBwrc8jLJeqo2DzfMtX88BJmAzgEmPEIzzwBqrnA==" saltValue="3fso0acFwN+IJdcG8MXS8g==" spinCount="100000" sheet="1" objects="1" scenarios="1"/>
  <mergeCells count="2">
    <mergeCell ref="C3:K3"/>
    <mergeCell ref="C4:K4"/>
  </mergeCells>
  <phoneticPr fontId="4"/>
  <conditionalFormatting sqref="D9:D58">
    <cfRule type="expression" dxfId="4" priority="5" stopIfTrue="1">
      <formula>AND($A9&lt;&gt;0, TRIM($D9)="")</formula>
    </cfRule>
  </conditionalFormatting>
  <conditionalFormatting sqref="E9:E58">
    <cfRule type="expression" dxfId="3" priority="4" stopIfTrue="1">
      <formula>AND($A9&lt;&gt;0, TRIM($E9)="")</formula>
    </cfRule>
  </conditionalFormatting>
  <conditionalFormatting sqref="F9:F58">
    <cfRule type="expression" dxfId="2" priority="3" stopIfTrue="1">
      <formula>AND($A9&lt;&gt;0, TRIM($F9)="")</formula>
    </cfRule>
  </conditionalFormatting>
  <conditionalFormatting sqref="G9:G58">
    <cfRule type="expression" dxfId="1" priority="2" stopIfTrue="1">
      <formula>AND($A9&lt;&gt;0, TRIM($G9)="")</formula>
    </cfRule>
  </conditionalFormatting>
  <conditionalFormatting sqref="H9:H58">
    <cfRule type="expression" dxfId="0" priority="1" stopIfTrue="1">
      <formula>AND($A9&lt;&gt;0, TRIM($H9)="")</formula>
    </cfRule>
  </conditionalFormatting>
  <dataValidations count="8">
    <dataValidation imeMode="hiragana" allowBlank="1" showInputMessage="1" showErrorMessage="1" sqref="D9:D58" xr:uid="{C5F7B3A6-64D9-4301-9590-01FDB0B88157}"/>
    <dataValidation imeMode="hiragana" allowBlank="1" showInputMessage="1" showErrorMessage="1" sqref="E9:E58" xr:uid="{431F439F-C881-479F-98EE-A64BE77EDAE7}"/>
    <dataValidation imeMode="fullKatakana" allowBlank="1" showInputMessage="1" showErrorMessage="1" sqref="F9:F58" xr:uid="{3067481A-2D24-4AAD-B220-1D3E8A7D8CB9}"/>
    <dataValidation type="list" imeMode="halfAlpha" allowBlank="1" showInputMessage="1" showErrorMessage="1" error="リストから選択してください" sqref="G9:G58" xr:uid="{D8C99E9F-E36E-4D49-9AA5-92AAEA5C4906}">
      <formula1>"男,女,　"</formula1>
    </dataValidation>
    <dataValidation type="date" imeMode="halfAlpha" allowBlank="1" showInputMessage="1" showErrorMessage="1" error="有効な日付を入力してください" sqref="H9:H58" xr:uid="{9655C481-FA3C-4DEF-A3C3-2146DF46CD3D}">
      <formula1>92</formula1>
      <formula2>73415</formula2>
    </dataValidation>
    <dataValidation type="list" imeMode="halfAlpha" allowBlank="1" showInputMessage="1" showErrorMessage="1" error="リストから選択してください" sqref="I9:I58" xr:uid="{22F2882F-88BF-44BB-9FA3-D58E02605A10}">
      <formula1>"常勤,非常勤,　"</formula1>
    </dataValidation>
    <dataValidation imeMode="hiragana" allowBlank="1" showInputMessage="1" showErrorMessage="1" sqref="J9:J58" xr:uid="{5FA80E2A-22F5-4E98-B36D-A1C3D3689DB9}"/>
    <dataValidation imeMode="hiragana" allowBlank="1" showInputMessage="1" showErrorMessage="1" sqref="K9:K58" xr:uid="{B758497C-49EB-4878-AA9F-2A3621B497C0}"/>
  </dataValidations>
  <pageMargins left="0.43307086614173229" right="0.35433070866141736" top="0.52" bottom="0.31" header="0.31496062992125984" footer="0.31496062992125984"/>
  <pageSetup paperSize="9" fitToHeight="0" orientation="landscape" r:id="rId1"/>
  <headerFooter>
    <oddHeader>&amp;R&amp;8&amp;P/&amp;N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57"/>
  <sheetViews>
    <sheetView zoomScaleNormal="100" workbookViewId="0"/>
  </sheetViews>
  <sheetFormatPr defaultColWidth="9" defaultRowHeight="13.5" x14ac:dyDescent="0.15"/>
  <cols>
    <col min="1" max="1" width="17.25" style="114" customWidth="1"/>
    <col min="2" max="16384" width="9" style="114"/>
  </cols>
  <sheetData>
    <row r="1" spans="1:1" x14ac:dyDescent="0.15">
      <c r="A1" s="114"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14" t="str">
        <f>"@神奈川県@和歌山県@鹿児島県@"</f>
        <v>@神奈川県@和歌山県@鹿児島県@</v>
      </c>
    </row>
    <row r="3" spans="1:1" x14ac:dyDescent="0.15">
      <c r="A3" s="114" t="s">
        <v>257</v>
      </c>
    </row>
    <row r="4" spans="1:1" x14ac:dyDescent="0.15">
      <c r="A4" s="114" t="s">
        <v>258</v>
      </c>
    </row>
    <row r="10" spans="1:1" x14ac:dyDescent="0.15">
      <c r="A10" s="85" t="s">
        <v>94</v>
      </c>
    </row>
    <row r="11" spans="1:1" x14ac:dyDescent="0.15">
      <c r="A11" s="85" t="s">
        <v>15</v>
      </c>
    </row>
    <row r="12" spans="1:1" x14ac:dyDescent="0.15">
      <c r="A12" s="85" t="s">
        <v>16</v>
      </c>
    </row>
    <row r="13" spans="1:1" x14ac:dyDescent="0.15">
      <c r="A13" s="85" t="s">
        <v>17</v>
      </c>
    </row>
    <row r="14" spans="1:1" x14ac:dyDescent="0.15">
      <c r="A14" s="85" t="s">
        <v>18</v>
      </c>
    </row>
    <row r="15" spans="1:1" x14ac:dyDescent="0.15">
      <c r="A15" s="85" t="s">
        <v>19</v>
      </c>
    </row>
    <row r="16" spans="1:1" x14ac:dyDescent="0.15">
      <c r="A16" s="85" t="s">
        <v>20</v>
      </c>
    </row>
    <row r="17" spans="1:1" x14ac:dyDescent="0.15">
      <c r="A17" s="85" t="s">
        <v>21</v>
      </c>
    </row>
    <row r="18" spans="1:1" x14ac:dyDescent="0.15">
      <c r="A18" s="85" t="s">
        <v>22</v>
      </c>
    </row>
    <row r="19" spans="1:1" x14ac:dyDescent="0.15">
      <c r="A19" s="85" t="s">
        <v>23</v>
      </c>
    </row>
    <row r="20" spans="1:1" x14ac:dyDescent="0.15">
      <c r="A20" s="85" t="s">
        <v>24</v>
      </c>
    </row>
    <row r="21" spans="1:1" x14ac:dyDescent="0.15">
      <c r="A21" s="85" t="s">
        <v>25</v>
      </c>
    </row>
    <row r="22" spans="1:1" x14ac:dyDescent="0.15">
      <c r="A22" s="85" t="s">
        <v>26</v>
      </c>
    </row>
    <row r="23" spans="1:1" x14ac:dyDescent="0.15">
      <c r="A23" s="85" t="s">
        <v>27</v>
      </c>
    </row>
    <row r="24" spans="1:1" x14ac:dyDescent="0.15">
      <c r="A24" s="85" t="s">
        <v>28</v>
      </c>
    </row>
    <row r="25" spans="1:1" x14ac:dyDescent="0.15">
      <c r="A25" s="85" t="s">
        <v>29</v>
      </c>
    </row>
    <row r="26" spans="1:1" x14ac:dyDescent="0.15">
      <c r="A26" s="85" t="s">
        <v>30</v>
      </c>
    </row>
    <row r="27" spans="1:1" x14ac:dyDescent="0.15">
      <c r="A27" s="85" t="s">
        <v>31</v>
      </c>
    </row>
    <row r="28" spans="1:1" x14ac:dyDescent="0.15">
      <c r="A28" s="85" t="s">
        <v>32</v>
      </c>
    </row>
    <row r="29" spans="1:1" x14ac:dyDescent="0.15">
      <c r="A29" s="85" t="s">
        <v>33</v>
      </c>
    </row>
    <row r="30" spans="1:1" x14ac:dyDescent="0.15">
      <c r="A30" s="85" t="s">
        <v>34</v>
      </c>
    </row>
    <row r="31" spans="1:1" x14ac:dyDescent="0.15">
      <c r="A31" s="85" t="s">
        <v>35</v>
      </c>
    </row>
    <row r="32" spans="1:1" x14ac:dyDescent="0.15">
      <c r="A32" s="85" t="s">
        <v>36</v>
      </c>
    </row>
    <row r="33" spans="1:1" x14ac:dyDescent="0.15">
      <c r="A33" s="85" t="s">
        <v>37</v>
      </c>
    </row>
    <row r="34" spans="1:1" x14ac:dyDescent="0.15">
      <c r="A34" s="85" t="s">
        <v>38</v>
      </c>
    </row>
    <row r="35" spans="1:1" x14ac:dyDescent="0.15">
      <c r="A35" s="85" t="s">
        <v>39</v>
      </c>
    </row>
    <row r="36" spans="1:1" x14ac:dyDescent="0.15">
      <c r="A36" s="85" t="s">
        <v>40</v>
      </c>
    </row>
    <row r="37" spans="1:1" x14ac:dyDescent="0.15">
      <c r="A37" s="85" t="s">
        <v>41</v>
      </c>
    </row>
    <row r="38" spans="1:1" x14ac:dyDescent="0.15">
      <c r="A38" s="85" t="s">
        <v>42</v>
      </c>
    </row>
    <row r="39" spans="1:1" x14ac:dyDescent="0.15">
      <c r="A39" s="85" t="s">
        <v>43</v>
      </c>
    </row>
    <row r="40" spans="1:1" x14ac:dyDescent="0.15">
      <c r="A40" s="85" t="s">
        <v>44</v>
      </c>
    </row>
    <row r="41" spans="1:1" x14ac:dyDescent="0.15">
      <c r="A41" s="85" t="s">
        <v>45</v>
      </c>
    </row>
    <row r="42" spans="1:1" x14ac:dyDescent="0.15">
      <c r="A42" s="85" t="s">
        <v>46</v>
      </c>
    </row>
    <row r="43" spans="1:1" x14ac:dyDescent="0.15">
      <c r="A43" s="85" t="s">
        <v>47</v>
      </c>
    </row>
    <row r="44" spans="1:1" x14ac:dyDescent="0.15">
      <c r="A44" s="85" t="s">
        <v>48</v>
      </c>
    </row>
    <row r="45" spans="1:1" x14ac:dyDescent="0.15">
      <c r="A45" s="85" t="s">
        <v>49</v>
      </c>
    </row>
    <row r="46" spans="1:1" x14ac:dyDescent="0.15">
      <c r="A46" s="85" t="s">
        <v>50</v>
      </c>
    </row>
    <row r="47" spans="1:1" x14ac:dyDescent="0.15">
      <c r="A47" s="85" t="s">
        <v>51</v>
      </c>
    </row>
    <row r="48" spans="1:1" x14ac:dyDescent="0.15">
      <c r="A48" s="85" t="s">
        <v>52</v>
      </c>
    </row>
    <row r="49" spans="1:1" x14ac:dyDescent="0.15">
      <c r="A49" s="85" t="s">
        <v>53</v>
      </c>
    </row>
    <row r="50" spans="1:1" x14ac:dyDescent="0.15">
      <c r="A50" s="85" t="s">
        <v>54</v>
      </c>
    </row>
    <row r="51" spans="1:1" x14ac:dyDescent="0.15">
      <c r="A51" s="85" t="s">
        <v>55</v>
      </c>
    </row>
    <row r="52" spans="1:1" x14ac:dyDescent="0.15">
      <c r="A52" s="85" t="s">
        <v>56</v>
      </c>
    </row>
    <row r="53" spans="1:1" x14ac:dyDescent="0.15">
      <c r="A53" s="85" t="s">
        <v>57</v>
      </c>
    </row>
    <row r="54" spans="1:1" x14ac:dyDescent="0.15">
      <c r="A54" s="85" t="s">
        <v>58</v>
      </c>
    </row>
    <row r="55" spans="1:1" x14ac:dyDescent="0.15">
      <c r="A55" s="85" t="s">
        <v>59</v>
      </c>
    </row>
    <row r="56" spans="1:1" x14ac:dyDescent="0.15">
      <c r="A56" s="85" t="s">
        <v>60</v>
      </c>
    </row>
    <row r="57" spans="1:1" x14ac:dyDescent="0.15">
      <c r="A57" s="85" t="s">
        <v>61</v>
      </c>
    </row>
  </sheetData>
  <sheetProtection algorithmName="SHA-512" hashValue="t9mIu3RkakDqaQ5OaR/MpYBHO7OdNR9zo/JRqQZizclA2hhBpogsZCxNVun/r/P101wbvijjvxIaSQYcxhS6/g==" saltValue="pkXNFwwiupnkuvZKSnofuA==" spinCount="100000" sheet="1" objects="1" scenarios="1"/>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入力シート</vt:lpstr>
      <vt:lpstr>役員情報入力シート</vt:lpstr>
      <vt:lpstr>settings</vt:lpstr>
      <vt:lpstr>入力シート!Print_Titles</vt:lpstr>
      <vt:lpstr>役員情報入力シート!Print_Titles</vt:lpstr>
      <vt:lpstr>希望</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2023-10-23T08:02:50Z</cp:lastPrinted>
  <dcterms:created xsi:type="dcterms:W3CDTF">2018-07-20T07:50:20Z</dcterms:created>
  <dcterms:modified xsi:type="dcterms:W3CDTF">2024-02-27T08:21:49Z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fa83ef35-2a2d-42f8-ac1d-33ce738d231f</vt:lpwstr>
  </property>
</Properties>
</file>