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862"/>
  </bookViews>
  <sheets>
    <sheet name="はじめに" sheetId="2" r:id="rId1"/>
    <sheet name="（別紙１）届出書" sheetId="23" r:id="rId2"/>
    <sheet name="（別紙２）体制一覧" sheetId="1" r:id="rId3"/>
    <sheet name="別紙3" sheetId="4" r:id="rId4"/>
    <sheet name="別紙4" sheetId="10" r:id="rId5"/>
    <sheet name="別紙5" sheetId="5" r:id="rId6"/>
    <sheet name="別紙5-1" sheetId="24" r:id="rId7"/>
    <sheet name="別紙6" sheetId="18" r:id="rId8"/>
    <sheet name="別紙6－1" sheetId="19" r:id="rId9"/>
    <sheet name="別紙7" sheetId="12" r:id="rId10"/>
    <sheet name="別紙7-1　サービス提供体制強化加算に関する計算書" sheetId="8" r:id="rId11"/>
    <sheet name="別紙7-2　サービス提供体制強化加算に関する勤続年数" sheetId="25" r:id="rId12"/>
    <sheet name="別紙８" sheetId="21" r:id="rId13"/>
    <sheet name="別紙９" sheetId="22" r:id="rId14"/>
    <sheet name="【記入方法】参考様式10" sheetId="16" r:id="rId15"/>
    <sheet name="参考様式10" sheetId="14" r:id="rId16"/>
    <sheet name="【シフト記号表】参考様式10関係（勤務時間帯）" sheetId="15" r:id="rId17"/>
    <sheet name="【記載例】参考様式10" sheetId="3" r:id="rId18"/>
    <sheet name="(参考様式10)【記載例】シフト記号表（勤務時間帯）" sheetId="11" r:id="rId19"/>
    <sheet name="【プルダウン・リスト】別紙10関係" sheetId="17" r:id="rId20"/>
    <sheet name="（参考様式10）【旧】勤務形態一覧表（通所）" sheetId="9" r:id="rId21"/>
    <sheet name="（参考様式10）【旧】勤務形態一覧表（通所）記入例" sheetId="13" r:id="rId22"/>
  </sheets>
  <externalReferences>
    <externalReference r:id="rId23"/>
  </externalReferences>
  <definedNames>
    <definedName name="【記載例】シフト記号">#REF!</definedName>
    <definedName name="【記載例】シフト記号" localSheetId="16">'【シフト記号表】参考様式10関係（勤務時間帯）'!$C$6:$C$35</definedName>
    <definedName name="【記載例】シフト記号" localSheetId="17">'(参考様式10)【記載例】シフト記号表（勤務時間帯）'!$C$6:$C$35</definedName>
    <definedName name="職種">'【プルダウン・リスト】別紙10関係'!$C$12:$L$12</definedName>
    <definedName name="職種" localSheetId="17">'[1]プルダウン・リスト'!$C$12:$L$12</definedName>
    <definedName name="【記載例】シフト記号" localSheetId="18">'(参考様式10)【記載例】シフト記号表（勤務時間帯）'!$C$6:$C$35</definedName>
    <definedName name="シフト記号表">'【シフト記号表】参考様式10関係（勤務時間帯）'!$C$6:$C$35</definedName>
    <definedName name="管理者">'【プルダウン・リスト】別紙10関係'!$C$13:$C$25</definedName>
    <definedName name="機能訓練指導員">'【プルダウン・リスト】別紙10関係'!$G$13:$G$25</definedName>
    <definedName name="介護職員">'【プルダウン・リスト】別紙10関係'!$F$13:$F$25</definedName>
    <definedName name="生活相談員">'【プルダウン・リスト】別紙10関係'!$D$13:$D$25</definedName>
    <definedName name="看護職員">'【プルダウン・リスト】別紙10関係'!$E$13:$E$25</definedName>
    <definedName name="_xlnm.Print_Area" localSheetId="2">'（別紙２）体制一覧'!$A$1:$AF$93</definedName>
    <definedName name="Z_918D9391_3166_42FD_8CCC_73DDA136E9AD_.wvu.PrintArea" localSheetId="2" hidden="1">'（別紙２）体制一覧'!$A$1:$AF$93</definedName>
    <definedName name="_xlnm._FilterDatabase" localSheetId="2" hidden="1">'（別紙２）体制一覧'!$A$7:$AF$39</definedName>
    <definedName name="_xlnm.Print_Titles" localSheetId="0">はじめに!$5:$5</definedName>
    <definedName name="_xlnm.Print_Area" localSheetId="0">はじめに!$A$1:$G$57</definedName>
    <definedName name="_xlnm.Print_Area" localSheetId="17">'【記載例】参考様式10'!$A$1:$BF$72</definedName>
    <definedName name="_xlnm.Print_Area" localSheetId="3">別紙3!$A$1:$O$54</definedName>
    <definedName name="_xlnm.Print_Area" localSheetId="5">別紙5!$A$1:$Z$32</definedName>
    <definedName name="_xlnm.Print_Area" localSheetId="10">'別紙7-1　サービス提供体制強化加算に関する計算書'!$A$1:$H$32</definedName>
    <definedName name="_xlnm.Print_Area" localSheetId="20">'（参考様式10）【旧】勤務形態一覧表（通所）'!$A$1:$AH$36</definedName>
    <definedName name="_xlnm.Print_Area" localSheetId="4">別紙4!$A$1:$AC$119</definedName>
    <definedName name="_xlnm.Print_Area" localSheetId="9">別紙7!$A$1:$AE$48</definedName>
    <definedName name="_xlnm.Print_Area" localSheetId="21">'（参考様式10）【旧】勤務形態一覧表（通所）記入例'!$A$1:$AH$40</definedName>
    <definedName name="_xlnm.Print_Area" localSheetId="15">参考様式10!$A$1:$BF$72</definedName>
    <definedName name="_xlnm.Print_Titles" localSheetId="15">参考様式10!$1:$21</definedName>
    <definedName name="_xlnm.Print_Area" localSheetId="14">'【記入方法】参考様式10'!$B$1:$W$84</definedName>
    <definedName name="_xlnm.Print_Area" localSheetId="7">別紙6!$A$1:$AB$38</definedName>
    <definedName name="_xlnm.Print_Area" localSheetId="8">'別紙6－1'!$A$1:$W$49</definedName>
    <definedName name="_xlnm.Print_Area" localSheetId="12">別紙８!$A$1:$AH$78</definedName>
    <definedName name="_xlnm.Print_Area" localSheetId="1">'（別紙１）届出書'!$A$1:$AO$79</definedName>
    <definedName name="_xlnm.Print_Area" localSheetId="6">'別紙5-1'!$A$1:$X$51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<sst xmlns="http://schemas.openxmlformats.org/spreadsheetml/2006/main" xmlns:r="http://schemas.openxmlformats.org/officeDocument/2006/relationships" count="928" uniqueCount="928">
  <si>
    <t>年</t>
    <rPh sb="0" eb="1">
      <t>ネン</t>
    </rPh>
    <phoneticPr fontId="7"/>
  </si>
  <si>
    <t>受付番号</t>
  </si>
  <si>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57"/>
  </si>
  <si>
    <t>７月</t>
  </si>
  <si>
    <t>科学的介護推進体制加算に関する届出書</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</si>
  <si>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7"/>
  </si>
  <si>
    <t>□</t>
  </si>
  <si>
    <t>生活相談員</t>
    <rPh sb="0" eb="2">
      <t>セイカツ</t>
    </rPh>
    <rPh sb="2" eb="5">
      <t>ソウダンイン</t>
    </rPh>
    <phoneticPr fontId="57"/>
  </si>
  <si>
    <t>言語聴覚士
歯科衛生士</t>
  </si>
  <si>
    <t>代表者の住所</t>
  </si>
  <si>
    <t>※個別機能訓練加算を算定している場合は、１月につき算定できる単位数が半分の１００単位となります。</t>
  </si>
  <si>
    <t>合計</t>
    <rPh sb="0" eb="2">
      <t>ゴウケイ</t>
    </rPh>
    <phoneticPr fontId="7"/>
  </si>
  <si>
    <t>所在地</t>
  </si>
  <si>
    <t>届　出　者</t>
  </si>
  <si>
    <t>減少の
２か月後
に算定
開始</t>
  </si>
  <si>
    <t>平均利用延人員数　※８</t>
  </si>
  <si>
    <t>備　　考</t>
  </si>
  <si>
    <t>認知症対応型通所介護</t>
  </si>
  <si>
    <t>添　付　書　類</t>
  </si>
  <si>
    <t>訪問リハビリテーション事業所、通所リハビリテーション事業所、リハビリテーションを実施している医療提供施設と連携していることを確認できる書類（契約書等）</t>
  </si>
  <si>
    <t>員　数</t>
  </si>
  <si>
    <t>自主点検したもの（チェック済）を提出すること。</t>
  </si>
  <si>
    <t>個別機能訓練体制に関する届出書＜別紙４＞</t>
    <rPh sb="16" eb="18">
      <t>べっし</t>
    </rPh>
    <phoneticPr fontId="7" type="Hiragana"/>
  </si>
  <si>
    <t>p</t>
  </si>
  <si>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7"/>
  </si>
  <si>
    <t>介護保険事業所番号</t>
  </si>
  <si>
    <t>小規模多機能型居宅介護</t>
    <rPh sb="0" eb="3">
      <t>ショウキボ</t>
    </rPh>
    <rPh sb="3" eb="6">
      <t>タキノウ</t>
    </rPh>
    <rPh sb="6" eb="7">
      <t>ガタ</t>
    </rPh>
    <rPh sb="7" eb="9">
      <t>キョタク</t>
    </rPh>
    <rPh sb="9" eb="11">
      <t>カイゴ</t>
    </rPh>
    <phoneticPr fontId="7"/>
  </si>
  <si>
    <t>電話番号</t>
  </si>
  <si>
    <t>b</t>
  </si>
  <si>
    <t>〔通所介護・（介護予防）通所リハビリテーション・（介護予防）認知症対応型通所介護〕</t>
  </si>
  <si>
    <t>全営業日</t>
  </si>
  <si>
    <t>7月</t>
  </si>
  <si>
    <t>筑後</t>
    <rPh sb="0" eb="2">
      <t>チクゴ</t>
    </rPh>
    <phoneticPr fontId="7"/>
  </si>
  <si>
    <t>２　療養通所介護事業所</t>
  </si>
  <si>
    <t>①に占める③の割合が25％以上</t>
    <rPh sb="2" eb="3">
      <t>シ</t>
    </rPh>
    <rPh sb="7" eb="9">
      <t>ワリアイ</t>
    </rPh>
    <rPh sb="13" eb="15">
      <t>イジョウ</t>
    </rPh>
    <phoneticPr fontId="7"/>
  </si>
  <si>
    <t>FAX番号</t>
  </si>
  <si>
    <t>法人所轄庁</t>
  </si>
  <si>
    <t>※新型コロナウイルス感染症を理由とした利用者数の減少による当該３％加算は令和６年３月分をもって終了</t>
    <rPh sb="1" eb="3">
      <t>しんがた</t>
    </rPh>
    <rPh sb="10" eb="13">
      <t>かんせんしょう</t>
    </rPh>
    <rPh sb="14" eb="16">
      <t>りゆう</t>
    </rPh>
    <rPh sb="19" eb="24">
      <t>りようしゃ</t>
    </rPh>
    <rPh sb="24" eb="26">
      <t>げんしょう</t>
    </rPh>
    <rPh sb="29" eb="31">
      <t>とうがい</t>
    </rPh>
    <rPh sb="33" eb="35">
      <t>かさん</t>
    </rPh>
    <rPh sb="36" eb="38">
      <t>れいわ</t>
    </rPh>
    <rPh sb="39" eb="40">
      <t>ねん</t>
    </rPh>
    <rPh sb="41" eb="44">
      <t>がつ</t>
    </rPh>
    <rPh sb="47" eb="49">
      <t>しゅうりょう</t>
    </rPh>
    <phoneticPr fontId="7" type="Hiragana"/>
  </si>
  <si>
    <t>主たる事業所の所在地以外の場所で一部実施する場合の出張所等の所在地</t>
  </si>
  <si>
    <t>令和　　　年　　　月　　　日</t>
  </si>
  <si>
    <t>代表者の職・氏名</t>
  </si>
  <si>
    <t>連 絡 先</t>
  </si>
  <si>
    <t xml:space="preserve">(5) 当該サービス提供単位のサービス提供時間 </t>
    <rPh sb="4" eb="6">
      <t>トウガイ</t>
    </rPh>
    <rPh sb="10" eb="12">
      <t>テイキョウ</t>
    </rPh>
    <rPh sb="12" eb="14">
      <t>タンイ</t>
    </rPh>
    <rPh sb="19" eb="21">
      <t>テイキョウ</t>
    </rPh>
    <rPh sb="21" eb="23">
      <t>ジカン</t>
    </rPh>
    <phoneticPr fontId="57"/>
  </si>
  <si>
    <t>※　黄色セルは自動計算されますので、入力しないでください（以下同じ）。
※　「利用延人員数の減少が生じた月の利用延人員数」「利用延人員数の減少が生じた月の前年度の１月当たりの利用延人員数」については、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福岡市に本様式を提出することで、加算算定・特例適用の届出を行うことができます。（両欄とも「否」が表示された場合は、提出不要です。）</t>
  </si>
  <si>
    <t>職名</t>
  </si>
  <si>
    <t>・「２．算定期間」でアまたはイの算定期間を選択してください。</t>
    <rPh sb="4" eb="6">
      <t>サンテイ</t>
    </rPh>
    <rPh sb="6" eb="8">
      <t>キカン</t>
    </rPh>
    <rPh sb="16" eb="18">
      <t>サンテイ</t>
    </rPh>
    <rPh sb="18" eb="20">
      <t>キカン</t>
    </rPh>
    <rPh sb="21" eb="23">
      <t>センタク</t>
    </rPh>
    <phoneticPr fontId="7"/>
  </si>
  <si>
    <t>氏名</t>
  </si>
  <si>
    <t>複合型サービス</t>
  </si>
  <si>
    <t>感染症又は災害の発生を理由とする利用者数の減少が一定以上生じている場合の対応</t>
  </si>
  <si>
    <t>管理者の氏名</t>
  </si>
  <si>
    <t>B</t>
  </si>
  <si>
    <t>※　加算が算定されなくなる場合、欠員が解消される場合等についても同様に届け出てください。</t>
  </si>
  <si>
    <t>※２</t>
  </si>
  <si>
    <t>イ．届出日の属する月の前３月</t>
  </si>
  <si>
    <t>管理者の住所</t>
  </si>
  <si>
    <t>　　　4　「実施事業」欄は、該当する欄に「〇」を記入してください。</t>
  </si>
  <si>
    <t>異動（予定）</t>
  </si>
  <si>
    <t xml:space="preserve">（例） 10％ </t>
  </si>
  <si>
    <t>常勤で専従</t>
    <rPh sb="0" eb="2">
      <t>ジョウキン</t>
    </rPh>
    <rPh sb="3" eb="5">
      <t>センジュウ</t>
    </rPh>
    <phoneticPr fontId="57"/>
  </si>
  <si>
    <t>届出事項</t>
  </si>
  <si>
    <t>２　適用開始年月日</t>
  </si>
  <si>
    <t>９ 加算Ⅲイ（ハの場合）</t>
  </si>
  <si>
    <t>1月</t>
    <rPh sb="1" eb="2">
      <t>がつ</t>
    </rPh>
    <phoneticPr fontId="7" type="Hiragana"/>
  </si>
  <si>
    <t>介護給付費算定に係る体制等に関する届出書・変更届出書　チェック表
（地域密着型通所介護・療養通所介護）</t>
  </si>
  <si>
    <t>指定居宅サービス等基準第93条第１項第２号又は第３号に規定する看護職員又は介護職員の員数に加え、看護職員又は介護職員を常勤換算方法で２以上確保している。</t>
  </si>
  <si>
    <t>管理栄養士（連携により配置する場合は不要）</t>
  </si>
  <si>
    <t>（別紙１）</t>
    <rPh sb="1" eb="3">
      <t>ベッシ</t>
    </rPh>
    <phoneticPr fontId="7"/>
  </si>
  <si>
    <t>○時間延長サービス体制の状況</t>
  </si>
  <si>
    <t>８月</t>
  </si>
  <si>
    <t>別添のとおり</t>
  </si>
  <si>
    <t>2　異 動 区 分</t>
    <rPh sb="2" eb="3">
      <t>イ</t>
    </rPh>
    <rPh sb="4" eb="5">
      <t>ドウ</t>
    </rPh>
    <rPh sb="6" eb="7">
      <t>ク</t>
    </rPh>
    <rPh sb="8" eb="9">
      <t>ブン</t>
    </rPh>
    <phoneticPr fontId="7"/>
  </si>
  <si>
    <t>12月</t>
  </si>
  <si>
    <t>令和</t>
    <rPh sb="0" eb="2">
      <t>レイワ</t>
    </rPh>
    <phoneticPr fontId="7"/>
  </si>
  <si>
    <t>　認知症対応型共同生活介護</t>
  </si>
  <si>
    <t>生活相談員</t>
  </si>
  <si>
    <t>備考　（別紙２）地域密着型サービス・地域密着型介護予防サービス　サテライト事業所</t>
    <rPh sb="0" eb="2">
      <t>ビコウ</t>
    </rPh>
    <rPh sb="8" eb="10">
      <t>チイキ</t>
    </rPh>
    <rPh sb="10" eb="13">
      <t>ミッチャクガタ</t>
    </rPh>
    <rPh sb="18" eb="20">
      <t>チイキ</t>
    </rPh>
    <rPh sb="20" eb="22">
      <t>ミッチャク</t>
    </rPh>
    <rPh sb="22" eb="23">
      <t>ガタ</t>
    </rPh>
    <rPh sb="23" eb="25">
      <t>カイゴ</t>
    </rPh>
    <rPh sb="25" eb="27">
      <t>ヨボウ</t>
    </rPh>
    <rPh sb="37" eb="40">
      <t>ジギョウショ</t>
    </rPh>
    <phoneticPr fontId="7"/>
  </si>
  <si>
    <t>(10)</t>
  </si>
  <si>
    <t>９月</t>
  </si>
  <si>
    <t>機能訓練指導員</t>
    <rPh sb="0" eb="2">
      <t>キノウ</t>
    </rPh>
    <rPh sb="2" eb="4">
      <t>クンレン</t>
    </rPh>
    <rPh sb="4" eb="6">
      <t>シドウ</t>
    </rPh>
    <rPh sb="6" eb="7">
      <t>イン</t>
    </rPh>
    <phoneticPr fontId="7"/>
  </si>
  <si>
    <t>３　５級地</t>
  </si>
  <si>
    <t>４</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</si>
  <si>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7"/>
  </si>
  <si>
    <t>機能訓練指導員</t>
  </si>
  <si>
    <t>地域密着型サービス</t>
  </si>
  <si>
    <t>　　（例）毎日　午後２時から午後４時まで</t>
  </si>
  <si>
    <t>e</t>
  </si>
  <si>
    <t>・</t>
  </si>
  <si>
    <t>５月</t>
  </si>
  <si>
    <t>月</t>
    <rPh sb="0" eb="1">
      <t>ゲツ</t>
    </rPh>
    <phoneticPr fontId="57"/>
  </si>
  <si>
    <t>　地域密着型通所介護</t>
  </si>
  <si>
    <t>勤務時間</t>
    <rPh sb="0" eb="2">
      <t>キンム</t>
    </rPh>
    <rPh sb="2" eb="4">
      <t>ジカン</t>
    </rPh>
    <phoneticPr fontId="57"/>
  </si>
  <si>
    <t xml:space="preserve">％ </t>
  </si>
  <si>
    <t>指定通所介護を行う時間帯を通じて専ら当該指定通所介護の提供に当たる看護職員を１名以上配置している。</t>
  </si>
  <si>
    <t>※</t>
  </si>
  <si>
    <t>職　種</t>
  </si>
  <si>
    <t>変更後の運営規程又は新旧対照表</t>
  </si>
  <si>
    <t>社会福祉士</t>
    <rPh sb="0" eb="2">
      <t>シャカイ</t>
    </rPh>
    <rPh sb="2" eb="5">
      <t>フクシシ</t>
    </rPh>
    <phoneticPr fontId="7"/>
  </si>
  <si>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7"/>
  </si>
  <si>
    <t>割引をする場合</t>
  </si>
  <si>
    <t>※＊欄に当該月の曜日を記入すること。</t>
    <rPh sb="2" eb="3">
      <t>ラン</t>
    </rPh>
    <rPh sb="4" eb="6">
      <t>トウガイ</t>
    </rPh>
    <rPh sb="6" eb="7">
      <t>ツキ</t>
    </rPh>
    <rPh sb="8" eb="10">
      <t>ヨウビ</t>
    </rPh>
    <rPh sb="11" eb="13">
      <t>キニュウ</t>
    </rPh>
    <phoneticPr fontId="7"/>
  </si>
  <si>
    <t>夜間対応型訪問介護</t>
    <rPh sb="0" eb="2">
      <t>ヤカン</t>
    </rPh>
    <rPh sb="2" eb="5">
      <t>タイオウガタ</t>
    </rPh>
    <phoneticPr fontId="7"/>
  </si>
  <si>
    <t>（別紙９）</t>
  </si>
  <si>
    <t>職員の欠員による減算の状況</t>
  </si>
  <si>
    <t>理由書</t>
  </si>
  <si>
    <t>任意の様式で可。</t>
  </si>
  <si>
    <t xml:space="preserve">サービス提供体制強化加算
</t>
  </si>
  <si>
    <t>（ｄ）</t>
  </si>
  <si>
    <t>令和</t>
    <rPh sb="0" eb="2">
      <t>レイワ</t>
    </rPh>
    <phoneticPr fontId="57"/>
  </si>
  <si>
    <t>看護職員、介護職員の勤務状況がわかるもの。請求する月の分。</t>
  </si>
  <si>
    <t>組織体制図</t>
  </si>
  <si>
    <t>有　・　無</t>
  </si>
  <si>
    <t>該当する資格証（写）</t>
  </si>
  <si>
    <t>看護職員の欠員が解消される場合。</t>
  </si>
  <si>
    <t>時間延長サービス体制</t>
  </si>
  <si>
    <t>3終了</t>
  </si>
  <si>
    <t>共生型通所介護費を算定していない。</t>
    <rPh sb="0" eb="3">
      <t>キョウセイガタ</t>
    </rPh>
    <rPh sb="3" eb="5">
      <t>ツウショ</t>
    </rPh>
    <rPh sb="5" eb="8">
      <t>カイゴヒ</t>
    </rPh>
    <rPh sb="9" eb="11">
      <t>サンテイ</t>
    </rPh>
    <phoneticPr fontId="7"/>
  </si>
  <si>
    <t>加算算定開始する月の分を予定で記載し提出</t>
  </si>
  <si>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7"/>
  </si>
  <si>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</si>
  <si>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7"/>
  </si>
  <si>
    <t>科学的介護推進体制加算</t>
    <rPh sb="0" eb="3">
      <t>カガクテキ</t>
    </rPh>
    <rPh sb="3" eb="5">
      <t>カイゴ</t>
    </rPh>
    <rPh sb="5" eb="7">
      <t>スイシン</t>
    </rPh>
    <rPh sb="7" eb="9">
      <t>タイセイ</t>
    </rPh>
    <rPh sb="9" eb="11">
      <t>カサン</t>
    </rPh>
    <phoneticPr fontId="7"/>
  </si>
  <si>
    <t>入浴介助加算</t>
  </si>
  <si>
    <t>割引率</t>
  </si>
  <si>
    <t>言語聴覚士</t>
    <rPh sb="0" eb="2">
      <t>ゲンゴ</t>
    </rPh>
    <rPh sb="2" eb="5">
      <t>チョウカクシ</t>
    </rPh>
    <phoneticPr fontId="57"/>
  </si>
  <si>
    <t>浴室の平面図</t>
  </si>
  <si>
    <t>理学療法士等</t>
  </si>
  <si>
    <t>浴室の写真（２～３枚程度）</t>
  </si>
  <si>
    <t>利用延人員数計算シート（通所介護・地域密着型通所介護・(介護予防)認知症対応型通所介護）</t>
  </si>
  <si>
    <t>共生型サービスの提供</t>
  </si>
  <si>
    <t>通所介護</t>
  </si>
  <si>
    <t>生活相談員配置等加算</t>
  </si>
  <si>
    <t>①　利用者ごとのＡＤＬ値、栄養状態、口腔機能、認知症の状況その他の利用者の心身の状況等に係る基本的な情報を、LIFEを用いて厚生労働省に提出しているか。</t>
  </si>
  <si>
    <t>C</t>
  </si>
  <si>
    <t>中重度者ケア体制加算</t>
  </si>
  <si>
    <t>生活相談員及び介護職員はサービス提供時間帯に専従が要件です</t>
    <rPh sb="0" eb="2">
      <t>セイカツ</t>
    </rPh>
    <rPh sb="2" eb="5">
      <t>ソウダンイン</t>
    </rPh>
    <rPh sb="5" eb="6">
      <t>オヨ</t>
    </rPh>
    <rPh sb="7" eb="9">
      <t>カイゴ</t>
    </rPh>
    <rPh sb="9" eb="11">
      <t>ショクイン</t>
    </rPh>
    <rPh sb="16" eb="18">
      <t>テイキョウ</t>
    </rPh>
    <rPh sb="18" eb="21">
      <t>ジカンタイ</t>
    </rPh>
    <rPh sb="22" eb="24">
      <t>センジュウ</t>
    </rPh>
    <rPh sb="25" eb="27">
      <t>ヨウケン</t>
    </rPh>
    <phoneticPr fontId="7"/>
  </si>
  <si>
    <t>（注）常勤・非常勤の区分について</t>
    <rPh sb="1" eb="2">
      <t>チュウ</t>
    </rPh>
    <rPh sb="3" eb="5">
      <t>ジョウキン</t>
    </rPh>
    <rPh sb="6" eb="9">
      <t>ヒジョウキン</t>
    </rPh>
    <rPh sb="10" eb="12">
      <t>クブン</t>
    </rPh>
    <phoneticPr fontId="57"/>
  </si>
  <si>
    <t>加算算定開始する月の分を予定で記載
し，算定開始する月の分のみを添付</t>
  </si>
  <si>
    <t>○栄養アセスメント・栄養改善体制の届出内容</t>
  </si>
  <si>
    <t>　　　　　係る割引率の設定について</t>
  </si>
  <si>
    <t>小規模多機能型居宅介護</t>
  </si>
  <si>
    <t>該当者の資格書を添付すること</t>
  </si>
  <si>
    <t>①　指定訪問リハビリテーション事業所、指定通所リハビリテーション事業所又はリハビリテーションを実施している医療提供施設の理学療法士、作業療法士、言語聴覚士又は医師が、指定通所介護事業所を訪問し、事業所の機能訓練指導員等が共同して利用者の身体状況等の評価及び個別機能訓練計画の作成を行っているか。【加算Ⅱ】</t>
  </si>
  <si>
    <t>※水色のセルに入力してください。</t>
    <rPh sb="1" eb="3">
      <t>みずいろ</t>
    </rPh>
    <rPh sb="7" eb="9">
      <t>にゅうりょく</t>
    </rPh>
    <phoneticPr fontId="7" type="Hiragana"/>
  </si>
  <si>
    <t>■</t>
  </si>
  <si>
    <t>サービス提供体制強化加算に関する届出書＜別紙７＞</t>
  </si>
  <si>
    <t>2変更</t>
  </si>
  <si>
    <t>　看護小規模多機能型居宅介護</t>
  </si>
  <si>
    <t>生活機能向上連携加算</t>
  </si>
  <si>
    <t>②</t>
  </si>
  <si>
    <t>理学療法士、作業療法士、言語聴覚士、看護師、准看護師、柔道整復師、あん摩マッサージ指圧師，一定の実務経験を有するはり師，きゅう師</t>
  </si>
  <si>
    <t>⑤　④の入浴計画に基づき、個浴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っているか。【加算Ⅱ】</t>
    <rPh sb="34" eb="37">
      <t>りようしゃ</t>
    </rPh>
    <rPh sb="38" eb="40">
      <t>きょたく</t>
    </rPh>
    <rPh sb="41" eb="43">
      <t>よくしつ</t>
    </rPh>
    <rPh sb="44" eb="45">
      <t>て</t>
    </rPh>
    <rPh sb="48" eb="50">
      <t>いち</t>
    </rPh>
    <rPh sb="51" eb="53">
      <t>しよう</t>
    </rPh>
    <rPh sb="55" eb="57">
      <t>よくそう</t>
    </rPh>
    <rPh sb="58" eb="59">
      <t>ふか</t>
    </rPh>
    <rPh sb="60" eb="61">
      <t>およ</t>
    </rPh>
    <rPh sb="62" eb="63">
      <t>たか</t>
    </rPh>
    <rPh sb="64" eb="65">
      <t>とう</t>
    </rPh>
    <rPh sb="66" eb="67">
      <t>あ</t>
    </rPh>
    <rPh sb="70" eb="72">
      <t>とうがい</t>
    </rPh>
    <rPh sb="72" eb="75">
      <t>じぎょうしょ</t>
    </rPh>
    <rPh sb="76" eb="78">
      <t>よくしつ</t>
    </rPh>
    <rPh sb="79" eb="83">
      <t>ふくしよ</t>
    </rPh>
    <rPh sb="83" eb="84">
      <t>とう</t>
    </rPh>
    <rPh sb="85" eb="87">
      <t>せっち</t>
    </rPh>
    <rPh sb="95" eb="98">
      <t>りようしゃ</t>
    </rPh>
    <rPh sb="99" eb="101">
      <t>きょたく</t>
    </rPh>
    <rPh sb="102" eb="104">
      <t>よくしつ</t>
    </rPh>
    <rPh sb="105" eb="107">
      <t>じょうきょう</t>
    </rPh>
    <rPh sb="108" eb="110">
      <t>さいげん</t>
    </rPh>
    <phoneticPr fontId="7" type="Hiragana"/>
  </si>
  <si>
    <t>個別機能訓練計画書等様式</t>
  </si>
  <si>
    <t>通所介護計画の中に記載しない場合。</t>
  </si>
  <si>
    <t>時間延長サービス体制に関する調書</t>
  </si>
  <si>
    <t>　　　　雇用（予定）証明書を提出してください。</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</si>
  <si>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57"/>
  </si>
  <si>
    <t>t</t>
  </si>
  <si>
    <t>主たる事業所の所在地</t>
    <rPh sb="3" eb="6">
      <t>ジギョウショ</t>
    </rPh>
    <phoneticPr fontId="7"/>
  </si>
  <si>
    <t>１　割引率等</t>
  </si>
  <si>
    <t>２ あり</t>
  </si>
  <si>
    <t>ＡＤＬ維持等加算</t>
  </si>
  <si>
    <t>【自治体の皆様へ】</t>
    <rPh sb="1" eb="4">
      <t>ジチタイ</t>
    </rPh>
    <rPh sb="5" eb="7">
      <t>ミナサマ</t>
    </rPh>
    <phoneticPr fontId="57"/>
  </si>
  <si>
    <t>そ　 　　の　 　　他　　 　該　　 　当　　 　す 　　　る 　　　体 　　　制 　　　等</t>
  </si>
  <si>
    <t>認知症加算</t>
  </si>
  <si>
    <t>外部との連携により管理栄養士を配置する場合</t>
  </si>
  <si>
    <t>該当する終了証</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</si>
  <si>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7"/>
  </si>
  <si>
    <t>(1)</t>
  </si>
  <si>
    <t>若年性認知症利用者受入加算</t>
  </si>
  <si>
    <t>事業所番号</t>
    <rPh sb="0" eb="3">
      <t>ジギョウショ</t>
    </rPh>
    <rPh sb="3" eb="5">
      <t>バンゴウ</t>
    </rPh>
    <phoneticPr fontId="7"/>
  </si>
  <si>
    <t>栄養アセスメント・栄養改善体制</t>
  </si>
  <si>
    <t>　　　3　「法人所轄庁」欄、申請者が認可法人である場合に、その主務官庁の名称を記載してください。</t>
  </si>
  <si>
    <t>　　　７ 「中重度者ケア体制加算」については、「中重度者ケア体制加算に係る届出書」（別紙５）及び「利用者の割合に関する計算書」（別紙５ー１）を添付してください。</t>
  </si>
  <si>
    <t>事業所名</t>
    <rPh sb="0" eb="3">
      <t>ジギョウショ</t>
    </rPh>
    <rPh sb="3" eb="4">
      <t>メイ</t>
    </rPh>
    <phoneticPr fontId="7"/>
  </si>
  <si>
    <t>1 有</t>
    <rPh sb="2" eb="3">
      <t>ア</t>
    </rPh>
    <phoneticPr fontId="7"/>
  </si>
  <si>
    <t>栄養ケア計画書等様式</t>
  </si>
  <si>
    <t>添付書類なし　
※算定予定の１年前に「申出」が必要。
※LIFEに情報を提供し、算定要件を満たしていることを確認すること。</t>
    <rPh sb="0" eb="4">
      <t>てんぷ</t>
    </rPh>
    <phoneticPr fontId="7" type="Hiragana"/>
  </si>
  <si>
    <t>通所介護計画の中に記載しない場合のみ提出</t>
  </si>
  <si>
    <t>１　当該事業所のサービス提供時間（送迎及び延長時間を含まない時間）</t>
  </si>
  <si>
    <t>大規模型Ⅰ</t>
  </si>
  <si>
    <t>令和</t>
  </si>
  <si>
    <t>（ｂ）</t>
  </si>
  <si>
    <t>外部と連携していることを確認できる書類（契約書等）</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</si>
  <si>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7"/>
  </si>
  <si>
    <t>同時にサービスの提供を受けた者の最大数を営業日ごとに加えた数</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</si>
  <si>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7"/>
  </si>
  <si>
    <t>(6) 
職種</t>
  </si>
  <si>
    <t>介護予防型通所サービス
・
介護予防認知症対応型通所介護
※２・３</t>
  </si>
  <si>
    <t>口腔機能向上体制</t>
  </si>
  <si>
    <t>８</t>
  </si>
  <si>
    <t>歯科衛生士、言語聴覚士、看護師、准看護師。</t>
  </si>
  <si>
    <t>※ INDIRECT関数使用のため、以下のとおりセルに「名前の定義」をしています。</t>
    <rPh sb="10" eb="12">
      <t>カンスウ</t>
    </rPh>
    <rPh sb="12" eb="14">
      <t>シヨウ</t>
    </rPh>
    <rPh sb="18" eb="20">
      <t>イカ</t>
    </rPh>
    <rPh sb="28" eb="30">
      <t>ナマエ</t>
    </rPh>
    <rPh sb="31" eb="33">
      <t>テイギ</t>
    </rPh>
    <phoneticPr fontId="57"/>
  </si>
  <si>
    <t>口腔機能改善管理指導計画書等様式</t>
  </si>
  <si>
    <t>サービス種類</t>
    <rPh sb="4" eb="6">
      <t>しゅるい</t>
    </rPh>
    <phoneticPr fontId="7" type="Hiragana"/>
  </si>
  <si>
    <t>科学的介護推進体制加算</t>
  </si>
  <si>
    <t>年</t>
  </si>
  <si>
    <t>フリガナ</t>
  </si>
  <si>
    <t>前年度４月～２月の分。なお，前年度実績が６月に満たない場合は届出前３か月分</t>
  </si>
  <si>
    <t>令和</t>
    <rPh sb="0" eb="2">
      <t>れいわ</t>
    </rPh>
    <phoneticPr fontId="7" type="Hiragana"/>
  </si>
  <si>
    <t>（５）　特例適用後の各月の利用延人員数の確認</t>
  </si>
  <si>
    <t>２　時間延長サービス利用者推定数</t>
  </si>
  <si>
    <t>介護給付費算定に係る体制等状況一覧表＜別紙２＞</t>
    <rPh sb="19" eb="21">
      <t>べっし</t>
    </rPh>
    <phoneticPr fontId="7" type="Hiragana"/>
  </si>
  <si>
    <t>※３</t>
  </si>
  <si>
    <t>感染症又は災害の発生を理由とする通所介護等の介護報酬による評価　届出様式＜別紙８＞</t>
  </si>
  <si>
    <t>利用延人員数計算シート（通所介護・地域密着型通所介護・(介護予防)認知症対応型通所介護）＜別紙９＞</t>
  </si>
  <si>
    <t>若年性認知症利用者（入所者・患者・入居者）受入加算に関する届出書</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</si>
  <si>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7"/>
  </si>
  <si>
    <t>３時間以上４時間未満及び
４時間以上５時間未満
（２時間以上３時間未満を含む）</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</si>
  <si>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7"/>
  </si>
  <si>
    <t>事業所番号</t>
  </si>
  <si>
    <t>認知症加算に係る届出内容</t>
    <rPh sb="0" eb="3">
      <t>ニンチショウ</t>
    </rPh>
    <rPh sb="3" eb="5">
      <t>カサン</t>
    </rPh>
    <rPh sb="6" eb="7">
      <t>カカワ</t>
    </rPh>
    <rPh sb="8" eb="10">
      <t>トドケデ</t>
    </rPh>
    <rPh sb="10" eb="12">
      <t>ナイヨウ</t>
    </rPh>
    <phoneticPr fontId="7"/>
  </si>
  <si>
    <t>２ 加算Ⅱ</t>
  </si>
  <si>
    <t>地域密着型通所介護</t>
    <rPh sb="0" eb="2">
      <t>チイキ</t>
    </rPh>
    <rPh sb="2" eb="5">
      <t>ミッチャクガタ</t>
    </rPh>
    <rPh sb="5" eb="7">
      <t>ツウショ</t>
    </rPh>
    <rPh sb="7" eb="9">
      <t>カイゴ</t>
    </rPh>
    <phoneticPr fontId="7"/>
  </si>
  <si>
    <t>栄養アセスメント・栄養改善体制に関する届出書</t>
  </si>
  <si>
    <t>　認知症対応型通所介護</t>
  </si>
  <si>
    <t>０</t>
  </si>
  <si>
    <t>業務従事年月数</t>
    <rPh sb="0" eb="2">
      <t>ぎょうむ</t>
    </rPh>
    <rPh sb="2" eb="4">
      <t>じゅうじ</t>
    </rPh>
    <rPh sb="4" eb="5">
      <t>ねん</t>
    </rPh>
    <rPh sb="5" eb="6">
      <t>つき</t>
    </rPh>
    <rPh sb="6" eb="7">
      <t>すう</t>
    </rPh>
    <phoneticPr fontId="7" type="Hiragana"/>
  </si>
  <si>
    <t>月</t>
  </si>
  <si>
    <t>提供サービス</t>
  </si>
  <si>
    <t>指定地域密着型サービス基準第20条第１項第２号又は第３号に規定する看護職員又は介護職員の員数に加え、看護職員又は介護職員を常勤換算方法で２以上確保している。</t>
  </si>
  <si>
    <t>　地域密着型介護老人福祉施設</t>
  </si>
  <si>
    <t>施設等の区分</t>
  </si>
  <si>
    <t>８ 加算Ⅲイ（ロの場合）</t>
  </si>
  <si>
    <t>割 引</t>
  </si>
  <si>
    <t>地域密着型
通所介護</t>
    <rPh sb="0" eb="5">
      <t>チイキミッチャクガタ</t>
    </rPh>
    <rPh sb="6" eb="8">
      <t>ツウショ</t>
    </rPh>
    <rPh sb="8" eb="10">
      <t>カイゴ</t>
    </rPh>
    <phoneticPr fontId="7"/>
  </si>
  <si>
    <t>地域密着型通所介護</t>
  </si>
  <si>
    <t>看護職員</t>
  </si>
  <si>
    <t>管理者</t>
  </si>
  <si>
    <t>１ なし</t>
  </si>
  <si>
    <t>事業所・施設の名称</t>
  </si>
  <si>
    <t>　受け入れた若年性認知症利用者（入所者・患者）ごとに個別の担当者を定めているか。</t>
  </si>
  <si>
    <t>1新規</t>
  </si>
  <si>
    <t>介護職員</t>
  </si>
  <si>
    <t>加算算定の延長を求める理由</t>
  </si>
  <si>
    <t>前年度の実績が6月に満たない事業書については届出する月の前3月の平均を計算すること。
なお、届出以降も前3月について平均値を算出し、所定の割合に満たない場合は速やかに加
算の取り下げの届出を提出すること。</t>
    <rPh sb="0" eb="3">
      <t>ぜんねんど</t>
    </rPh>
    <rPh sb="4" eb="6">
      <t>じっせき</t>
    </rPh>
    <rPh sb="8" eb="9">
      <t>つき</t>
    </rPh>
    <rPh sb="10" eb="11">
      <t>み</t>
    </rPh>
    <rPh sb="14" eb="16">
      <t>じぎょう</t>
    </rPh>
    <rPh sb="16" eb="17">
      <t>しょ</t>
    </rPh>
    <rPh sb="22" eb="23">
      <t>とど</t>
    </rPh>
    <rPh sb="23" eb="24">
      <t>で</t>
    </rPh>
    <rPh sb="26" eb="27">
      <t>つき</t>
    </rPh>
    <rPh sb="28" eb="29">
      <t>まえ</t>
    </rPh>
    <rPh sb="30" eb="31">
      <t>つき</t>
    </rPh>
    <rPh sb="32" eb="34">
      <t>へいきん</t>
    </rPh>
    <rPh sb="35" eb="37">
      <t>けいさん</t>
    </rPh>
    <rPh sb="46" eb="47">
      <t>とど</t>
    </rPh>
    <rPh sb="47" eb="48">
      <t>で</t>
    </rPh>
    <rPh sb="48" eb="50">
      <t>いこう</t>
    </rPh>
    <rPh sb="51" eb="52">
      <t>まえ</t>
    </rPh>
    <rPh sb="53" eb="54">
      <t>つき</t>
    </rPh>
    <rPh sb="58" eb="61">
      <t>へいきんち</t>
    </rPh>
    <rPh sb="62" eb="64">
      <t>さんしゅつ</t>
    </rPh>
    <rPh sb="66" eb="68">
      <t>しょてい</t>
    </rPh>
    <rPh sb="69" eb="71">
      <t>わりあい</t>
    </rPh>
    <rPh sb="72" eb="73">
      <t>み</t>
    </rPh>
    <rPh sb="76" eb="78">
      <t>ばあい</t>
    </rPh>
    <rPh sb="79" eb="80">
      <t>すみ</t>
    </rPh>
    <rPh sb="83" eb="84">
      <t>か</t>
    </rPh>
    <rPh sb="85" eb="86">
      <t>さん</t>
    </rPh>
    <rPh sb="87" eb="88">
      <t>と</t>
    </rPh>
    <rPh sb="89" eb="90">
      <t>さ</t>
    </rPh>
    <rPh sb="92" eb="93">
      <t>とど</t>
    </rPh>
    <rPh sb="93" eb="94">
      <t>で</t>
    </rPh>
    <rPh sb="95" eb="97">
      <t>ていしゅつ</t>
    </rPh>
    <phoneticPr fontId="7" type="Hiragana"/>
  </si>
  <si>
    <t>　　（　　：　　　～　　　：　　　）</t>
  </si>
  <si>
    <t>各サービス共通</t>
  </si>
  <si>
    <t>地域密着型介護老人福祉施設</t>
  </si>
  <si>
    <t>自由記載欄</t>
    <rPh sb="0" eb="2">
      <t>ジユウ</t>
    </rPh>
    <rPh sb="2" eb="4">
      <t>キサイ</t>
    </rPh>
    <rPh sb="4" eb="5">
      <t>ラン</t>
    </rPh>
    <phoneticPr fontId="57"/>
  </si>
  <si>
    <t>8月</t>
  </si>
  <si>
    <t>（３）　加算算定後の各月の利用延人員数の確認</t>
  </si>
  <si>
    <t>　　6　「異動項目」欄には、(別紙２)「介護給付費算定に係る体制等状況一覧表」に掲げる項目（施設等の区分、</t>
  </si>
  <si>
    <t>個別機能訓練加算</t>
  </si>
  <si>
    <t>ー</t>
  </si>
  <si>
    <t>合計（通算）</t>
    <rPh sb="0" eb="2">
      <t>ごうけい</t>
    </rPh>
    <rPh sb="3" eb="5">
      <t>つうさん</t>
    </rPh>
    <phoneticPr fontId="7" type="Hiragana"/>
  </si>
  <si>
    <t>特別養護老人ホーム●●</t>
    <rPh sb="0" eb="2">
      <t>とくべつ</t>
    </rPh>
    <rPh sb="2" eb="4">
      <t>ようご</t>
    </rPh>
    <rPh sb="4" eb="6">
      <t>ろうじん</t>
    </rPh>
    <phoneticPr fontId="7" type="Hiragana"/>
  </si>
  <si>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7"/>
  </si>
  <si>
    <t>計</t>
    <rPh sb="0" eb="1">
      <t>ケイ</t>
    </rPh>
    <phoneticPr fontId="7"/>
  </si>
  <si>
    <t>加算算定開始月</t>
  </si>
  <si>
    <t>特例適用事業所のみ</t>
  </si>
  <si>
    <t>氏名（予防通所）</t>
  </si>
  <si>
    <t>共生型サービスの提供
（自立訓練事業所）</t>
    <rPh sb="0" eb="3">
      <t>キョウセイガタ</t>
    </rPh>
    <rPh sb="8" eb="10">
      <t>テイキョウ</t>
    </rPh>
    <rPh sb="16" eb="19">
      <t>ジギョウショ</t>
    </rPh>
    <phoneticPr fontId="7"/>
  </si>
  <si>
    <t>４月</t>
  </si>
  <si>
    <t>サ　ー　ビ　ス　種　類</t>
    <rPh sb="8" eb="9">
      <t>タネ</t>
    </rPh>
    <rPh sb="10" eb="11">
      <t>タグイ</t>
    </rPh>
    <phoneticPr fontId="7"/>
  </si>
  <si>
    <t>h</t>
  </si>
  <si>
    <t>サービスの種類</t>
  </si>
  <si>
    <t>適用条件</t>
  </si>
  <si>
    <t>○○　F子</t>
    <rPh sb="4" eb="5">
      <t>コ</t>
    </rPh>
    <phoneticPr fontId="57"/>
  </si>
  <si>
    <t>利用延人員数の減少が生じた月の利用延人員数</t>
  </si>
  <si>
    <t>１．サービス種別</t>
    <rPh sb="6" eb="8">
      <t>シュベツ</t>
    </rPh>
    <phoneticPr fontId="57"/>
  </si>
  <si>
    <t>1　事 業 所 名</t>
  </si>
  <si>
    <t>夜間対応型訪問介護</t>
  </si>
  <si>
    <t>認知症対応型共同生活介護</t>
  </si>
  <si>
    <t>①</t>
  </si>
  <si>
    <t>単位目</t>
    <rPh sb="0" eb="2">
      <t>タンイ</t>
    </rPh>
    <rPh sb="2" eb="3">
      <t>メ</t>
    </rPh>
    <phoneticPr fontId="57"/>
  </si>
  <si>
    <t>No</t>
  </si>
  <si>
    <t>地域密着型特定施設入居者</t>
  </si>
  <si>
    <t>(</t>
  </si>
  <si>
    <t>利用者の総数
（要支援者は
含めない）</t>
    <rPh sb="0" eb="3">
      <t>リヨウシャ</t>
    </rPh>
    <rPh sb="4" eb="6">
      <t>ソウスウ</t>
    </rPh>
    <rPh sb="8" eb="11">
      <t>ヨウシエン</t>
    </rPh>
    <rPh sb="11" eb="12">
      <t>シャ</t>
    </rPh>
    <rPh sb="14" eb="15">
      <t>フク</t>
    </rPh>
    <phoneticPr fontId="7"/>
  </si>
  <si>
    <t>　　　３ 「時間延長サービス体制」については、実際に利用者に対して延長サービスを行うことが可能な場合に記載してください。</t>
  </si>
  <si>
    <t>訪問介護看護</t>
  </si>
  <si>
    <t>６ 加算Ⅰ</t>
  </si>
  <si>
    <t>生活介護</t>
  </si>
  <si>
    <t>定期巡回・随時対応型</t>
  </si>
  <si>
    <t>人</t>
    <rPh sb="0" eb="1">
      <t>ニン</t>
    </rPh>
    <phoneticPr fontId="7"/>
  </si>
  <si>
    <t>介護予防認知症対応型</t>
  </si>
  <si>
    <t>介護予防小規模多機能型</t>
  </si>
  <si>
    <t>居宅介護</t>
  </si>
  <si>
    <t>　　　5　「異動等の区分」欄には、今回届出を行う事業所について該当する数字に「〇」を記入してください。</t>
  </si>
  <si>
    <t>×</t>
  </si>
  <si>
    <t>１</t>
  </si>
  <si>
    <t>共同生活介護</t>
  </si>
  <si>
    <t>業務継続計画策定の有無</t>
    <rPh sb="0" eb="2">
      <t>ぎょうむ</t>
    </rPh>
    <rPh sb="2" eb="6">
      <t>けいぞ</t>
    </rPh>
    <rPh sb="6" eb="8">
      <t>さくてい</t>
    </rPh>
    <rPh sb="9" eb="11">
      <t>うむ</t>
    </rPh>
    <phoneticPr fontId="7" type="Hiragana"/>
  </si>
  <si>
    <t>3 サービス提供体制強化加算（Ⅲ）</t>
    <rPh sb="6" eb="8">
      <t>テイキョウ</t>
    </rPh>
    <rPh sb="8" eb="10">
      <t>タイセイ</t>
    </rPh>
    <rPh sb="10" eb="12">
      <t>キョウカ</t>
    </rPh>
    <rPh sb="12" eb="14">
      <t>カサン</t>
    </rPh>
    <phoneticPr fontId="7"/>
  </si>
  <si>
    <t>　　備考　　「適用条件」欄には、当該割引率が適用される時間帯、曜日、日時について具体的に記載してください。</t>
  </si>
  <si>
    <t>i</t>
  </si>
  <si>
    <t>　　年　　　月　　　日</t>
  </si>
  <si>
    <t>氏　　名</t>
  </si>
  <si>
    <t>・常勤である職員</t>
    <rPh sb="1" eb="3">
      <t>じょうきん</t>
    </rPh>
    <rPh sb="6" eb="8">
      <t>しょくいん</t>
    </rPh>
    <phoneticPr fontId="7" type="Hiragana"/>
  </si>
  <si>
    <t>法人である場合その種別</t>
    <rPh sb="5" eb="7">
      <t>バアイ</t>
    </rPh>
    <phoneticPr fontId="7"/>
  </si>
  <si>
    <t>６月</t>
  </si>
  <si>
    <t>氏名（通所）</t>
  </si>
  <si>
    <t>〇科学的介護推進体制加算に関する状況</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</si>
  <si>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7"/>
  </si>
  <si>
    <t>　については、前年度の実績（ア）による届出はできません。</t>
    <rPh sb="7" eb="10">
      <t>ゼンネンド</t>
    </rPh>
    <rPh sb="11" eb="13">
      <t>ジッセキ</t>
    </rPh>
    <rPh sb="19" eb="21">
      <t>トドケデ</t>
    </rPh>
    <phoneticPr fontId="7"/>
  </si>
  <si>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7"/>
  </si>
  <si>
    <t>通所
リハビリ
テーション</t>
    <rPh sb="0" eb="2">
      <t>ツウショ</t>
    </rPh>
    <phoneticPr fontId="7"/>
  </si>
  <si>
    <t>代表者職氏名</t>
  </si>
  <si>
    <t>特記事項</t>
  </si>
  <si>
    <t>↓R3.４月以降</t>
  </si>
  <si>
    <t>居宅介護支援</t>
    <rPh sb="0" eb="2">
      <t>キョタク</t>
    </rPh>
    <phoneticPr fontId="7"/>
  </si>
  <si>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</si>
  <si>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　　　　　</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</si>
  <si>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</si>
  <si>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7"/>
  </si>
  <si>
    <t>人員配置区分</t>
  </si>
  <si>
    <t>４月～２月
合計</t>
  </si>
  <si>
    <t>(17) 確保すべき介護職員の勤務時間数（注：記入方法参照）　　</t>
    <rPh sb="5" eb="7">
      <t>カクホ</t>
    </rPh>
    <rPh sb="10" eb="12">
      <t>カイゴ</t>
    </rPh>
    <rPh sb="12" eb="14">
      <t>ショクイン</t>
    </rPh>
    <rPh sb="15" eb="17">
      <t>キンム</t>
    </rPh>
    <rPh sb="17" eb="20">
      <t>ジカンスウ</t>
    </rPh>
    <phoneticPr fontId="57"/>
  </si>
  <si>
    <t>(市町村記載)</t>
    <rPh sb="1" eb="4">
      <t>シチョウソン</t>
    </rPh>
    <rPh sb="4" eb="6">
      <t>キサイ</t>
    </rPh>
    <phoneticPr fontId="7"/>
  </si>
  <si>
    <t>通所リハビリテーション</t>
  </si>
  <si>
    <t>　　　　　※専従とは、当該事業所における勤務時間中に他の職務に従事しないことをいう。</t>
    <rPh sb="6" eb="8">
      <t>センジュウ</t>
    </rPh>
    <rPh sb="11" eb="13">
      <t>トウガイ</t>
    </rPh>
    <rPh sb="13" eb="16">
      <t>ジギョウショ</t>
    </rPh>
    <rPh sb="20" eb="22">
      <t>キンム</t>
    </rPh>
    <rPh sb="22" eb="24">
      <t>ジカン</t>
    </rPh>
    <rPh sb="24" eb="25">
      <t>チュウ</t>
    </rPh>
    <rPh sb="26" eb="27">
      <t>タ</t>
    </rPh>
    <rPh sb="28" eb="30">
      <t>ショクム</t>
    </rPh>
    <rPh sb="31" eb="33">
      <t>ジュウジ</t>
    </rPh>
    <phoneticPr fontId="7"/>
  </si>
  <si>
    <t>（別紙７－１）</t>
    <rPh sb="1" eb="3">
      <t>べっし</t>
    </rPh>
    <phoneticPr fontId="7" type="Hiragana"/>
  </si>
  <si>
    <t>（１）　事業所基本情報</t>
  </si>
  <si>
    <t>g</t>
  </si>
  <si>
    <t>　　3　「法人所轄庁」欄、申請者が認可法人である場合に、その主務官庁の名称を記載してください。</t>
  </si>
  <si>
    <t>r</t>
  </si>
  <si>
    <t>介護予防認知症対応型通所介護</t>
  </si>
  <si>
    <t>　　６　サービス提供単位ごとに行われるサービスについて、複数単位実施する場合は各単位ごとに分けて記載すること。</t>
    <rPh sb="8" eb="10">
      <t>テイキョウ</t>
    </rPh>
    <rPh sb="10" eb="12">
      <t>タンイ</t>
    </rPh>
    <rPh sb="15" eb="16">
      <t>オコナ</t>
    </rPh>
    <rPh sb="28" eb="30">
      <t>フクスウ</t>
    </rPh>
    <rPh sb="30" eb="32">
      <t>タンイ</t>
    </rPh>
    <rPh sb="32" eb="34">
      <t>ジッシ</t>
    </rPh>
    <rPh sb="36" eb="38">
      <t>バアイ</t>
    </rPh>
    <rPh sb="39" eb="42">
      <t>カクタンイ</t>
    </rPh>
    <rPh sb="45" eb="46">
      <t>ワ</t>
    </rPh>
    <rPh sb="48" eb="50">
      <t>キサイ</t>
    </rPh>
    <phoneticPr fontId="7"/>
  </si>
  <si>
    <t>従業者の勤務の体制及び勤務形態一覧表　（令和　　　年     月分）</t>
    <rPh sb="0" eb="3">
      <t>ジュウギョウシャ</t>
    </rPh>
    <rPh sb="4" eb="6">
      <t>キンム</t>
    </rPh>
    <rPh sb="7" eb="9">
      <t>タイセイ</t>
    </rPh>
    <rPh sb="9" eb="10">
      <t>オヨ</t>
    </rPh>
    <rPh sb="11" eb="13">
      <t>キンム</t>
    </rPh>
    <rPh sb="13" eb="15">
      <t>ケイタイ</t>
    </rPh>
    <rPh sb="15" eb="18">
      <t>イチランヒョウ</t>
    </rPh>
    <rPh sb="20" eb="22">
      <t>レイワ</t>
    </rPh>
    <rPh sb="25" eb="26">
      <t>ネン</t>
    </rPh>
    <rPh sb="31" eb="32">
      <t>ガツ</t>
    </rPh>
    <rPh sb="32" eb="33">
      <t>ブン</t>
    </rPh>
    <phoneticPr fontId="7"/>
  </si>
  <si>
    <t>加算の種類</t>
    <rPh sb="0" eb="2">
      <t>かさん</t>
    </rPh>
    <rPh sb="3" eb="5">
      <t>しゅるい</t>
    </rPh>
    <phoneticPr fontId="7" type="Hiragana"/>
  </si>
  <si>
    <t>※員数欄は、対応可能な人数を記載してください。</t>
  </si>
  <si>
    <t>率</t>
  </si>
  <si>
    <t>サービス提供時間後</t>
  </si>
  <si>
    <t>　　　１０ 「職員の欠員による減算の状況」については、以下の要領で記載してください。</t>
  </si>
  <si>
    <t>※　青色セルは直接入力、緑色セルはプルダウン入力してください（以下同じ）。
※　サービス種別が通所介護及び通所リハビリテーションの場合には、規模区分欄も記載してください。</t>
  </si>
  <si>
    <t>３ 加算Ⅰロ</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</si>
  <si>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</si>
  <si>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人</t>
  </si>
  <si>
    <t>(14) サービス提供時間内の勤務延時間数</t>
  </si>
  <si>
    <t>（２）　加算算定・特例適用の届出</t>
  </si>
  <si>
    <t>①に占める②の割合が50％以上</t>
    <rPh sb="2" eb="3">
      <t>シ</t>
    </rPh>
    <rPh sb="7" eb="9">
      <t>ワリアイ</t>
    </rPh>
    <rPh sb="13" eb="15">
      <t>イジョウ</t>
    </rPh>
    <phoneticPr fontId="7"/>
  </si>
  <si>
    <t>　　　7　「市町村が定める率」欄には、全国共通の介護報酬額に対する市町村が定める率を記載してください。</t>
  </si>
  <si>
    <t>秋田　＊＊</t>
    <rPh sb="0" eb="2">
      <t>アキタ</t>
    </rPh>
    <phoneticPr fontId="7"/>
  </si>
  <si>
    <t>通所介護事業所　〇〇デイサービス</t>
    <rPh sb="0" eb="2">
      <t>つうしょ</t>
    </rPh>
    <rPh sb="2" eb="4">
      <t>かいご</t>
    </rPh>
    <rPh sb="4" eb="7">
      <t>じぎょうしょ</t>
    </rPh>
    <phoneticPr fontId="7" type="Hiragana"/>
  </si>
  <si>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7"/>
  </si>
  <si>
    <t>③</t>
  </si>
  <si>
    <t>５時間未満</t>
  </si>
  <si>
    <t>〃</t>
  </si>
  <si>
    <t>(例)利用延人員数の減少に対応するための経営改善に時間を要するため</t>
  </si>
  <si>
    <t>9月</t>
  </si>
  <si>
    <t>　　　8　「特記事項」欄には、異動の状況について具体的に記載してください。</t>
  </si>
  <si>
    <t>％</t>
  </si>
  <si>
    <t>1　通所介護事業所</t>
    <rPh sb="2" eb="4">
      <t>ツウショ</t>
    </rPh>
    <rPh sb="4" eb="6">
      <t>カイゴ</t>
    </rPh>
    <rPh sb="6" eb="9">
      <t>ジギョウショ</t>
    </rPh>
    <phoneticPr fontId="7"/>
  </si>
  <si>
    <t>④</t>
  </si>
  <si>
    <t>(郵便番号</t>
  </si>
  <si>
    <t>10月</t>
  </si>
  <si>
    <t>分）</t>
  </si>
  <si>
    <t>①　入浴介助を適切に行うことができる人員及び設備を有して行われる入浴介助であるか。【加算Ⅰ、加算Ⅱ】</t>
  </si>
  <si>
    <t>介護給付費算定に係る体制等に関する届出書</t>
    <rPh sb="17" eb="19">
      <t>トドケデ</t>
    </rPh>
    <rPh sb="19" eb="20">
      <t>ショ</t>
    </rPh>
    <phoneticPr fontId="7"/>
  </si>
  <si>
    <t>施設種別</t>
  </si>
  <si>
    <t>備考　要件を満たすことが分かる根拠書類を準備し、指定権者からの求めがあった場合には、</t>
  </si>
  <si>
    <t>備考　１　この表は、事業所所在地以外の場所で一部事業を実施する出張所等がある場合について記載することとし、複数出張所等を有する場合は出張所ごとに提出してください。</t>
  </si>
  <si>
    <t>○口腔機能向上体制の届出内容</t>
  </si>
  <si>
    <t>　E列・・・「看護職員」</t>
    <rPh sb="2" eb="3">
      <t>レツ</t>
    </rPh>
    <rPh sb="7" eb="9">
      <t>カンゴ</t>
    </rPh>
    <rPh sb="9" eb="11">
      <t>ショクイン</t>
    </rPh>
    <phoneticPr fontId="57"/>
  </si>
  <si>
    <t>2月</t>
    <rPh sb="1" eb="2">
      <t>がつ</t>
    </rPh>
    <phoneticPr fontId="7" type="Hiragana"/>
  </si>
  <si>
    <t>加算算定の可否</t>
  </si>
  <si>
    <t>届出を行う事業所の状況</t>
    <rPh sb="9" eb="11">
      <t>ジョウキョウ</t>
    </rPh>
    <phoneticPr fontId="7"/>
  </si>
  <si>
    <t>３ 介護職員</t>
    <rPh sb="2" eb="4">
      <t>カイゴ</t>
    </rPh>
    <rPh sb="4" eb="6">
      <t>ショクイン</t>
    </rPh>
    <phoneticPr fontId="7"/>
  </si>
  <si>
    <t>異動等区分</t>
  </si>
  <si>
    <t>備考1　「受付番号」欄には記載しないでください。</t>
    <rPh sb="7" eb="9">
      <t>バンゴウ</t>
    </rPh>
    <phoneticPr fontId="7"/>
  </si>
  <si>
    <t>　　速やかに提出すること。</t>
    <rPh sb="2" eb="3">
      <t>スミ</t>
    </rPh>
    <rPh sb="6" eb="8">
      <t>テイシュツ</t>
    </rPh>
    <phoneticPr fontId="7"/>
  </si>
  <si>
    <t>生活相談員配置等加算</t>
    <rPh sb="0" eb="2">
      <t>セイカツ</t>
    </rPh>
    <rPh sb="2" eb="5">
      <t>ソウダンイン</t>
    </rPh>
    <rPh sb="5" eb="7">
      <t>ハイチ</t>
    </rPh>
    <rPh sb="7" eb="8">
      <t>トウ</t>
    </rPh>
    <rPh sb="8" eb="10">
      <t>カサン</t>
    </rPh>
    <phoneticPr fontId="7"/>
  </si>
  <si>
    <t>①のうち勤続年数７年以上の者の総数（常勤換算）</t>
  </si>
  <si>
    <t>参考様式１</t>
    <rPh sb="2" eb="4">
      <t>ヨウシキ</t>
    </rPh>
    <phoneticPr fontId="7"/>
  </si>
  <si>
    <t>地域密着型
通所介護</t>
    <rPh sb="0" eb="5">
      <t>チイキミッチャクガタ</t>
    </rPh>
    <rPh sb="6" eb="10">
      <t>ツウショカイゴ</t>
    </rPh>
    <phoneticPr fontId="7"/>
  </si>
  <si>
    <t>事業所名</t>
  </si>
  <si>
    <t>口腔機能向上体制に関する届出書</t>
  </si>
  <si>
    <t>③　医師、理学療法士、作業療法士、介護福祉士も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し、浴室における当該利用者の動作及び浴室の環境を評価しているか。この際、当該居宅の浴室が、当該利用者自身又は家族等の介助により入浴を行うことが難しい環境にある場合には、訪問した医師等が、介護支援専門員・福祉用具専門相談員と連携し、福祉用具の貸与若しくは購入又は住宅改修等の浴室の環境整備に係る助言を行っているか。
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助言を行っても差支えない。
【加算Ⅱ】</t>
    <rPh sb="33" eb="34">
      <t>また</t>
    </rPh>
    <rPh sb="35" eb="38">
      <t>りようしゃ</t>
    </rPh>
    <rPh sb="39" eb="41">
      <t>どうさ</t>
    </rPh>
    <rPh sb="41" eb="42">
      <t>およ</t>
    </rPh>
    <rPh sb="43" eb="45">
      <t>よくしつ</t>
    </rPh>
    <rPh sb="46" eb="48">
      <t>かんきょう</t>
    </rPh>
    <rPh sb="49" eb="51">
      <t>ひょうか</t>
    </rPh>
    <rPh sb="52" eb="53">
      <t>おこな</t>
    </rPh>
    <rPh sb="60" eb="64">
      <t>ふくしよ</t>
    </rPh>
    <rPh sb="64" eb="66">
      <t>せんもん</t>
    </rPh>
    <rPh sb="66" eb="69">
      <t>そうだ</t>
    </rPh>
    <rPh sb="70" eb="72">
      <t>きのう</t>
    </rPh>
    <rPh sb="72" eb="74">
      <t>くんれん</t>
    </rPh>
    <rPh sb="74" eb="77">
      <t>しどういん</t>
    </rPh>
    <rPh sb="78" eb="80">
      <t>ちいき</t>
    </rPh>
    <rPh sb="80" eb="84">
      <t>ほうかつしえん</t>
    </rPh>
    <rPh sb="89" eb="91">
      <t>しょくいん</t>
    </rPh>
    <rPh sb="93" eb="94">
      <t>た</t>
    </rPh>
    <rPh sb="94" eb="98">
      <t>じゅう</t>
    </rPh>
    <rPh sb="99" eb="100">
      <t>かん</t>
    </rPh>
    <rPh sb="102" eb="104">
      <t>せんもん</t>
    </rPh>
    <rPh sb="104" eb="105">
      <t>てき</t>
    </rPh>
    <rPh sb="105" eb="107">
      <t>ちしき</t>
    </rPh>
    <rPh sb="107" eb="108">
      <t>およ</t>
    </rPh>
    <rPh sb="109" eb="111">
      <t>けいけん</t>
    </rPh>
    <rPh sb="112" eb="113">
      <t>ゆう</t>
    </rPh>
    <rPh sb="115" eb="116">
      <t>もの</t>
    </rPh>
    <rPh sb="117" eb="119">
      <t>いか</t>
    </rPh>
    <rPh sb="120" eb="122">
      <t>いし</t>
    </rPh>
    <rPh sb="122" eb="123">
      <t>とう</t>
    </rPh>
    <rPh sb="205" eb="206">
      <t>おこな</t>
    </rPh>
    <rPh sb="300" eb="302">
      <t>いし</t>
    </rPh>
    <rPh sb="302" eb="303">
      <t>とう</t>
    </rPh>
    <rPh sb="306" eb="309">
      <t>りようしゃ</t>
    </rPh>
    <rPh sb="310" eb="312">
      <t>きょたく</t>
    </rPh>
    <rPh sb="314" eb="316">
      <t>ほうもん</t>
    </rPh>
    <rPh sb="317" eb="319">
      <t>こんなん</t>
    </rPh>
    <rPh sb="320" eb="322">
      <t>ばあい</t>
    </rPh>
    <rPh sb="325" eb="328">
      <t>いしと</t>
    </rPh>
    <rPh sb="329" eb="331">
      <t>しじ</t>
    </rPh>
    <rPh sb="334" eb="338">
      <t>かいご</t>
    </rPh>
    <rPh sb="339" eb="342">
      <t>りよ</t>
    </rPh>
    <rPh sb="343" eb="345">
      <t>きょたく</t>
    </rPh>
    <rPh sb="346" eb="348">
      <t>ほうも</t>
    </rPh>
    <rPh sb="350" eb="352">
      <t>じょうほう</t>
    </rPh>
    <rPh sb="352" eb="354">
      <t>つうしん</t>
    </rPh>
    <rPh sb="354" eb="357">
      <t>ききと</t>
    </rPh>
    <rPh sb="358" eb="360">
      <t>かつよう</t>
    </rPh>
    <rPh sb="362" eb="364">
      <t>はあく</t>
    </rPh>
    <rPh sb="366" eb="368">
      <t>よくしつ</t>
    </rPh>
    <rPh sb="372" eb="374">
      <t>とうがい</t>
    </rPh>
    <rPh sb="374" eb="377">
      <t>りようしゃ</t>
    </rPh>
    <rPh sb="378" eb="380">
      <t>どうさ</t>
    </rPh>
    <rPh sb="380" eb="381">
      <t>およ</t>
    </rPh>
    <rPh sb="382" eb="384">
      <t>よくしつ</t>
    </rPh>
    <rPh sb="385" eb="387">
      <t>かんきょう</t>
    </rPh>
    <rPh sb="388" eb="389">
      <t>ふ</t>
    </rPh>
    <rPh sb="392" eb="395">
      <t>いしと</t>
    </rPh>
    <rPh sb="396" eb="398">
      <t>とうがい</t>
    </rPh>
    <rPh sb="398" eb="400">
      <t>ひょうか</t>
    </rPh>
    <rPh sb="401" eb="403">
      <t>じょげん</t>
    </rPh>
    <rPh sb="404" eb="405">
      <t>おこな</t>
    </rPh>
    <rPh sb="408" eb="410">
      <t>さしつか</t>
    </rPh>
    <phoneticPr fontId="7" type="Hiragana"/>
  </si>
  <si>
    <t>〔通所介護・地域密着型通所介護・（介護予防）通所リハビリテーション・（介護予防）認知症対応型通所介護〕</t>
  </si>
  <si>
    <t>o</t>
  </si>
  <si>
    <t>：</t>
  </si>
  <si>
    <t>)</t>
  </si>
  <si>
    <t>減少割合</t>
  </si>
  <si>
    <t>～</t>
  </si>
  <si>
    <t>（</t>
  </si>
  <si>
    <t>サービス種別</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</si>
  <si>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7"/>
  </si>
  <si>
    <t>時間</t>
  </si>
  <si>
    <t>精神保健福祉士</t>
    <rPh sb="0" eb="2">
      <t>セイシン</t>
    </rPh>
    <rPh sb="2" eb="4">
      <t>ホケン</t>
    </rPh>
    <rPh sb="4" eb="7">
      <t>フクシシ</t>
    </rPh>
    <phoneticPr fontId="57"/>
  </si>
  <si>
    <t>サービス提供時間前</t>
  </si>
  <si>
    <t>利用延人員数</t>
    <rPh sb="0" eb="2">
      <t>リヨウ</t>
    </rPh>
    <rPh sb="2" eb="5">
      <t>ノベジンイン</t>
    </rPh>
    <rPh sb="5" eb="6">
      <t>スウ</t>
    </rPh>
    <phoneticPr fontId="7"/>
  </si>
  <si>
    <t>　　　有する場合は、適宜欄を補正して、全ての出張所等の状況について記載してください。</t>
  </si>
  <si>
    <t xml:space="preserve"> （参考）</t>
    <rPh sb="2" eb="4">
      <t>サンコウ</t>
    </rPh>
    <phoneticPr fontId="57"/>
  </si>
  <si>
    <t>３　時間延長サービス従業者数</t>
  </si>
  <si>
    <t>職　　種</t>
  </si>
  <si>
    <t>介護福祉士等要件を満たすことが確認できる資格証の写し</t>
    <rPh sb="0" eb="2">
      <t>かいご</t>
    </rPh>
    <rPh sb="2" eb="5">
      <t>ふくしし</t>
    </rPh>
    <rPh sb="5" eb="6">
      <t>とう</t>
    </rPh>
    <rPh sb="6" eb="8">
      <t>ようけん</t>
    </rPh>
    <rPh sb="9" eb="10">
      <t>み</t>
    </rPh>
    <rPh sb="15" eb="17">
      <t>かくにん</t>
    </rPh>
    <rPh sb="20" eb="22">
      <t>しかく</t>
    </rPh>
    <rPh sb="22" eb="23">
      <t>しょう</t>
    </rPh>
    <rPh sb="24" eb="25">
      <t>うつ</t>
    </rPh>
    <phoneticPr fontId="7" type="Hiragana"/>
  </si>
  <si>
    <t>医師</t>
  </si>
  <si>
    <t>○個別機能訓練体制の届出内容</t>
  </si>
  <si>
    <t>医　師</t>
  </si>
  <si>
    <t>）</t>
  </si>
  <si>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7"/>
  </si>
  <si>
    <t>※理学療法士等（職種）欄の（　　）には、職種を記入してください。</t>
  </si>
  <si>
    <t>※氏名欄は、それぞれのサービスの共同実施者名（職種ごとの代表者名）を記入してください。</t>
  </si>
  <si>
    <t>特定の曜日のみ</t>
  </si>
  <si>
    <t>（提供する曜日に○印：　　　日　　　月　　　火　　　水　　　木　　　金　　　土</t>
  </si>
  <si>
    <t>その他　（具体的に記入：</t>
  </si>
  <si>
    <t>(8)
資格</t>
    <rPh sb="4" eb="6">
      <t>シカク</t>
    </rPh>
    <phoneticPr fontId="57"/>
  </si>
  <si>
    <t>　　サービス提供体制強化加算に関する勤続年数証明書</t>
    <rPh sb="18" eb="20">
      <t>きんぞく</t>
    </rPh>
    <rPh sb="20" eb="22">
      <t>ねんすう</t>
    </rPh>
    <rPh sb="22" eb="24">
      <t>しょうめい</t>
    </rPh>
    <phoneticPr fontId="7" type="Hiragana"/>
  </si>
  <si>
    <t>管理栄養士</t>
  </si>
  <si>
    <t>外部の管理栄養士の場合、連携している介護事業所、医療機関、栄養ケア・ステーション</t>
  </si>
  <si>
    <t>第３週</t>
    <rPh sb="0" eb="1">
      <t>ダイ</t>
    </rPh>
    <rPh sb="2" eb="3">
      <t>シュウ</t>
    </rPh>
    <phoneticPr fontId="7"/>
  </si>
  <si>
    <t>〔（介護予防）通所介護・（介護予防）通所リハビリテーション・（介護予防）認知症対応型通所介護〕</t>
  </si>
  <si>
    <t>地域密着型通所介護</t>
    <rPh sb="0" eb="2">
      <t>チイキ</t>
    </rPh>
    <rPh sb="2" eb="4">
      <t>ミッチャク</t>
    </rPh>
    <rPh sb="4" eb="5">
      <t>ガタ</t>
    </rPh>
    <rPh sb="5" eb="7">
      <t>ツウショ</t>
    </rPh>
    <rPh sb="7" eb="9">
      <t>カイゴ</t>
    </rPh>
    <phoneticPr fontId="7"/>
  </si>
  <si>
    <t>７時間以上８時間未満及び
８時間以上９時間未満</t>
  </si>
  <si>
    <t>指定通所介護事業所における前年度又は算定日が属する月の前３月間の利用者の総数のうち、要介護状態区分が要介護３、要介護４又は要介護５である者の占める割合が100分の30以上である。</t>
  </si>
  <si>
    <t>入浴介助加算に関する届出書</t>
  </si>
  <si>
    <t>職　種</t>
    <rPh sb="0" eb="3">
      <t>ショクシュ</t>
    </rPh>
    <phoneticPr fontId="7"/>
  </si>
  <si>
    <t>〇入浴介助加算に関する状況</t>
  </si>
  <si>
    <t>割合</t>
    <rPh sb="0" eb="2">
      <t>ワリアイ</t>
    </rPh>
    <phoneticPr fontId="7"/>
  </si>
  <si>
    <t>はい・いいえ</t>
  </si>
  <si>
    <t>３ 加算Ⅱ</t>
  </si>
  <si>
    <t>生活機能向上連携加算に関する届出書</t>
  </si>
  <si>
    <t>担当者氏名</t>
  </si>
  <si>
    <t>〇生活機能向上連携加算に関する状況　</t>
  </si>
  <si>
    <t>②　必要に応じて通所介護計画を見直すなど、指定通所介護の提供に当たって、①に規定する情報その他通所介護を適切かつ有効に提供するために必要な情報を活用しているか。</t>
  </si>
  <si>
    <t>　　５　常勤換算が必要な職種については当該職種の職員の週平均勤務時間をすべて足し、当該事業所の週の常勤時間で除して常勤換算後の人数を記載してください。</t>
    <rPh sb="4" eb="6">
      <t>ジョウキン</t>
    </rPh>
    <rPh sb="6" eb="8">
      <t>カンサン</t>
    </rPh>
    <rPh sb="9" eb="11">
      <t>ヒツヨウ</t>
    </rPh>
    <rPh sb="12" eb="14">
      <t>ショクシュ</t>
    </rPh>
    <rPh sb="19" eb="21">
      <t>トウガイ</t>
    </rPh>
    <rPh sb="21" eb="23">
      <t>ショクシュ</t>
    </rPh>
    <rPh sb="24" eb="26">
      <t>ショクイン</t>
    </rPh>
    <rPh sb="27" eb="30">
      <t>シュウヘイキン</t>
    </rPh>
    <rPh sb="30" eb="32">
      <t>キンム</t>
    </rPh>
    <rPh sb="32" eb="34">
      <t>ジカン</t>
    </rPh>
    <rPh sb="38" eb="39">
      <t>タ</t>
    </rPh>
    <rPh sb="41" eb="43">
      <t>トウガイ</t>
    </rPh>
    <rPh sb="43" eb="46">
      <t>ジギョウショ</t>
    </rPh>
    <rPh sb="47" eb="48">
      <t>シュウ</t>
    </rPh>
    <rPh sb="49" eb="51">
      <t>ジョウキン</t>
    </rPh>
    <rPh sb="51" eb="53">
      <t>ジカン</t>
    </rPh>
    <rPh sb="54" eb="55">
      <t>ジョ</t>
    </rPh>
    <rPh sb="57" eb="59">
      <t>ジョウキン</t>
    </rPh>
    <rPh sb="59" eb="61">
      <t>カンサン</t>
    </rPh>
    <rPh sb="61" eb="62">
      <t>ゴ</t>
    </rPh>
    <rPh sb="63" eb="65">
      <t>ニンズウ</t>
    </rPh>
    <rPh sb="66" eb="68">
      <t>キサイ</t>
    </rPh>
    <phoneticPr fontId="7"/>
  </si>
  <si>
    <t>（４）　加算算定の延長の届出</t>
  </si>
  <si>
    <t>①　指定訪問リハビリテーション事業所、指定通所リハビリテーション事業所又はリハビリテーションを実施している医療提供施設の理学療法士、作業療法士、言語聴覚士又は医師の助言に基づき、指定通所介護事業所の機能訓練指導員等が共同して利用者の身体状況等の評価及び個別機能訓練計画の作成を行っているか。　【加算Ⅰ】</t>
  </si>
  <si>
    <t>s</t>
  </si>
  <si>
    <t>②　個別機能訓練計画に基づき、利用者の身体機能又は生活機能向上を目的とする機能訓練の項目を準備し、機能訓練指導員等が、利用者の心身の状況に応じた機能訓練を適切に提供しているか。【加算Ⅰ、加算Ⅱ】</t>
  </si>
  <si>
    <t>③　上記①の評価に基づき、個別機能訓練計画の進捗状況等を３月ごとに１回以上評価し、利用者又はその家族に対して機能訓練の内容と個別機能訓練計画の進捗状況等を説明し、必要に応じて訓練内容の見直しを行っているか。【加算Ⅰ、加算Ⅱ】</t>
  </si>
  <si>
    <t>利用実人員数</t>
    <rPh sb="0" eb="2">
      <t>リヨウ</t>
    </rPh>
    <rPh sb="2" eb="3">
      <t>ジツ</t>
    </rPh>
    <rPh sb="3" eb="5">
      <t>ジンイン</t>
    </rPh>
    <rPh sb="5" eb="6">
      <t>スウ</t>
    </rPh>
    <phoneticPr fontId="7"/>
  </si>
  <si>
    <t>１月あたりの
平均</t>
    <rPh sb="1" eb="2">
      <t>ツキ</t>
    </rPh>
    <rPh sb="7" eb="9">
      <t>ヘイキン</t>
    </rPh>
    <phoneticPr fontId="7"/>
  </si>
  <si>
    <t>【留意事項】
※６　福岡市に届け出た利用定員数を記入してください。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ただし、３％加算の算定を希望する場合は（ｄ）の値を小数第３位で四捨五入した値を、申請様式の（２）の「利用延人員数の減少が生じた月の前年度の１月当たりの平均利用延人員数」に記入して下さい。</t>
  </si>
  <si>
    <t>Ｂ</t>
  </si>
  <si>
    <t>勤続年数は、同一法人内のみの勤続年数になります、他法人での勤続年数は含みません。</t>
    <rPh sb="0" eb="2">
      <t>きんぞく</t>
    </rPh>
    <rPh sb="2" eb="4">
      <t>ねんすう</t>
    </rPh>
    <rPh sb="6" eb="8">
      <t>どういつ</t>
    </rPh>
    <rPh sb="8" eb="10">
      <t>ほうじん</t>
    </rPh>
    <rPh sb="10" eb="11">
      <t>ない</t>
    </rPh>
    <rPh sb="14" eb="16">
      <t>きんぞく</t>
    </rPh>
    <rPh sb="16" eb="18">
      <t>ねんすう</t>
    </rPh>
    <rPh sb="24" eb="25">
      <t>た</t>
    </rPh>
    <rPh sb="25" eb="27">
      <t>ほうじん</t>
    </rPh>
    <rPh sb="29" eb="31">
      <t>きんぞく</t>
    </rPh>
    <rPh sb="31" eb="33">
      <t>ねんすう</t>
    </rPh>
    <rPh sb="34" eb="35">
      <t>ふく</t>
    </rPh>
    <phoneticPr fontId="7" type="Hiragana"/>
  </si>
  <si>
    <t>2　地域密着型通所介護事業所</t>
    <rPh sb="2" eb="4">
      <t>チイキ</t>
    </rPh>
    <rPh sb="4" eb="7">
      <t>ミッチャクガタ</t>
    </rPh>
    <rPh sb="7" eb="9">
      <t>ツウショ</t>
    </rPh>
    <rPh sb="9" eb="11">
      <t>カイゴ</t>
    </rPh>
    <rPh sb="11" eb="14">
      <t>ジギョウショ</t>
    </rPh>
    <phoneticPr fontId="7"/>
  </si>
  <si>
    <t>（別紙４）</t>
    <rPh sb="1" eb="3">
      <t>べっし</t>
    </rPh>
    <phoneticPr fontId="7" type="Hiragana"/>
  </si>
  <si>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7"/>
  </si>
  <si>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7"/>
  </si>
  <si>
    <t>地域区分</t>
  </si>
  <si>
    <t>減少月</t>
  </si>
  <si>
    <t>イ．届出日の属する月の前３月</t>
    <rPh sb="2" eb="4">
      <t>トドケデ</t>
    </rPh>
    <rPh sb="4" eb="5">
      <t>ヒ</t>
    </rPh>
    <rPh sb="6" eb="7">
      <t>ゾク</t>
    </rPh>
    <rPh sb="9" eb="10">
      <t>ツキ</t>
    </rPh>
    <rPh sb="11" eb="12">
      <t>ゼン</t>
    </rPh>
    <rPh sb="13" eb="14">
      <t>ガツ</t>
    </rPh>
    <phoneticPr fontId="7"/>
  </si>
  <si>
    <t>　　　9　「主たる事業所の所在地以外の場所で一部実施する場合の出張所等の所在地」について、複数の出張所等を有する場合は、適宜欄を補正して、全ての出張所等の状況について記載してください。</t>
  </si>
  <si>
    <t>　としてご使用ください。</t>
  </si>
  <si>
    <t>３月</t>
  </si>
  <si>
    <t>５ 加算Ⅱ</t>
  </si>
  <si>
    <t>(15) 利用者数　　　</t>
  </si>
  <si>
    <t>筑後　太郎</t>
    <rPh sb="0" eb="2">
      <t>ちくご</t>
    </rPh>
    <rPh sb="3" eb="5">
      <t>たろう</t>
    </rPh>
    <phoneticPr fontId="7" type="Hiragana"/>
  </si>
  <si>
    <t>※ 加算算定開始後に記入してください。（加算を算定しない事業所は記入及び届出の必要はありません。）</t>
  </si>
  <si>
    <t>年月</t>
  </si>
  <si>
    <t>職　名</t>
  </si>
  <si>
    <t>休</t>
    <rPh sb="0" eb="1">
      <t>ヤス</t>
    </rPh>
    <phoneticPr fontId="57"/>
  </si>
  <si>
    <t>　小規模多機能型居宅介護</t>
  </si>
  <si>
    <t>3週目</t>
    <rPh sb="1" eb="2">
      <t>シュウ</t>
    </rPh>
    <rPh sb="2" eb="3">
      <t>メ</t>
    </rPh>
    <phoneticPr fontId="57"/>
  </si>
  <si>
    <t>2　（介護予防）通所リハビリテーション</t>
    <rPh sb="3" eb="5">
      <t>カイゴ</t>
    </rPh>
    <rPh sb="5" eb="7">
      <t>ヨボウ</t>
    </rPh>
    <rPh sb="8" eb="10">
      <t>ツウショ</t>
    </rPh>
    <phoneticPr fontId="7"/>
  </si>
  <si>
    <t>　地域密着型特定施設入居者生活介護</t>
  </si>
  <si>
    <t xml:space="preserve">  介護予防認知症対応型通所介護</t>
  </si>
  <si>
    <t xml:space="preserve">  介護予防小規模多機能型居宅介護</t>
  </si>
  <si>
    <t>≪提出不要≫</t>
    <rPh sb="1" eb="3">
      <t>テイシュツ</t>
    </rPh>
    <rPh sb="3" eb="5">
      <t>フヨウ</t>
    </rPh>
    <phoneticPr fontId="57"/>
  </si>
  <si>
    <t>　　　　　サービス種別　　　　　　　　現在⇒</t>
  </si>
  <si>
    <t>認知症加算に係る届出書＜別紙６＞</t>
    <rPh sb="6" eb="7">
      <t>かか</t>
    </rPh>
    <rPh sb="12" eb="14">
      <t>べっし</t>
    </rPh>
    <phoneticPr fontId="7" type="Hiragana"/>
  </si>
  <si>
    <t xml:space="preserve">  介護予防認知症対応型共同生活介護</t>
  </si>
  <si>
    <t>　　  ※ 指定基準の確認に際しては、４週分の入力で差し支えありません。</t>
  </si>
  <si>
    <r>
      <t>介 護 給 付 費 算 定 に 係 る 体 制 等 状 況 一 覧 表</t>
    </r>
    <r>
      <rPr>
        <sz val="14"/>
        <color auto="1"/>
        <rFont val="HGSｺﾞｼｯｸM"/>
      </rPr>
      <t>（主たる事業所の所在地以外の場所で一部実施する場合の出張所等の状況）</t>
    </r>
  </si>
  <si>
    <t>６ 加算Ⅰ（イの場合）</t>
    <rPh sb="8" eb="10">
      <t>バアイ</t>
    </rPh>
    <phoneticPr fontId="7"/>
  </si>
  <si>
    <t>■シフト記号表（勤務時間帯）</t>
    <rPh sb="4" eb="6">
      <t>キゴウ</t>
    </rPh>
    <rPh sb="6" eb="7">
      <t>ヒョウ</t>
    </rPh>
    <rPh sb="8" eb="10">
      <t>キンム</t>
    </rPh>
    <rPh sb="10" eb="13">
      <t>ジカンタイ</t>
    </rPh>
    <phoneticPr fontId="57"/>
  </si>
  <si>
    <t>２ 加算Ⅰイ</t>
  </si>
  <si>
    <t>減少率</t>
  </si>
  <si>
    <t>筑後市長</t>
    <rPh sb="0" eb="3">
      <t>チクゴシ</t>
    </rPh>
    <rPh sb="3" eb="4">
      <t>チョウ</t>
    </rPh>
    <phoneticPr fontId="7"/>
  </si>
  <si>
    <t>ア．前年度（３月を除く）の実績の平均</t>
  </si>
  <si>
    <t>社会福祉主事任用資格</t>
  </si>
  <si>
    <t>共生型サービスの提供
（生活介護事業所）</t>
    <rPh sb="0" eb="3">
      <t>キョウセイガタ</t>
    </rPh>
    <rPh sb="8" eb="10">
      <t>テイキョウ</t>
    </rPh>
    <rPh sb="16" eb="18">
      <t>ジギョウ</t>
    </rPh>
    <rPh sb="18" eb="19">
      <t>ショ</t>
    </rPh>
    <phoneticPr fontId="7"/>
  </si>
  <si>
    <t>4　届 出 項 目</t>
    <rPh sb="2" eb="3">
      <t>トド</t>
    </rPh>
    <rPh sb="4" eb="5">
      <t>デ</t>
    </rPh>
    <rPh sb="6" eb="7">
      <t>コウ</t>
    </rPh>
    <rPh sb="8" eb="9">
      <t>メ</t>
    </rPh>
    <phoneticPr fontId="7"/>
  </si>
  <si>
    <t>福岡</t>
    <rPh sb="0" eb="2">
      <t>フクオカ</t>
    </rPh>
    <phoneticPr fontId="7"/>
  </si>
  <si>
    <t>-</t>
  </si>
  <si>
    <t>3　通所リハビリテーション事業所</t>
    <rPh sb="2" eb="4">
      <t>ツウショ</t>
    </rPh>
    <rPh sb="13" eb="16">
      <t>ジギョウショ</t>
    </rPh>
    <phoneticPr fontId="7"/>
  </si>
  <si>
    <t>2 無</t>
    <rPh sb="2" eb="3">
      <t>ナ</t>
    </rPh>
    <phoneticPr fontId="7"/>
  </si>
  <si>
    <t>１月</t>
  </si>
  <si>
    <t>証明書が複数枚にわたる場合は、適宜コピーして使用すること。</t>
  </si>
  <si>
    <t>2　変更</t>
  </si>
  <si>
    <t>２月</t>
  </si>
  <si>
    <t>事 業 所 名</t>
  </si>
  <si>
    <t>　　7　「特記事項」欄には、異動の状況について具体的に記載してください。</t>
  </si>
  <si>
    <t>○○　D美</t>
    <rPh sb="4" eb="5">
      <t>ミ</t>
    </rPh>
    <phoneticPr fontId="57"/>
  </si>
  <si>
    <t>５時間以上６時間未満及び
６時間以上７時間未満</t>
  </si>
  <si>
    <t>11月</t>
  </si>
  <si>
    <t>感染症又は災害の発生を理由とする通所介護等の介護報酬による評価　届出様式</t>
  </si>
  <si>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</si>
  <si>
    <t>介護予防認知症対応型通所介護</t>
    <rPh sb="0" eb="2">
      <t>カイゴ</t>
    </rPh>
    <rPh sb="2" eb="4">
      <t>ヨボウ</t>
    </rPh>
    <rPh sb="4" eb="7">
      <t>ニンチショウ</t>
    </rPh>
    <rPh sb="7" eb="10">
      <t>タイオウガタ</t>
    </rPh>
    <rPh sb="10" eb="12">
      <t>ツウショ</t>
    </rPh>
    <phoneticPr fontId="7"/>
  </si>
  <si>
    <t>規模区分</t>
  </si>
  <si>
    <t>規模区分　　　　現在⇒</t>
  </si>
  <si>
    <t>あん摩マッサージ指圧師</t>
    <rPh sb="2" eb="3">
      <t>マ</t>
    </rPh>
    <rPh sb="8" eb="11">
      <t>シアツシ</t>
    </rPh>
    <phoneticPr fontId="57"/>
  </si>
  <si>
    <t>通常規模型</t>
  </si>
  <si>
    <t>ﾒｰﾙｱﾄﾞﾚｽ</t>
  </si>
  <si>
    <t>　　２　勤務区分は、Ａ：常勤で専従　Ｂ：常勤で兼務　Ｃ：非常勤で専従　Ｄ：非常勤で兼務　とします。</t>
  </si>
  <si>
    <t>　　4　「実施事業」欄は、該当する欄に「〇」を記入してください。</t>
  </si>
  <si>
    <t>１月当たりの営業日数　※７</t>
  </si>
  <si>
    <t>大規模型Ⅱ</t>
  </si>
  <si>
    <t>利用延人員数の減少が生じた月</t>
  </si>
  <si>
    <t>減少率（小数）</t>
  </si>
  <si>
    <t>加算算定届提出月</t>
  </si>
  <si>
    <t>利用延人員数の減少が生じた月の前年度の１月当たりの平均利用延人員数</t>
  </si>
  <si>
    <t>○前年度の実績が６月に満たない場合（新たに事業を開始・再開した場合を含む）及び前年度から定員を概ね25％以上
変更しようとする場合の前年度の１月当たりの平均利用延人員数</t>
  </si>
  <si>
    <t>規模特例の可否↓</t>
  </si>
  <si>
    <t>　　　９ 「サービス提供体制強化加算」については、「サービス提供体制強化加算に関する届出書」（別紙７）～（別紙７－２）までの該当する様式を添付してください。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3" eb="55">
      <t>ベッシ</t>
    </rPh>
    <rPh sb="62" eb="64">
      <t>ガイトウ</t>
    </rPh>
    <rPh sb="66" eb="68">
      <t>ヨウシキ</t>
    </rPh>
    <rPh sb="69" eb="71">
      <t>テンプ</t>
    </rPh>
    <phoneticPr fontId="7"/>
  </si>
  <si>
    <t>特例適用の可否</t>
  </si>
  <si>
    <t>加算算定事業所のみ</t>
  </si>
  <si>
    <t>①に占める②の割合が30％以上</t>
    <rPh sb="2" eb="3">
      <t>シ</t>
    </rPh>
    <rPh sb="7" eb="9">
      <t>ワリアイ</t>
    </rPh>
    <rPh sb="13" eb="15">
      <t>イジョウ</t>
    </rPh>
    <phoneticPr fontId="7"/>
  </si>
  <si>
    <t>各月の
利用延人員数</t>
  </si>
  <si>
    <t>加算
算定の可否</t>
  </si>
  <si>
    <t>加算延長判断月</t>
  </si>
  <si>
    <t>加算終了／延長届提出月</t>
  </si>
  <si>
    <r>
      <rPr>
        <sz val="11"/>
        <color rgb="FF000000"/>
        <rFont val="ＭＳ Ｐゴシック"/>
      </rPr>
      <t>　「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必要な書類となるため、</t>
    </r>
    <r>
      <rPr>
        <sz val="11"/>
        <color rgb="FFFF0000"/>
        <rFont val="ＭＳ Ｐゴシック"/>
      </rPr>
      <t xml:space="preserve">必ず提出して下さい。
</t>
    </r>
    <r>
      <rPr>
        <sz val="11"/>
        <color rgb="FF000000"/>
        <rFont val="ＭＳ Ｐゴシック"/>
      </rPr>
      <t>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
  </si>
  <si>
    <t>延長適用開始月</t>
  </si>
  <si>
    <t>年</t>
    <rPh sb="0" eb="1">
      <t>ねん</t>
    </rPh>
    <phoneticPr fontId="7" type="Hiragana"/>
  </si>
  <si>
    <t>延長適用終了月</t>
  </si>
  <si>
    <t>加算算定事業所であって、（３）オレンジセルに「可」が表示された事業所のみ</t>
  </si>
  <si>
    <t>※ 加算算定開始後に記入してください。</t>
  </si>
  <si>
    <t>※ 特例開始後に記入してください。（特例を適用しない事業所は記入及び届出の必要はありません。）</t>
  </si>
  <si>
    <t>サービス提供体制強化加算に関する確認書＜別紙7-1,7-2＞</t>
    <rPh sb="20" eb="22">
      <t>べっし</t>
    </rPh>
    <phoneticPr fontId="7" type="Hiragana"/>
  </si>
  <si>
    <t>６　２級地</t>
  </si>
  <si>
    <t>特例
適用の可否</t>
  </si>
  <si>
    <t>特例適用届提出月</t>
  </si>
  <si>
    <t>特例適用開始月</t>
  </si>
  <si>
    <t>・職種ごとの勤務時間を「○：○○～○：○○」と表記することが困難な場合は、No21～30を活用し、勤務時間数のみを入力してください。</t>
    <rPh sb="45" eb="47">
      <t>カツヨウ</t>
    </rPh>
    <phoneticPr fontId="57"/>
  </si>
  <si>
    <t>○　前年度の実績が６月以上の場合の前年度の１月当たりの平均利用延人員数・各月の利用延人員数</t>
  </si>
  <si>
    <t>指定地域密着型通所介護を行う時間帯を通じて専ら当該指定地域密着型通所介護の提供に当たる看護職員を１名以上配置している。</t>
  </si>
  <si>
    <t>通所介護等
※１</t>
  </si>
  <si>
    <t>各月の利用延人員数</t>
  </si>
  <si>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57"/>
  </si>
  <si>
    <t>市</t>
    <rPh sb="0" eb="1">
      <t>シ</t>
    </rPh>
    <phoneticPr fontId="7"/>
  </si>
  <si>
    <r>
      <rPr>
        <sz val="9"/>
        <color auto="1"/>
        <rFont val="ＭＳ Ｐゴシック"/>
      </rPr>
      <t>毎日事業を実施した月（</t>
    </r>
    <r>
      <rPr>
        <sz val="10"/>
        <color auto="1"/>
        <rFont val="ＭＳ Ｐゴシック"/>
      </rPr>
      <t>○印）　※４</t>
    </r>
  </si>
  <si>
    <t>　　４　当該事業所、施設に係る組織体制図を添付してください。他事業と職員の兼務がある場合は兼務する職種のわかる組織体制図を添付してください。</t>
    <rPh sb="4" eb="6">
      <t>トウガイ</t>
    </rPh>
    <rPh sb="6" eb="9">
      <t>ジギョウショ</t>
    </rPh>
    <rPh sb="10" eb="12">
      <t>シセツ</t>
    </rPh>
    <rPh sb="13" eb="14">
      <t>カカ</t>
    </rPh>
    <rPh sb="15" eb="17">
      <t>ソシキ</t>
    </rPh>
    <rPh sb="17" eb="19">
      <t>タイセイ</t>
    </rPh>
    <rPh sb="19" eb="20">
      <t>ズ</t>
    </rPh>
    <rPh sb="21" eb="23">
      <t>テンプ</t>
    </rPh>
    <rPh sb="30" eb="31">
      <t>ホカ</t>
    </rPh>
    <rPh sb="31" eb="33">
      <t>ジギョウ</t>
    </rPh>
    <rPh sb="34" eb="36">
      <t>ショクイン</t>
    </rPh>
    <rPh sb="37" eb="39">
      <t>ケンム</t>
    </rPh>
    <rPh sb="42" eb="44">
      <t>バアイ</t>
    </rPh>
    <rPh sb="45" eb="47">
      <t>ケンム</t>
    </rPh>
    <rPh sb="49" eb="51">
      <t>ショクシュ</t>
    </rPh>
    <rPh sb="55" eb="57">
      <t>ソシキ</t>
    </rPh>
    <rPh sb="57" eb="59">
      <t>タイセイ</t>
    </rPh>
    <rPh sb="59" eb="60">
      <t>ズ</t>
    </rPh>
    <rPh sb="61" eb="63">
      <t>テンプ</t>
    </rPh>
    <phoneticPr fontId="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</si>
  <si>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7"/>
  </si>
  <si>
    <t>合計</t>
  </si>
  <si>
    <t>変　更　後</t>
    <rPh sb="4" eb="5">
      <t>ゴ</t>
    </rPh>
    <phoneticPr fontId="7"/>
  </si>
  <si>
    <t>（ａ）</t>
  </si>
  <si>
    <t>(※変更の場合)</t>
    <rPh sb="2" eb="4">
      <t>ヘンコウ</t>
    </rPh>
    <rPh sb="5" eb="7">
      <t>バアイ</t>
    </rPh>
    <phoneticPr fontId="7"/>
  </si>
  <si>
    <t>　　　２ 「割引｣を｢あり｣と記載する場合は「地域密着型サービス事業者等による介護給付費の割引に係る割引率の設定について」（別紙３）を添付してください。</t>
    <rPh sb="23" eb="25">
      <t>チイキ</t>
    </rPh>
    <rPh sb="25" eb="28">
      <t>ミッチャクガタ</t>
    </rPh>
    <phoneticPr fontId="7"/>
  </si>
  <si>
    <r>
      <rPr>
        <sz val="11"/>
        <color rgb="FF000000"/>
        <rFont val="ＭＳ Ｐゴシック"/>
      </rPr>
      <t>【留意事項】
※１　各月の通所介護等を利用した人数を、算定している報酬の時間区分別に記入してください。
※２　通所介護又は地域密着型通所介護と介護予防型通所サービスの指定をあわせて受け、通所介護と一体的に実施している場合は、
　　　以下の</t>
    </r>
    <r>
      <rPr>
        <b/>
        <u/>
        <sz val="11"/>
        <color rgb="FF000000"/>
        <rFont val="ＭＳ Ｐゴシック"/>
      </rPr>
      <t>いずれか</t>
    </r>
    <r>
      <rPr>
        <sz val="11"/>
        <color rgb="FF000000"/>
        <rFont val="ＭＳ Ｐゴシック"/>
      </rPr>
      <t>を行ってください。
　　　・①に、各月の介護予防型通所サービスを利用した人数を、利用時間ごとに記入。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rgb="FF000000"/>
        <rFont val="ＭＳ Ｐゴシック"/>
      </rPr>
      <t>いずれか</t>
    </r>
    <r>
      <rPr>
        <sz val="11"/>
        <color rgb="FF000000"/>
        <rFont val="ＭＳ Ｐゴシック"/>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</si>
  <si>
    <t>通所介護費等を算定している月数
(３月を除く）</t>
  </si>
  <si>
    <t>平均利用延人員数
 （a÷b）　　※５</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</si>
  <si>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7"/>
  </si>
  <si>
    <t>（ｃ）</t>
  </si>
  <si>
    <t>栄養アセスメント・栄養改善体制に関する届出書＜別紙４＞</t>
    <rPh sb="23" eb="25">
      <t>べっし</t>
    </rPh>
    <phoneticPr fontId="7" type="Hiragana"/>
  </si>
  <si>
    <t>名　　称</t>
  </si>
  <si>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</si>
  <si>
    <t>利用定員　※６</t>
  </si>
  <si>
    <t>w</t>
  </si>
  <si>
    <t>=</t>
  </si>
  <si>
    <t>(7)
勤務
形態</t>
  </si>
  <si>
    <t>看護職員</t>
    <rPh sb="0" eb="2">
      <t>カンゴ</t>
    </rPh>
    <rPh sb="2" eb="4">
      <t>ショクイン</t>
    </rPh>
    <phoneticPr fontId="7"/>
  </si>
  <si>
    <t>厚労　太郎</t>
    <rPh sb="0" eb="2">
      <t>コウロウ</t>
    </rPh>
    <rPh sb="3" eb="5">
      <t>タロウ</t>
    </rPh>
    <phoneticPr fontId="57"/>
  </si>
  <si>
    <t>事業所の状況</t>
  </si>
  <si>
    <t>介護予防支援</t>
    <rPh sb="0" eb="2">
      <t>カイゴ</t>
    </rPh>
    <rPh sb="2" eb="4">
      <t>ヨボウ</t>
    </rPh>
    <phoneticPr fontId="7"/>
  </si>
  <si>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7"/>
  </si>
  <si>
    <t>〇若年性認知症利用者（入所者・患者・入居者）に対応する担当職員職・氏名</t>
  </si>
  <si>
    <t>介護職員</t>
    <rPh sb="0" eb="2">
      <t>かいご</t>
    </rPh>
    <rPh sb="2" eb="4">
      <t>しょくいん</t>
    </rPh>
    <phoneticPr fontId="7" type="Hiragana"/>
  </si>
  <si>
    <t>関係書類</t>
  </si>
  <si>
    <t>　　　「財団法人」「株式会社」「有限会社」等の別を記入してください。</t>
    <rPh sb="7" eb="8">
      <t>ジン</t>
    </rPh>
    <rPh sb="10" eb="12">
      <t>カブシキ</t>
    </rPh>
    <rPh sb="12" eb="14">
      <t>カイシャ</t>
    </rPh>
    <phoneticPr fontId="7"/>
  </si>
  <si>
    <t>Ａ 加算Ⅲロ（ハの場合）</t>
  </si>
  <si>
    <t>　　8　「主たる事業所の所在地以外の場所で一部実施する場合の出張所等の所在地」について、複数の出張所等を</t>
  </si>
  <si>
    <t>はり師</t>
    <rPh sb="2" eb="3">
      <t>シ</t>
    </rPh>
    <phoneticPr fontId="57"/>
  </si>
  <si>
    <t>管理者</t>
    <rPh sb="0" eb="3">
      <t>カンリシャ</t>
    </rPh>
    <phoneticPr fontId="57"/>
  </si>
  <si>
    <t>　　　2　「法人である場合その種別」欄は、申請者が法人である場合に、「社会福祉法人」「医療法人」「社団法人」「財団法人」「株式会社」「有限会社」等の別を記入してください。</t>
  </si>
  <si>
    <t>　　　6　「異動項目」欄には、(別紙1)「介護給付費算定に係る体制等状況一覧表」に掲げる項目を記載してください。</t>
  </si>
  <si>
    <t>主たる事務所の所在地</t>
  </si>
  <si>
    <t>同一所在地において行う　　　　　　　　　　　　　　　事業等の種類</t>
  </si>
  <si>
    <t>変　更　前</t>
  </si>
  <si>
    <t>療養通所介護</t>
    <rPh sb="0" eb="2">
      <t>リョウヨウ</t>
    </rPh>
    <rPh sb="2" eb="4">
      <t>ツウショ</t>
    </rPh>
    <rPh sb="4" eb="6">
      <t>カイゴ</t>
    </rPh>
    <phoneticPr fontId="7"/>
  </si>
  <si>
    <t>認知症対応型通所介護</t>
    <rPh sb="0" eb="3">
      <t>ニンチショウ</t>
    </rPh>
    <rPh sb="3" eb="6">
      <t>タイオウガタ</t>
    </rPh>
    <rPh sb="6" eb="8">
      <t>ツウショ</t>
    </rPh>
    <rPh sb="8" eb="10">
      <t>カイゴ</t>
    </rPh>
    <phoneticPr fontId="7"/>
  </si>
  <si>
    <t>認知症対応型共同生活介護</t>
    <rPh sb="0" eb="3">
      <t>ニンチショウ</t>
    </rPh>
    <rPh sb="3" eb="6">
      <t>タイオウガタ</t>
    </rPh>
    <rPh sb="6" eb="8">
      <t>キョウドウ</t>
    </rPh>
    <rPh sb="8" eb="10">
      <t>セイカツ</t>
    </rPh>
    <rPh sb="10" eb="12">
      <t>カイゴ</t>
    </rPh>
    <phoneticPr fontId="7"/>
  </si>
  <si>
    <t>複合型サービス</t>
    <rPh sb="0" eb="3">
      <t>フクゴウガタ</t>
    </rPh>
    <phoneticPr fontId="7"/>
  </si>
  <si>
    <t>准看護師</t>
    <rPh sb="0" eb="4">
      <t>ジュンカンゴシ</t>
    </rPh>
    <phoneticPr fontId="7"/>
  </si>
  <si>
    <t>人員配置区分、その他該当する体制等、割引）を記載してください。</t>
  </si>
  <si>
    <t>機能訓練指導員</t>
    <rPh sb="0" eb="2">
      <t>キノウ</t>
    </rPh>
    <rPh sb="2" eb="4">
      <t>クンレン</t>
    </rPh>
    <rPh sb="4" eb="7">
      <t>シドウイン</t>
    </rPh>
    <phoneticPr fontId="57"/>
  </si>
  <si>
    <t>　(ビルの名称等)</t>
  </si>
  <si>
    <t>実施事業</t>
  </si>
  <si>
    <t>指定年</t>
    <rPh sb="0" eb="2">
      <t>シテイ</t>
    </rPh>
    <rPh sb="2" eb="3">
      <t>ネン</t>
    </rPh>
    <phoneticPr fontId="7"/>
  </si>
  <si>
    <t>月日</t>
    <rPh sb="0" eb="2">
      <t>ガッピ</t>
    </rPh>
    <phoneticPr fontId="7"/>
  </si>
  <si>
    <t>勤務先名称</t>
    <rPh sb="0" eb="3">
      <t>きんむさき</t>
    </rPh>
    <rPh sb="3" eb="5">
      <t>めいしょう</t>
    </rPh>
    <phoneticPr fontId="7" type="Hiragana"/>
  </si>
  <si>
    <t>県</t>
    <rPh sb="0" eb="1">
      <t>ケン</t>
    </rPh>
    <phoneticPr fontId="7"/>
  </si>
  <si>
    <t>異動等の区分</t>
  </si>
  <si>
    <t>c</t>
  </si>
  <si>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7"/>
  </si>
  <si>
    <t>（指定を受けている場合）</t>
    <rPh sb="1" eb="3">
      <t>シテイ</t>
    </rPh>
    <rPh sb="4" eb="5">
      <t>ウ</t>
    </rPh>
    <rPh sb="9" eb="11">
      <t>バアイ</t>
    </rPh>
    <phoneticPr fontId="7"/>
  </si>
  <si>
    <t>個別機能訓練体制に関する届出書</t>
  </si>
  <si>
    <t>l</t>
  </si>
  <si>
    <t>法人名</t>
    <rPh sb="0" eb="2">
      <t>ホウジン</t>
    </rPh>
    <rPh sb="2" eb="3">
      <t>メイ</t>
    </rPh>
    <phoneticPr fontId="7"/>
  </si>
  <si>
    <t>年月日</t>
    <rPh sb="0" eb="3">
      <t>ネンガッピ</t>
    </rPh>
    <phoneticPr fontId="7"/>
  </si>
  <si>
    <t>異動項目</t>
  </si>
  <si>
    <t>市町村が定める単位の有無</t>
    <rPh sb="0" eb="3">
      <t>シチョウソン</t>
    </rPh>
    <rPh sb="4" eb="5">
      <t>サダ</t>
    </rPh>
    <rPh sb="7" eb="9">
      <t>タンイ</t>
    </rPh>
    <rPh sb="10" eb="12">
      <t>ウム</t>
    </rPh>
    <phoneticPr fontId="7"/>
  </si>
  <si>
    <t>月</t>
    <rPh sb="0" eb="1">
      <t>ゲツ</t>
    </rPh>
    <phoneticPr fontId="7"/>
  </si>
  <si>
    <t>２ 基準型</t>
  </si>
  <si>
    <t>日</t>
    <rPh sb="0" eb="1">
      <t>ヒ</t>
    </rPh>
    <phoneticPr fontId="7"/>
  </si>
  <si>
    <t>n</t>
  </si>
  <si>
    <t>（別紙５）</t>
  </si>
  <si>
    <r>
      <t>個</t>
    </r>
    <r>
      <rPr>
        <sz val="9"/>
        <color auto="1"/>
        <rFont val="HG丸ｺﾞｼｯｸM-PRO"/>
      </rPr>
      <t xml:space="preserve">別機能訓練体制
</t>
    </r>
    <r>
      <rPr>
        <sz val="8"/>
        <color auto="1"/>
        <rFont val="HG丸ｺﾞｼｯｸM-PRO"/>
      </rPr>
      <t>＊介護サービスのみ</t>
    </r>
  </si>
  <si>
    <t>実施単位　　　（　　／　　）単位</t>
    <rPh sb="0" eb="2">
      <t>ジッシ</t>
    </rPh>
    <rPh sb="2" eb="4">
      <t>タンイ</t>
    </rPh>
    <rPh sb="14" eb="16">
      <t>タンイ</t>
    </rPh>
    <phoneticPr fontId="7"/>
  </si>
  <si>
    <t>本チェック表＜はじめに＞</t>
  </si>
  <si>
    <t>　　（例）－「個別機能訓練加算」…機能訓練指導員の配置状況、「栄養アセスメント加算」…管理栄養士の配置状況　等</t>
  </si>
  <si>
    <t>１　地域密着型通所介護事業所</t>
  </si>
  <si>
    <t>共生型サービスの提供
（児童発達支援事業所）</t>
    <rPh sb="0" eb="3">
      <t>キョウセイガタ</t>
    </rPh>
    <rPh sb="8" eb="10">
      <t>テイキョウ</t>
    </rPh>
    <rPh sb="18" eb="20">
      <t>ジギョウ</t>
    </rPh>
    <rPh sb="20" eb="21">
      <t>ショ</t>
    </rPh>
    <phoneticPr fontId="7"/>
  </si>
  <si>
    <t>２．職種名・資格名称</t>
    <rPh sb="2" eb="4">
      <t>ショクシュ</t>
    </rPh>
    <rPh sb="4" eb="5">
      <t>メイ</t>
    </rPh>
    <rPh sb="6" eb="8">
      <t>シカク</t>
    </rPh>
    <rPh sb="8" eb="10">
      <t>メイショウ</t>
    </rPh>
    <phoneticPr fontId="57"/>
  </si>
  <si>
    <t>共生型サービスの提供
（放課後等デイサービス事業所）</t>
    <rPh sb="0" eb="3">
      <t>キョウセイガタ</t>
    </rPh>
    <rPh sb="8" eb="10">
      <t>テイキョウ</t>
    </rPh>
    <rPh sb="22" eb="25">
      <t>ジギョウショ</t>
    </rPh>
    <phoneticPr fontId="7"/>
  </si>
  <si>
    <t>a</t>
  </si>
  <si>
    <t>ADL維持等加算〔申出〕の有無</t>
  </si>
  <si>
    <t>認知症加算</t>
    <rPh sb="0" eb="3">
      <t>ニンチショウ</t>
    </rPh>
    <rPh sb="3" eb="5">
      <t>カサン</t>
    </rPh>
    <phoneticPr fontId="7"/>
  </si>
  <si>
    <t>若年性認知症利用者受入加算</t>
    <rPh sb="6" eb="9">
      <t>リヨウシャ</t>
    </rPh>
    <rPh sb="9" eb="11">
      <t>ウケイレ</t>
    </rPh>
    <rPh sb="11" eb="13">
      <t>カサン</t>
    </rPh>
    <phoneticPr fontId="7"/>
  </si>
  <si>
    <t>口腔機能向上加算</t>
    <rPh sb="6" eb="8">
      <t>カサン</t>
    </rPh>
    <phoneticPr fontId="7"/>
  </si>
  <si>
    <t>サービス提供体制強化加算</t>
    <rPh sb="4" eb="6">
      <t>テイキョウ</t>
    </rPh>
    <rPh sb="6" eb="8">
      <t>タイセイ</t>
    </rPh>
    <rPh sb="8" eb="10">
      <t>キョウカ</t>
    </rPh>
    <rPh sb="10" eb="12">
      <t>カサン</t>
    </rPh>
    <phoneticPr fontId="7"/>
  </si>
  <si>
    <t>（別紙6）</t>
  </si>
  <si>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57"/>
  </si>
  <si>
    <t>１　１級地</t>
  </si>
  <si>
    <t>１ 対応不可</t>
    <rPh sb="2" eb="4">
      <t>タイオウ</t>
    </rPh>
    <rPh sb="4" eb="6">
      <t>フカ</t>
    </rPh>
    <phoneticPr fontId="7"/>
  </si>
  <si>
    <t>７ 加算Ⅲ（イの場合）</t>
  </si>
  <si>
    <t>４ 加算Ⅲロ（ロの場合）</t>
  </si>
  <si>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7"/>
  </si>
  <si>
    <t>２ 加算Ⅰ</t>
  </si>
  <si>
    <t>３ 加算Ⅰ</t>
  </si>
  <si>
    <t>２ 看護職員</t>
    <rPh sb="2" eb="4">
      <t>カンゴ</t>
    </rPh>
    <rPh sb="4" eb="6">
      <t>ショクイン</t>
    </rPh>
    <phoneticPr fontId="7"/>
  </si>
  <si>
    <t>　C列・・・「管理者」</t>
    <rPh sb="2" eb="3">
      <t>レツ</t>
    </rPh>
    <rPh sb="7" eb="10">
      <t>カンリシャ</t>
    </rPh>
    <phoneticPr fontId="57"/>
  </si>
  <si>
    <t>２ 対応可</t>
  </si>
  <si>
    <r>
      <t xml:space="preserve">従業者の勤務の体制及び勤務形態一覧表＜参考様式１０＞
</t>
    </r>
    <r>
      <rPr>
        <b/>
        <sz val="9"/>
        <color auto="1"/>
        <rFont val="HG丸ｺﾞｼｯｸM-PRO"/>
      </rPr>
      <t>※勤務形態一覧表については、最新の参考様式と以前の参考様式をつけております。提出する際は、どちらか使いやすい方のみで構いません。</t>
    </r>
    <rPh sb="19" eb="21">
      <t>さんこう</t>
    </rPh>
    <rPh sb="21" eb="23">
      <t>ようしき</t>
    </rPh>
    <phoneticPr fontId="7" type="Hiragana"/>
  </si>
  <si>
    <t>非常勤で専従</t>
    <rPh sb="0" eb="3">
      <t>ヒジョウキン</t>
    </rPh>
    <rPh sb="4" eb="6">
      <t>センジュウ</t>
    </rPh>
    <phoneticPr fontId="57"/>
  </si>
  <si>
    <t>７　３級地</t>
  </si>
  <si>
    <t>（別紙７）</t>
    <rPh sb="1" eb="3">
      <t>ベッシ</t>
    </rPh>
    <phoneticPr fontId="7"/>
  </si>
  <si>
    <t>９　７級地</t>
  </si>
  <si>
    <t>事 業 所 番 号</t>
  </si>
  <si>
    <t>　　　　　地域密着型サービス事業者又は地域密着型介護予防サービス事業者による介護給付費の割引に</t>
  </si>
  <si>
    <t>５ 加算Ⅱ（イの場合）</t>
    <rPh sb="8" eb="10">
      <t>バアイ</t>
    </rPh>
    <phoneticPr fontId="7"/>
  </si>
  <si>
    <t>中重度者ケア体制加算に係る届出書</t>
    <rPh sb="0" eb="4">
      <t>チュウジュウドシャ</t>
    </rPh>
    <rPh sb="6" eb="8">
      <t>タイセイ</t>
    </rPh>
    <rPh sb="8" eb="10">
      <t>カサン</t>
    </rPh>
    <rPh sb="11" eb="12">
      <t>カカ</t>
    </rPh>
    <rPh sb="13" eb="16">
      <t>トドケデショ</t>
    </rPh>
    <phoneticPr fontId="7"/>
  </si>
  <si>
    <t>２ 加算Ⅲ</t>
  </si>
  <si>
    <t>z</t>
  </si>
  <si>
    <t>２　４級地</t>
  </si>
  <si>
    <t>５　その他</t>
  </si>
  <si>
    <t>日</t>
    <rPh sb="0" eb="1">
      <t>ニチ</t>
    </rPh>
    <phoneticPr fontId="57"/>
  </si>
  <si>
    <t>LIFEへの登録</t>
    <rPh sb="6" eb="8">
      <t>トウロク</t>
    </rPh>
    <phoneticPr fontId="7"/>
  </si>
  <si>
    <t>　D列・・・「生活相談員」</t>
    <rPh sb="2" eb="3">
      <t>レツ</t>
    </rPh>
    <rPh sb="7" eb="9">
      <t>セイカツ</t>
    </rPh>
    <rPh sb="9" eb="12">
      <t>ソウダンイン</t>
    </rPh>
    <phoneticPr fontId="57"/>
  </si>
  <si>
    <t>１　なし</t>
  </si>
  <si>
    <t>２　あり</t>
  </si>
  <si>
    <t>機能訓練指導員、介護職員</t>
    <rPh sb="0" eb="2">
      <t>キノウ</t>
    </rPh>
    <rPh sb="2" eb="4">
      <t>クンレン</t>
    </rPh>
    <rPh sb="4" eb="7">
      <t>シドウイン</t>
    </rPh>
    <rPh sb="8" eb="10">
      <t>カイゴ</t>
    </rPh>
    <rPh sb="10" eb="12">
      <t>ショクイン</t>
    </rPh>
    <phoneticPr fontId="57"/>
  </si>
  <si>
    <t>　　　５　「その他該当する体制等」欄で人員配置に係る加算（減算）の届出については、それぞれ加算（減算）の要件となる職員の配置状況や勤務体制がわかる書類を添付してください。</t>
  </si>
  <si>
    <t>　　　６ 「入浴介助加算」については、浴室の平面図等を添付してください。</t>
    <rPh sb="10" eb="12">
      <t>カサン</t>
    </rPh>
    <rPh sb="25" eb="26">
      <t>トウ</t>
    </rPh>
    <phoneticPr fontId="7"/>
  </si>
  <si>
    <t>（１）サービス提供体制強化加算（Ⅰ）</t>
    <rPh sb="7" eb="9">
      <t>テイキョウ</t>
    </rPh>
    <rPh sb="9" eb="11">
      <t>タイセイ</t>
    </rPh>
    <rPh sb="11" eb="13">
      <t>キョウカ</t>
    </rPh>
    <rPh sb="13" eb="15">
      <t>カサン</t>
    </rPh>
    <phoneticPr fontId="7"/>
  </si>
  <si>
    <t>備考　１　事業所・施設において、施設等の区分欄、LIFE（科学的介護情報システム（Long-term care Information system For Evidence）への登録欄、その他該当する体制等欄に掲げる項目
　　　　につき該当する番号の横の□を■にしてください。</t>
    <rPh sb="90" eb="92">
      <t>トウロク</t>
    </rPh>
    <rPh sb="92" eb="93">
      <t>ラン</t>
    </rPh>
    <phoneticPr fontId="7"/>
  </si>
  <si>
    <t>(B)</t>
  </si>
  <si>
    <t>宛</t>
    <rPh sb="0" eb="1">
      <t>アテ</t>
    </rPh>
    <phoneticPr fontId="7"/>
  </si>
  <si>
    <t>　・「名前」に職種名を入力</t>
    <rPh sb="3" eb="5">
      <t>ナマエ</t>
    </rPh>
    <rPh sb="7" eb="9">
      <t>ショクシュ</t>
    </rPh>
    <rPh sb="9" eb="10">
      <t>メイ</t>
    </rPh>
    <rPh sb="11" eb="13">
      <t>ニュウリョク</t>
    </rPh>
    <phoneticPr fontId="57"/>
  </si>
  <si>
    <t>　（宛先）筑後市長</t>
    <rPh sb="5" eb="7">
      <t>ちくご</t>
    </rPh>
    <phoneticPr fontId="7" type="Hiragana"/>
  </si>
  <si>
    <t>日</t>
    <rPh sb="0" eb="1">
      <t>ニチ</t>
    </rPh>
    <phoneticPr fontId="7"/>
  </si>
  <si>
    <t>5　介護職員等の状況</t>
    <rPh sb="2" eb="4">
      <t>カイゴ</t>
    </rPh>
    <rPh sb="4" eb="6">
      <t>ショクイン</t>
    </rPh>
    <rPh sb="6" eb="7">
      <t>トウ</t>
    </rPh>
    <rPh sb="8" eb="10">
      <t>ジョウキョウ</t>
    </rPh>
    <phoneticPr fontId="7"/>
  </si>
  <si>
    <t>ア．前年度（３月を除く）の実績の平均</t>
    <rPh sb="2" eb="5">
      <t>ゼンネンド</t>
    </rPh>
    <rPh sb="7" eb="8">
      <t>ガツ</t>
    </rPh>
    <rPh sb="9" eb="10">
      <t>ノゾ</t>
    </rPh>
    <rPh sb="13" eb="15">
      <t>ジッセキ</t>
    </rPh>
    <rPh sb="16" eb="18">
      <t>ヘイキン</t>
    </rPh>
    <phoneticPr fontId="7"/>
  </si>
  <si>
    <t>柔道整復師</t>
    <rPh sb="0" eb="2">
      <t>ジュウドウ</t>
    </rPh>
    <rPh sb="2" eb="5">
      <t>セイフクシ</t>
    </rPh>
    <phoneticPr fontId="57"/>
  </si>
  <si>
    <t xml:space="preserve">運営規定に料金等を記載している場合にのみ。
</t>
    <rPh sb="0" eb="2">
      <t>うんえい</t>
    </rPh>
    <rPh sb="2" eb="4">
      <t>きてい</t>
    </rPh>
    <rPh sb="5" eb="7">
      <t>りょうきん</t>
    </rPh>
    <rPh sb="7" eb="8">
      <t>とう</t>
    </rPh>
    <rPh sb="9" eb="11">
      <t>きさい</t>
    </rPh>
    <rPh sb="15" eb="17">
      <t>ばあい</t>
    </rPh>
    <phoneticPr fontId="7" type="Hiragana"/>
  </si>
  <si>
    <t>＊</t>
  </si>
  <si>
    <t>時間/月</t>
    <rPh sb="0" eb="2">
      <t>ジカン</t>
    </rPh>
    <rPh sb="3" eb="4">
      <t>ツキ</t>
    </rPh>
    <phoneticPr fontId="57"/>
  </si>
  <si>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57"/>
  </si>
  <si>
    <t>A</t>
  </si>
  <si>
    <t>・「１．要介護３、要介護４または要介護５である者の割合の算出基準」で、</t>
  </si>
  <si>
    <r>
      <t>　</t>
    </r>
    <r>
      <rPr>
        <sz val="11"/>
        <color auto="1"/>
        <rFont val="HGSｺﾞｼｯｸM"/>
      </rPr>
      <t>（個別機能訓練の提供日）　</t>
    </r>
    <r>
      <rPr>
        <sz val="9"/>
        <color auto="1"/>
        <rFont val="HGSｺﾞｼｯｸM"/>
      </rPr>
      <t>※該当するものに印を付けてください。</t>
    </r>
  </si>
  <si>
    <t>山形　＊＊</t>
    <rPh sb="0" eb="2">
      <t>ヤマガタ</t>
    </rPh>
    <phoneticPr fontId="7"/>
  </si>
  <si>
    <t>事業所等の区分</t>
    <rPh sb="0" eb="3">
      <t>ジギョウショ</t>
    </rPh>
    <phoneticPr fontId="7"/>
  </si>
  <si>
    <t>通所介護</t>
    <rPh sb="0" eb="2">
      <t>ツウショ</t>
    </rPh>
    <rPh sb="2" eb="4">
      <t>カイゴ</t>
    </rPh>
    <phoneticPr fontId="7"/>
  </si>
  <si>
    <t>サービス種別</t>
    <rPh sb="4" eb="6">
      <t>シュベツ</t>
    </rPh>
    <phoneticPr fontId="57"/>
  </si>
  <si>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7"/>
  </si>
  <si>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7"/>
  </si>
  <si>
    <t>指定通所リハビリテーションを行う時間帯を通じて専ら当該指定通所リハビリテーションの提供に当たる看護職員を１名以上配置している。</t>
    <rPh sb="2" eb="4">
      <t>ツウショ</t>
    </rPh>
    <rPh sb="29" eb="31">
      <t>ツウショ</t>
    </rPh>
    <phoneticPr fontId="7"/>
  </si>
  <si>
    <t>1　新規</t>
  </si>
  <si>
    <t>看護師</t>
    <rPh sb="0" eb="3">
      <t>カンゴシ</t>
    </rPh>
    <phoneticPr fontId="7"/>
  </si>
  <si>
    <t>　　７　新規指定事業者の場合は、事業開始予定月の従業員の勤務の体制及び勤務形態を記載することとするが、必ず確保された従業員のみ記載してください。本勤務表に記載した従業員については、</t>
    <rPh sb="4" eb="6">
      <t>シンキ</t>
    </rPh>
    <rPh sb="6" eb="8">
      <t>シテイ</t>
    </rPh>
    <rPh sb="8" eb="11">
      <t>ジギョウシャ</t>
    </rPh>
    <rPh sb="12" eb="14">
      <t>バアイ</t>
    </rPh>
    <rPh sb="16" eb="18">
      <t>ジギョウ</t>
    </rPh>
    <rPh sb="18" eb="20">
      <t>カイシ</t>
    </rPh>
    <rPh sb="20" eb="22">
      <t>ヨテイ</t>
    </rPh>
    <rPh sb="22" eb="23">
      <t>ヅキ</t>
    </rPh>
    <rPh sb="24" eb="27">
      <t>ジュウギョウイン</t>
    </rPh>
    <rPh sb="28" eb="30">
      <t>キンム</t>
    </rPh>
    <rPh sb="31" eb="33">
      <t>タイセイ</t>
    </rPh>
    <rPh sb="33" eb="34">
      <t>オヨ</t>
    </rPh>
    <rPh sb="35" eb="37">
      <t>キンム</t>
    </rPh>
    <rPh sb="37" eb="39">
      <t>ケイタイ</t>
    </rPh>
    <rPh sb="40" eb="42">
      <t>キサイ</t>
    </rPh>
    <rPh sb="51" eb="52">
      <t>カナラ</t>
    </rPh>
    <rPh sb="53" eb="55">
      <t>カクホ</t>
    </rPh>
    <rPh sb="58" eb="61">
      <t>ジュウギョウイン</t>
    </rPh>
    <rPh sb="63" eb="65">
      <t>キサイ</t>
    </rPh>
    <rPh sb="72" eb="73">
      <t>ホン</t>
    </rPh>
    <rPh sb="73" eb="75">
      <t>キンム</t>
    </rPh>
    <rPh sb="75" eb="76">
      <t>ヒョウ</t>
    </rPh>
    <rPh sb="77" eb="79">
      <t>キサイ</t>
    </rPh>
    <rPh sb="81" eb="84">
      <t>ジュウギョウイン</t>
    </rPh>
    <phoneticPr fontId="7"/>
  </si>
  <si>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</si>
  <si>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3　終了</t>
  </si>
  <si>
    <t>有</t>
    <rPh sb="0" eb="1">
      <t>ア</t>
    </rPh>
    <phoneticPr fontId="7"/>
  </si>
  <si>
    <t>無</t>
    <rPh sb="0" eb="1">
      <t>ナ</t>
    </rPh>
    <phoneticPr fontId="7"/>
  </si>
  <si>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7"/>
  </si>
  <si>
    <t>２．算定期間</t>
    <rPh sb="2" eb="4">
      <t>サンテイ</t>
    </rPh>
    <rPh sb="4" eb="6">
      <t>キカン</t>
    </rPh>
    <phoneticPr fontId="7"/>
  </si>
  <si>
    <t>備考</t>
    <rPh sb="0" eb="2">
      <t>ビコウ</t>
    </rPh>
    <phoneticPr fontId="7"/>
  </si>
  <si>
    <t>5月</t>
    <rPh sb="1" eb="2">
      <t>がつ</t>
    </rPh>
    <phoneticPr fontId="7" type="Hiragana"/>
  </si>
  <si>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7"/>
  </si>
  <si>
    <t>うち、休憩時間</t>
    <rPh sb="3" eb="5">
      <t>キュウケイ</t>
    </rPh>
    <rPh sb="5" eb="7">
      <t>ジカン</t>
    </rPh>
    <phoneticPr fontId="57"/>
  </si>
  <si>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7"/>
  </si>
  <si>
    <t>　（平成27年4月1日）」問31をご参照ください。</t>
    <rPh sb="13" eb="14">
      <t>トイ</t>
    </rPh>
    <rPh sb="18" eb="20">
      <t>サンショウ</t>
    </rPh>
    <phoneticPr fontId="7"/>
  </si>
  <si>
    <t>月</t>
    <rPh sb="0" eb="1">
      <t>ガツ</t>
    </rPh>
    <phoneticPr fontId="7"/>
  </si>
  <si>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7"/>
  </si>
  <si>
    <t>要介護３、要介護４
または要介護５の
利用者数</t>
    <rPh sb="0" eb="3">
      <t>ヨウカイゴ</t>
    </rPh>
    <rPh sb="5" eb="8">
      <t>ヨウカイゴ</t>
    </rPh>
    <rPh sb="13" eb="16">
      <t>ヨウカイゴ</t>
    </rPh>
    <rPh sb="19" eb="21">
      <t>リヨウ</t>
    </rPh>
    <rPh sb="21" eb="22">
      <t>シャ</t>
    </rPh>
    <rPh sb="22" eb="23">
      <t>スウ</t>
    </rPh>
    <phoneticPr fontId="7"/>
  </si>
  <si>
    <t>実績月数</t>
    <rPh sb="0" eb="2">
      <t>ジッセキ</t>
    </rPh>
    <rPh sb="2" eb="4">
      <t>ツキスウ</t>
    </rPh>
    <phoneticPr fontId="7"/>
  </si>
  <si>
    <t>認知症加算に係る届出書</t>
    <rPh sb="0" eb="3">
      <t>ニンチショウ</t>
    </rPh>
    <rPh sb="3" eb="5">
      <t>カサン</t>
    </rPh>
    <rPh sb="6" eb="7">
      <t>カカ</t>
    </rPh>
    <rPh sb="8" eb="11">
      <t>トドケデショ</t>
    </rPh>
    <phoneticPr fontId="7"/>
  </si>
  <si>
    <t>社会福祉士</t>
    <rPh sb="0" eb="2">
      <t>シャカイ</t>
    </rPh>
    <rPh sb="2" eb="5">
      <t>フクシシ</t>
    </rPh>
    <phoneticPr fontId="78"/>
  </si>
  <si>
    <t>①　利用者総数　</t>
    <rPh sb="2" eb="5">
      <t>リヨウシャ</t>
    </rPh>
    <rPh sb="6" eb="7">
      <t>スウ</t>
    </rPh>
    <phoneticPr fontId="7"/>
  </si>
  <si>
    <t>②　対象者　</t>
    <rPh sb="2" eb="5">
      <t>タイショウシャ</t>
    </rPh>
    <phoneticPr fontId="7"/>
  </si>
  <si>
    <t>③　②÷①×100</t>
  </si>
  <si>
    <t>勤務時間数</t>
    <rPh sb="0" eb="2">
      <t>キンム</t>
    </rPh>
    <rPh sb="2" eb="4">
      <t>ジカン</t>
    </rPh>
    <rPh sb="4" eb="5">
      <t>スウ</t>
    </rPh>
    <phoneticPr fontId="57"/>
  </si>
  <si>
    <t>人</t>
    <rPh sb="0" eb="1">
      <t>ヒト</t>
    </rPh>
    <phoneticPr fontId="7"/>
  </si>
  <si>
    <t>(9) 氏　名</t>
  </si>
  <si>
    <t>利用者の割合に関する計算書（認知症加算）</t>
    <rPh sb="0" eb="3">
      <t>リヨウシャ</t>
    </rPh>
    <rPh sb="4" eb="6">
      <t>ワリアイ</t>
    </rPh>
    <rPh sb="7" eb="8">
      <t>カン</t>
    </rPh>
    <rPh sb="10" eb="13">
      <t>ケイサンショ</t>
    </rPh>
    <rPh sb="14" eb="17">
      <t>ニンチショウ</t>
    </rPh>
    <rPh sb="17" eb="19">
      <t>カサン</t>
    </rPh>
    <phoneticPr fontId="7"/>
  </si>
  <si>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7"/>
  </si>
  <si>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7"/>
  </si>
  <si>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7"/>
  </si>
  <si>
    <t>○○　E次</t>
    <rPh sb="4" eb="5">
      <t>ツギ</t>
    </rPh>
    <phoneticPr fontId="57"/>
  </si>
  <si>
    <t>　　　　　サービス提供体制強化加算に関する計算書</t>
    <rPh sb="9" eb="11">
      <t>ていきょう</t>
    </rPh>
    <rPh sb="11" eb="13">
      <t>たいせい</t>
    </rPh>
    <rPh sb="13" eb="15">
      <t>きょうか</t>
    </rPh>
    <rPh sb="15" eb="17">
      <t>かさん</t>
    </rPh>
    <rPh sb="18" eb="19">
      <t>かん</t>
    </rPh>
    <rPh sb="21" eb="24">
      <t>けいさんしょ</t>
    </rPh>
    <phoneticPr fontId="7" type="Hiragana"/>
  </si>
  <si>
    <t>4月</t>
    <rPh sb="1" eb="2">
      <t>がつ</t>
    </rPh>
    <phoneticPr fontId="7" type="Hiragana"/>
  </si>
  <si>
    <t>6月</t>
  </si>
  <si>
    <t>合計</t>
    <rPh sb="0" eb="2">
      <t>ごうけい</t>
    </rPh>
    <phoneticPr fontId="7" type="Hiragana"/>
  </si>
  <si>
    <t>記号</t>
    <rPh sb="0" eb="2">
      <t>キゴウ</t>
    </rPh>
    <phoneticPr fontId="57"/>
  </si>
  <si>
    <t>(B)/(A)</t>
  </si>
  <si>
    <t>「要件に当てはまる者」とは以下いずれかを指し、算定する加算の種類によって異なる。</t>
    <rPh sb="1" eb="3">
      <t>ようけん</t>
    </rPh>
    <rPh sb="4" eb="5">
      <t>あ</t>
    </rPh>
    <rPh sb="9" eb="10">
      <t>しゃ</t>
    </rPh>
    <rPh sb="13" eb="15">
      <t>いか</t>
    </rPh>
    <rPh sb="20" eb="21">
      <t>さ</t>
    </rPh>
    <rPh sb="23" eb="25">
      <t>さんてい</t>
    </rPh>
    <rPh sb="27" eb="29">
      <t>かさん</t>
    </rPh>
    <rPh sb="30" eb="32">
      <t>しゅるい</t>
    </rPh>
    <rPh sb="36" eb="37">
      <t>こと</t>
    </rPh>
    <phoneticPr fontId="7" type="Hiragana"/>
  </si>
  <si>
    <t>・介護福祉士である職員</t>
    <rPh sb="1" eb="3">
      <t>かいご</t>
    </rPh>
    <rPh sb="3" eb="6">
      <t>ふくしし</t>
    </rPh>
    <rPh sb="9" eb="11">
      <t>しょくいん</t>
    </rPh>
    <phoneticPr fontId="7" type="Hiragana"/>
  </si>
  <si>
    <t>・勤続年数7年（または10年）以上である職員</t>
    <rPh sb="1" eb="3">
      <t>きんぞく</t>
    </rPh>
    <rPh sb="3" eb="5">
      <t>ねんすう</t>
    </rPh>
    <rPh sb="6" eb="7">
      <t>とし</t>
    </rPh>
    <rPh sb="13" eb="14">
      <t>ねん</t>
    </rPh>
    <rPh sb="15" eb="17">
      <t>いじょう</t>
    </rPh>
    <rPh sb="20" eb="22">
      <t>しょくいん</t>
    </rPh>
    <phoneticPr fontId="7" type="Hiragana"/>
  </si>
  <si>
    <t>・介護福祉士、実務者研修修了者及び介護職員基礎研修過程修了者</t>
    <rPh sb="1" eb="3">
      <t>かいご</t>
    </rPh>
    <rPh sb="3" eb="6">
      <t>ふくしし</t>
    </rPh>
    <rPh sb="7" eb="10">
      <t>じつむしゃ</t>
    </rPh>
    <rPh sb="10" eb="12">
      <t>けんしゅう</t>
    </rPh>
    <rPh sb="12" eb="15">
      <t>しゅうりょうしゃ</t>
    </rPh>
    <rPh sb="15" eb="16">
      <t>およ</t>
    </rPh>
    <rPh sb="17" eb="19">
      <t>かいご</t>
    </rPh>
    <rPh sb="19" eb="21">
      <t>しょくいん</t>
    </rPh>
    <rPh sb="21" eb="23">
      <t>きそ</t>
    </rPh>
    <rPh sb="23" eb="25">
      <t>けんしゅう</t>
    </rPh>
    <rPh sb="25" eb="27">
      <t>かてい</t>
    </rPh>
    <rPh sb="27" eb="29">
      <t>しゅうりょう</t>
    </rPh>
    <rPh sb="29" eb="30">
      <t>しゃ</t>
    </rPh>
    <phoneticPr fontId="7" type="Hiragana"/>
  </si>
  <si>
    <t>(A)</t>
  </si>
  <si>
    <t>重度者ケア体制加算</t>
    <rPh sb="0" eb="2">
      <t>ジュウド</t>
    </rPh>
    <rPh sb="2" eb="3">
      <t>シャ</t>
    </rPh>
    <rPh sb="5" eb="7">
      <t>タイセイ</t>
    </rPh>
    <rPh sb="7" eb="9">
      <t>カサン</t>
    </rPh>
    <phoneticPr fontId="7"/>
  </si>
  <si>
    <t>筑後市長　宛</t>
    <rPh sb="0" eb="3">
      <t>ちくごし</t>
    </rPh>
    <rPh sb="3" eb="4">
      <t>ちょう</t>
    </rPh>
    <rPh sb="5" eb="6">
      <t>あて</t>
    </rPh>
    <phoneticPr fontId="7" type="Hiragana"/>
  </si>
  <si>
    <t>①のうち介護福祉士の総数（常勤換算）</t>
    <rPh sb="4" eb="6">
      <t>カイゴ</t>
    </rPh>
    <rPh sb="6" eb="9">
      <t>フクシシ</t>
    </rPh>
    <rPh sb="10" eb="12">
      <t>ソウスウ</t>
    </rPh>
    <rPh sb="13" eb="15">
      <t>ジョウキン</t>
    </rPh>
    <rPh sb="15" eb="17">
      <t>カンサン</t>
    </rPh>
    <phoneticPr fontId="7"/>
  </si>
  <si>
    <t>記載例</t>
    <rPh sb="0" eb="2">
      <t>きさい</t>
    </rPh>
    <rPh sb="2" eb="3">
      <t>れい</t>
    </rPh>
    <phoneticPr fontId="7" type="Hiragana"/>
  </si>
  <si>
    <t>下記の者については、以下のとおり当法人にて勤務していることを証明します。</t>
  </si>
  <si>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57"/>
  </si>
  <si>
    <t>氏名</t>
    <rPh sb="0" eb="2">
      <t>しめい</t>
    </rPh>
    <phoneticPr fontId="7" type="Hiragana"/>
  </si>
  <si>
    <t>※１</t>
  </si>
  <si>
    <t>サービス提供体制強化加算体制を申請する事業所ごとに作成すること。</t>
  </si>
  <si>
    <t>定期巡回・随時対応型訪問介護看護　〇〇</t>
    <rPh sb="0" eb="2">
      <t>ていき</t>
    </rPh>
    <rPh sb="2" eb="4">
      <t>じゅんかい</t>
    </rPh>
    <rPh sb="5" eb="7">
      <t>ずいじ</t>
    </rPh>
    <rPh sb="7" eb="10">
      <t>たいおうがた</t>
    </rPh>
    <rPh sb="10" eb="12">
      <t>ほうもん</t>
    </rPh>
    <rPh sb="12" eb="14">
      <t>かいご</t>
    </rPh>
    <rPh sb="14" eb="16">
      <t>かんご</t>
    </rPh>
    <phoneticPr fontId="7" type="Hiragana"/>
  </si>
  <si>
    <t>シフト記号</t>
  </si>
  <si>
    <t>事業所名</t>
    <rPh sb="0" eb="3">
      <t>じぎょうしょ</t>
    </rPh>
    <rPh sb="3" eb="4">
      <t>めい</t>
    </rPh>
    <phoneticPr fontId="7" type="Hiragana"/>
  </si>
  <si>
    <t>従事した職種</t>
    <rPh sb="0" eb="2">
      <t>じゅうじ</t>
    </rPh>
    <rPh sb="4" eb="6">
      <t>しょくしゅ</t>
    </rPh>
    <phoneticPr fontId="7" type="Hiragana"/>
  </si>
  <si>
    <t>事業所名</t>
    <rPh sb="3" eb="4">
      <t>めい</t>
    </rPh>
    <phoneticPr fontId="7" type="Hiragana"/>
  </si>
  <si>
    <t>月</t>
    <rPh sb="0" eb="1">
      <t>がつ</t>
    </rPh>
    <phoneticPr fontId="7" type="Hiragana"/>
  </si>
  <si>
    <t>日</t>
    <rPh sb="0" eb="1">
      <t>にち</t>
    </rPh>
    <phoneticPr fontId="7" type="Hiragana"/>
  </si>
  <si>
    <t>月</t>
    <rPh sb="0" eb="1">
      <t>つき</t>
    </rPh>
    <phoneticPr fontId="7" type="Hiragana"/>
  </si>
  <si>
    <t>（別紙３）</t>
    <rPh sb="1" eb="3">
      <t>べっし</t>
    </rPh>
    <phoneticPr fontId="7" type="Hiragana"/>
  </si>
  <si>
    <t>過去に指定等で市役所に提出済みの方の分については、省略可</t>
    <rPh sb="0" eb="2">
      <t>かこ</t>
    </rPh>
    <rPh sb="3" eb="5">
      <t>してい</t>
    </rPh>
    <rPh sb="5" eb="6">
      <t>とう</t>
    </rPh>
    <rPh sb="7" eb="10">
      <t>しやくしょ</t>
    </rPh>
    <rPh sb="11" eb="13">
      <t>ていしゅつ</t>
    </rPh>
    <rPh sb="13" eb="14">
      <t>ず</t>
    </rPh>
    <rPh sb="16" eb="17">
      <t>かた</t>
    </rPh>
    <rPh sb="18" eb="19">
      <t>ぶん</t>
    </rPh>
    <rPh sb="25" eb="27">
      <t>しょうりゃく</t>
    </rPh>
    <rPh sb="27" eb="28">
      <t>か</t>
    </rPh>
    <phoneticPr fontId="7" type="Hiragana"/>
  </si>
  <si>
    <t>（別紙８）</t>
    <rPh sb="1" eb="3">
      <t>べっし</t>
    </rPh>
    <phoneticPr fontId="7" type="Hiragana"/>
  </si>
  <si>
    <r>
      <t xml:space="preserve">介護職員の常勤換算数等
</t>
    </r>
    <r>
      <rPr>
        <sz val="8"/>
        <color theme="1"/>
        <rFont val="HGSｺﾞｼｯｸM"/>
      </rPr>
      <t>※Ⅲの算定にあっては、「従業者の総数（常勤換算）」の場合もある</t>
    </r>
    <rPh sb="0" eb="2">
      <t>かいご</t>
    </rPh>
    <rPh sb="2" eb="4">
      <t>しょくいん</t>
    </rPh>
    <rPh sb="5" eb="7">
      <t>じょうきん</t>
    </rPh>
    <rPh sb="7" eb="9">
      <t>かんさん</t>
    </rPh>
    <rPh sb="9" eb="10">
      <t>すう</t>
    </rPh>
    <rPh sb="10" eb="11">
      <t>とう</t>
    </rPh>
    <rPh sb="15" eb="17">
      <t>さんてい</t>
    </rPh>
    <rPh sb="38" eb="40">
      <t>ばあい</t>
    </rPh>
    <phoneticPr fontId="7" type="Hiragana"/>
  </si>
  <si>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57"/>
  </si>
  <si>
    <t>利用定員　　　　　（ ２０ 人）</t>
    <rPh sb="0" eb="2">
      <t>リヨウ</t>
    </rPh>
    <rPh sb="2" eb="4">
      <t>テイイン</t>
    </rPh>
    <rPh sb="14" eb="15">
      <t>ニン</t>
    </rPh>
    <phoneticPr fontId="7"/>
  </si>
  <si>
    <t>利用者の割合に関する計算書＜別紙５－１＞</t>
    <rPh sb="14" eb="16">
      <t>べっし</t>
    </rPh>
    <phoneticPr fontId="7" type="Hiragana"/>
  </si>
  <si>
    <r>
      <t>共　通　事　項
（</t>
    </r>
    <r>
      <rPr>
        <b/>
        <sz val="9"/>
        <color rgb="FFFF0000"/>
        <rFont val="HG丸ｺﾞｼｯｸM-PRO"/>
      </rPr>
      <t>必ず必要な書類</t>
    </r>
    <r>
      <rPr>
        <sz val="9"/>
        <color auto="1"/>
        <rFont val="HG丸ｺﾞｼｯｸM-PRO"/>
      </rPr>
      <t>）</t>
    </r>
  </si>
  <si>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57"/>
  </si>
  <si>
    <t>（必要に応じて）運営規程</t>
    <rPh sb="1" eb="3">
      <t>ひつよう</t>
    </rPh>
    <rPh sb="4" eb="5">
      <t>おう</t>
    </rPh>
    <phoneticPr fontId="7" type="Hiragana"/>
  </si>
  <si>
    <t>勤務時間数</t>
    <rPh sb="0" eb="2">
      <t>キンム</t>
    </rPh>
    <rPh sb="2" eb="4">
      <t>ジカン</t>
    </rPh>
    <rPh sb="4" eb="5">
      <t>スウ</t>
    </rPh>
    <phoneticPr fontId="7"/>
  </si>
  <si>
    <t>口腔機能向上体制に関する届出書＜別紙４＞</t>
    <rPh sb="16" eb="18">
      <t>べっし</t>
    </rPh>
    <phoneticPr fontId="7" type="Hiragana"/>
  </si>
  <si>
    <t>サービス提供体制強化加算に関する届出書</t>
    <rPh sb="4" eb="6">
      <t>テイキョウ</t>
    </rPh>
    <rPh sb="6" eb="8">
      <t>タイセイ</t>
    </rPh>
    <rPh sb="8" eb="10">
      <t>キョウカ</t>
    </rPh>
    <rPh sb="10" eb="12">
      <t>カサン</t>
    </rPh>
    <rPh sb="13" eb="14">
      <t>カン</t>
    </rPh>
    <rPh sb="16" eb="19">
      <t>トドケデショ</t>
    </rPh>
    <phoneticPr fontId="7"/>
  </si>
  <si>
    <t>3　施 設 種 別</t>
    <rPh sb="2" eb="3">
      <t>シ</t>
    </rPh>
    <rPh sb="4" eb="5">
      <t>セツ</t>
    </rPh>
    <rPh sb="6" eb="7">
      <t>シュ</t>
    </rPh>
    <rPh sb="8" eb="9">
      <t>ベツ</t>
    </rPh>
    <phoneticPr fontId="7"/>
  </si>
  <si>
    <t>介護福祉士等の
状況</t>
    <rPh sb="0" eb="2">
      <t>カイゴ</t>
    </rPh>
    <rPh sb="2" eb="5">
      <t>フクシシ</t>
    </rPh>
    <rPh sb="5" eb="6">
      <t>トウ</t>
    </rPh>
    <rPh sb="8" eb="10">
      <t>ジョウキョウ</t>
    </rPh>
    <phoneticPr fontId="7"/>
  </si>
  <si>
    <t>（２）サービス提供体制強化加算（Ⅱ）</t>
    <rPh sb="7" eb="9">
      <t>テイキョウ</t>
    </rPh>
    <rPh sb="9" eb="11">
      <t>タイセイ</t>
    </rPh>
    <rPh sb="11" eb="13">
      <t>キョウカ</t>
    </rPh>
    <rPh sb="13" eb="15">
      <t>カサン</t>
    </rPh>
    <phoneticPr fontId="7"/>
  </si>
  <si>
    <t>(12)
週平均
勤務時間
数</t>
  </si>
  <si>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7"/>
  </si>
  <si>
    <t>勤続年数の状況</t>
    <rPh sb="0" eb="2">
      <t>キンゾク</t>
    </rPh>
    <rPh sb="2" eb="4">
      <t>ネンスウ</t>
    </rPh>
    <rPh sb="5" eb="7">
      <t>ジョウキョウ</t>
    </rPh>
    <phoneticPr fontId="7"/>
  </si>
  <si>
    <t>要件を満たすことが分かる根拠書類を準備し、指定権者からの求めがあった場合には、速やかに提出すること。</t>
  </si>
  <si>
    <t>1　通所介護</t>
    <rPh sb="2" eb="4">
      <t>ツウショ</t>
    </rPh>
    <rPh sb="4" eb="6">
      <t>カイゴ</t>
    </rPh>
    <phoneticPr fontId="7"/>
  </si>
  <si>
    <t>地域密着型通所介護</t>
    <rPh sb="0" eb="2">
      <t>チイキ</t>
    </rPh>
    <rPh sb="2" eb="5">
      <t>ミッチャクガタ</t>
    </rPh>
    <rPh sb="5" eb="7">
      <t>ツウショ</t>
    </rPh>
    <rPh sb="7" eb="9">
      <t>カイゴ</t>
    </rPh>
    <phoneticPr fontId="57"/>
  </si>
  <si>
    <t>3　地域密着型通所介護</t>
    <rPh sb="2" eb="4">
      <t>チイキ</t>
    </rPh>
    <rPh sb="4" eb="7">
      <t>ミッチャクガタ</t>
    </rPh>
    <rPh sb="7" eb="9">
      <t>ツウショ</t>
    </rPh>
    <rPh sb="9" eb="11">
      <t>カイゴ</t>
    </rPh>
    <phoneticPr fontId="7"/>
  </si>
  <si>
    <t>1 サービス提供体制強化加算（Ⅰ）</t>
    <rPh sb="6" eb="8">
      <t>テイキョウ</t>
    </rPh>
    <rPh sb="8" eb="10">
      <t>タイセイ</t>
    </rPh>
    <rPh sb="10" eb="12">
      <t>キョウカ</t>
    </rPh>
    <rPh sb="12" eb="14">
      <t>カサン</t>
    </rPh>
    <phoneticPr fontId="7"/>
  </si>
  <si>
    <t>１　日　の
勤務形態別
人 員 内 訳</t>
    <rPh sb="2" eb="3">
      <t>ニチ</t>
    </rPh>
    <rPh sb="6" eb="8">
      <t>キンム</t>
    </rPh>
    <rPh sb="8" eb="10">
      <t>ケイタイ</t>
    </rPh>
    <rPh sb="10" eb="11">
      <t>ベツ</t>
    </rPh>
    <rPh sb="12" eb="13">
      <t>ジン</t>
    </rPh>
    <rPh sb="14" eb="15">
      <t>イン</t>
    </rPh>
    <rPh sb="16" eb="17">
      <t>ウチ</t>
    </rPh>
    <rPh sb="18" eb="19">
      <t>ヤク</t>
    </rPh>
    <phoneticPr fontId="7"/>
  </si>
  <si>
    <t>①に占める②の割合が70％以上</t>
    <rPh sb="2" eb="3">
      <t>シ</t>
    </rPh>
    <rPh sb="7" eb="9">
      <t>ワリアイ</t>
    </rPh>
    <rPh sb="13" eb="15">
      <t>イジョウ</t>
    </rPh>
    <phoneticPr fontId="7"/>
  </si>
  <si>
    <t>又は</t>
    <rPh sb="0" eb="1">
      <t>マタ</t>
    </rPh>
    <phoneticPr fontId="7"/>
  </si>
  <si>
    <t>①に占める②の割合が40％以上</t>
    <rPh sb="2" eb="3">
      <t>シ</t>
    </rPh>
    <rPh sb="7" eb="9">
      <t>ワリアイ</t>
    </rPh>
    <rPh sb="13" eb="15">
      <t>イジョウ</t>
    </rPh>
    <phoneticPr fontId="7"/>
  </si>
  <si>
    <t>介護職員の総数（常勤換算）</t>
    <rPh sb="0" eb="2">
      <t>カイゴ</t>
    </rPh>
    <rPh sb="2" eb="4">
      <t>ショクイン</t>
    </rPh>
    <rPh sb="5" eb="7">
      <t>ソウスウ</t>
    </rPh>
    <rPh sb="8" eb="10">
      <t>ジョウキン</t>
    </rPh>
    <rPh sb="10" eb="12">
      <t>カンサン</t>
    </rPh>
    <phoneticPr fontId="7"/>
  </si>
  <si>
    <t>①のうち勤続年数10年以上の介護福祉士の総数（常勤換算）</t>
    <rPh sb="4" eb="6">
      <t>キンゾク</t>
    </rPh>
    <rPh sb="6" eb="8">
      <t>ネンスウ</t>
    </rPh>
    <rPh sb="10" eb="13">
      <t>ネンイジョウ</t>
    </rPh>
    <rPh sb="14" eb="16">
      <t>カイゴ</t>
    </rPh>
    <rPh sb="16" eb="19">
      <t>フクシシ</t>
    </rPh>
    <phoneticPr fontId="7"/>
  </si>
  <si>
    <t>合計時間数</t>
    <rPh sb="0" eb="2">
      <t>ゴウケイ</t>
    </rPh>
    <rPh sb="2" eb="4">
      <t>ジカン</t>
    </rPh>
    <rPh sb="4" eb="5">
      <t>スウ</t>
    </rPh>
    <phoneticPr fontId="7"/>
  </si>
  <si>
    <t>3　（介護予防）認知症対応型通所介護</t>
    <rPh sb="3" eb="5">
      <t>カイゴ</t>
    </rPh>
    <rPh sb="5" eb="7">
      <t>ヨボウ</t>
    </rPh>
    <rPh sb="8" eb="11">
      <t>ニンチショウ</t>
    </rPh>
    <rPh sb="11" eb="14">
      <t>タイオウガタ</t>
    </rPh>
    <rPh sb="14" eb="16">
      <t>ツウショ</t>
    </rPh>
    <rPh sb="16" eb="18">
      <t>カイゴ</t>
    </rPh>
    <phoneticPr fontId="7"/>
  </si>
  <si>
    <t>2 サービス提供体制強化加算（Ⅱ）</t>
    <rPh sb="6" eb="8">
      <t>テイキョウ</t>
    </rPh>
    <rPh sb="8" eb="10">
      <t>タイセイ</t>
    </rPh>
    <rPh sb="10" eb="12">
      <t>キョウカ</t>
    </rPh>
    <rPh sb="12" eb="14">
      <t>カサン</t>
    </rPh>
    <phoneticPr fontId="7"/>
  </si>
  <si>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57"/>
  </si>
  <si>
    <t>（参考）
(18) 1日の職種別人員内訳</t>
    <rPh sb="1" eb="3">
      <t>サンコウ</t>
    </rPh>
    <rPh sb="11" eb="12">
      <t>ニチ</t>
    </rPh>
    <rPh sb="13" eb="16">
      <t>ショクシュベツ</t>
    </rPh>
    <rPh sb="16" eb="17">
      <t>ニン</t>
    </rPh>
    <rPh sb="17" eb="18">
      <t>イン</t>
    </rPh>
    <rPh sb="18" eb="19">
      <t>ウチ</t>
    </rPh>
    <rPh sb="19" eb="20">
      <t>ヤク</t>
    </rPh>
    <phoneticPr fontId="57"/>
  </si>
  <si>
    <t>Ｄ</t>
  </si>
  <si>
    <t>看護職員</t>
    <rPh sb="0" eb="2">
      <t>カンゴ</t>
    </rPh>
    <rPh sb="2" eb="4">
      <t>ショクイン</t>
    </rPh>
    <phoneticPr fontId="57"/>
  </si>
  <si>
    <t>介護職員</t>
    <rPh sb="0" eb="2">
      <t>カイゴ</t>
    </rPh>
    <rPh sb="2" eb="4">
      <t>ショクイン</t>
    </rPh>
    <phoneticPr fontId="57"/>
  </si>
  <si>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7"/>
  </si>
  <si>
    <t>D</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</si>
  <si>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7"/>
  </si>
  <si>
    <t>(16) サービス提供時間（平均提供時間）</t>
    <rPh sb="9" eb="11">
      <t>テイキョウ</t>
    </rPh>
    <rPh sb="11" eb="13">
      <t>ジカン</t>
    </rPh>
    <rPh sb="14" eb="16">
      <t>ヘイキン</t>
    </rPh>
    <rPh sb="16" eb="18">
      <t>テイキョウ</t>
    </rPh>
    <rPh sb="18" eb="20">
      <t>ジカン</t>
    </rPh>
    <phoneticPr fontId="57"/>
  </si>
  <si>
    <t>１ 減算型</t>
  </si>
  <si>
    <t>区分</t>
    <rPh sb="0" eb="2">
      <t>クブン</t>
    </rPh>
    <phoneticPr fontId="57"/>
  </si>
  <si>
    <t>従業者の勤務の体制及び勤務形態一覧表　</t>
  </si>
  <si>
    <t>看護師</t>
    <rPh sb="0" eb="3">
      <t>カンゴシ</t>
    </rPh>
    <phoneticPr fontId="57"/>
  </si>
  <si>
    <t>准看護師</t>
    <rPh sb="0" eb="4">
      <t>ジュンカンゴシ</t>
    </rPh>
    <phoneticPr fontId="57"/>
  </si>
  <si>
    <t>介護福祉士</t>
    <rPh sb="0" eb="2">
      <t>カイゴ</t>
    </rPh>
    <rPh sb="2" eb="5">
      <t>フクシシ</t>
    </rPh>
    <phoneticPr fontId="57"/>
  </si>
  <si>
    <t>○○　A太</t>
    <rPh sb="4" eb="5">
      <t>タ</t>
    </rPh>
    <phoneticPr fontId="57"/>
  </si>
  <si>
    <t>資格</t>
    <rPh sb="0" eb="2">
      <t>シカク</t>
    </rPh>
    <phoneticPr fontId="57"/>
  </si>
  <si>
    <t>○○　B子</t>
    <rPh sb="4" eb="5">
      <t>コ</t>
    </rPh>
    <phoneticPr fontId="57"/>
  </si>
  <si>
    <t>○○　C男</t>
    <rPh sb="4" eb="5">
      <t>オトコ</t>
    </rPh>
    <phoneticPr fontId="57"/>
  </si>
  <si>
    <t>○○　C男</t>
  </si>
  <si>
    <t>サービス提供時間内
の勤務時間数</t>
    <rPh sb="4" eb="6">
      <t>テイキョウ</t>
    </rPh>
    <rPh sb="6" eb="9">
      <t>ジカンナイ</t>
    </rPh>
    <rPh sb="11" eb="13">
      <t>キンム</t>
    </rPh>
    <rPh sb="13" eb="15">
      <t>ジカン</t>
    </rPh>
    <rPh sb="15" eb="16">
      <t>スウ</t>
    </rPh>
    <phoneticPr fontId="57"/>
  </si>
  <si>
    <t>備考１　申請する事業にかかる従業者全員（管理者含む。）について、４週間分の勤務すべき時間数を各日ごとに記載してください。記載欄が不足する場合は追加してください。</t>
    <rPh sb="0" eb="2">
      <t>ビコウ</t>
    </rPh>
    <rPh sb="4" eb="6">
      <t>シンセイ</t>
    </rPh>
    <rPh sb="8" eb="10">
      <t>ジギョウ</t>
    </rPh>
    <rPh sb="14" eb="17">
      <t>ジュウギョウシャ</t>
    </rPh>
    <rPh sb="17" eb="19">
      <t>ゼンイン</t>
    </rPh>
    <rPh sb="20" eb="23">
      <t>カンリシャ</t>
    </rPh>
    <rPh sb="23" eb="24">
      <t>フク</t>
    </rPh>
    <rPh sb="33" eb="36">
      <t>シュウカンブン</t>
    </rPh>
    <rPh sb="37" eb="39">
      <t>キンム</t>
    </rPh>
    <rPh sb="42" eb="45">
      <t>ジカンスウ</t>
    </rPh>
    <rPh sb="46" eb="47">
      <t>カク</t>
    </rPh>
    <rPh sb="47" eb="48">
      <t>ヒ</t>
    </rPh>
    <rPh sb="51" eb="53">
      <t>キサイ</t>
    </rPh>
    <rPh sb="60" eb="62">
      <t>キサイ</t>
    </rPh>
    <rPh sb="62" eb="63">
      <t>ラン</t>
    </rPh>
    <rPh sb="64" eb="66">
      <t>フソク</t>
    </rPh>
    <rPh sb="68" eb="70">
      <t>バアイ</t>
    </rPh>
    <rPh sb="71" eb="73">
      <t>ツイカ</t>
    </rPh>
    <phoneticPr fontId="7"/>
  </si>
  <si>
    <t>1週目</t>
    <rPh sb="1" eb="2">
      <t>シュウ</t>
    </rPh>
    <rPh sb="2" eb="3">
      <t>メ</t>
    </rPh>
    <phoneticPr fontId="57"/>
  </si>
  <si>
    <t>x</t>
  </si>
  <si>
    <t>きゅう師</t>
    <rPh sb="3" eb="4">
      <t>シ</t>
    </rPh>
    <phoneticPr fontId="57"/>
  </si>
  <si>
    <t>y</t>
  </si>
  <si>
    <t>2週目</t>
    <rPh sb="1" eb="2">
      <t>シュウ</t>
    </rPh>
    <rPh sb="2" eb="3">
      <t>メ</t>
    </rPh>
    <phoneticPr fontId="57"/>
  </si>
  <si>
    <t>年</t>
    <rPh sb="0" eb="1">
      <t>ネン</t>
    </rPh>
    <phoneticPr fontId="5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</si>
  <si>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7"/>
  </si>
  <si>
    <t>※　加算算定の延長を求める場合は、その理由を入力し、延長届提出月の15日までに筑後市に本様式を提出することにより、加算算定の延長の届出をすることができます。</t>
    <rPh sb="39" eb="41">
      <t>ちくご</t>
    </rPh>
    <phoneticPr fontId="7" type="Hiragana"/>
  </si>
  <si>
    <t>4週目</t>
    <rPh sb="1" eb="2">
      <t>シュウ</t>
    </rPh>
    <rPh sb="2" eb="3">
      <t>メ</t>
    </rPh>
    <phoneticPr fontId="57"/>
  </si>
  <si>
    <t>サービス種別（</t>
    <rPh sb="4" eb="6">
      <t>シュベツ</t>
    </rPh>
    <phoneticPr fontId="57"/>
  </si>
  <si>
    <t>第２週</t>
    <rPh sb="0" eb="1">
      <t>ダイ</t>
    </rPh>
    <rPh sb="2" eb="3">
      <t>シュウ</t>
    </rPh>
    <phoneticPr fontId="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</si>
  <si>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7"/>
  </si>
  <si>
    <t>事業所名（</t>
    <rPh sb="0" eb="3">
      <t>ジギョウショ</t>
    </rPh>
    <rPh sb="3" eb="4">
      <t>メイ</t>
    </rPh>
    <phoneticPr fontId="57"/>
  </si>
  <si>
    <t>○○デイサービス</t>
  </si>
  <si>
    <t>5週目</t>
    <rPh sb="1" eb="2">
      <t>シュウ</t>
    </rPh>
    <rPh sb="2" eb="3">
      <t>メ</t>
    </rPh>
    <phoneticPr fontId="57"/>
  </si>
  <si>
    <t>当月の日数</t>
    <rPh sb="0" eb="2">
      <t>トウゲツ</t>
    </rPh>
    <rPh sb="3" eb="5">
      <t>ニッスウ</t>
    </rPh>
    <phoneticPr fontId="57"/>
  </si>
  <si>
    <t>時間/週</t>
    <rPh sb="0" eb="2">
      <t>ジカン</t>
    </rPh>
    <rPh sb="3" eb="4">
      <t>シュウ</t>
    </rPh>
    <phoneticPr fontId="57"/>
  </si>
  <si>
    <t>(4) 事業所全体のサービス提供単位数</t>
  </si>
  <si>
    <t>(2)</t>
  </si>
  <si>
    <t>４週</t>
  </si>
  <si>
    <t>予定</t>
  </si>
  <si>
    <t>（計</t>
    <rPh sb="1" eb="2">
      <t>ケイ</t>
    </rPh>
    <phoneticPr fontId="57"/>
  </si>
  <si>
    <t>※　加算算定の届出を行った場合は、利用延人員数の減少が生じた月から適用(延長含む)終了月まで、各月の利用延人員数を入力してください。
※　「加算算定の可否」欄に「否」が表示された場合は、速やかに筑後市に本様式を提出してください。（提出を怠った場合は、加算に係る報酬について返還となる場合があり得るため、ご留意ください。なお、「可」が表示された場合は、本様式を提出する必要はありません。）</t>
    <rPh sb="97" eb="100">
      <t>ちくごし</t>
    </rPh>
    <phoneticPr fontId="7" type="Hiragana"/>
  </si>
  <si>
    <t>看護職員、介護職員</t>
    <rPh sb="0" eb="2">
      <t>カンゴ</t>
    </rPh>
    <rPh sb="2" eb="4">
      <t>ショクイン</t>
    </rPh>
    <rPh sb="5" eb="7">
      <t>カイゴ</t>
    </rPh>
    <rPh sb="7" eb="9">
      <t>ショクイン</t>
    </rPh>
    <phoneticPr fontId="57"/>
  </si>
  <si>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7"/>
  </si>
  <si>
    <t>看護職員、機能訓練指導員</t>
    <rPh sb="0" eb="2">
      <t>カンゴ</t>
    </rPh>
    <rPh sb="2" eb="4">
      <t>ショクイン</t>
    </rPh>
    <rPh sb="5" eb="7">
      <t>キノウ</t>
    </rPh>
    <rPh sb="7" eb="9">
      <t>クンレン</t>
    </rPh>
    <rPh sb="9" eb="12">
      <t>シドウイン</t>
    </rPh>
    <phoneticPr fontId="57"/>
  </si>
  <si>
    <t>単位</t>
    <rPh sb="0" eb="2">
      <t>タンイ</t>
    </rPh>
    <phoneticPr fontId="57"/>
  </si>
  <si>
    <t>時間）</t>
    <rPh sb="0" eb="2">
      <t>ジカン</t>
    </rPh>
    <phoneticPr fontId="57"/>
  </si>
  <si>
    <t>　　　　　　　＊</t>
  </si>
  <si>
    <t>※24時間表記</t>
  </si>
  <si>
    <t>d</t>
  </si>
  <si>
    <t>f</t>
  </si>
  <si>
    <t>j</t>
  </si>
  <si>
    <t>k</t>
  </si>
  <si>
    <t>従業者の勤務の体制及び勤務形態一覧表　（令和元年４月分）</t>
    <rPh sb="0" eb="3">
      <t>ジュウギョウシャ</t>
    </rPh>
    <rPh sb="4" eb="6">
      <t>キンム</t>
    </rPh>
    <rPh sb="7" eb="9">
      <t>タイセイ</t>
    </rPh>
    <rPh sb="9" eb="10">
      <t>オヨ</t>
    </rPh>
    <rPh sb="11" eb="13">
      <t>キンム</t>
    </rPh>
    <rPh sb="13" eb="15">
      <t>ケイタイ</t>
    </rPh>
    <rPh sb="15" eb="18">
      <t>イチランヒョウ</t>
    </rPh>
    <rPh sb="20" eb="22">
      <t>レイワ</t>
    </rPh>
    <rPh sb="22" eb="23">
      <t>モト</t>
    </rPh>
    <rPh sb="23" eb="24">
      <t>ネン</t>
    </rPh>
    <rPh sb="25" eb="26">
      <t>ガツ</t>
    </rPh>
    <rPh sb="26" eb="27">
      <t>ブン</t>
    </rPh>
    <phoneticPr fontId="7"/>
  </si>
  <si>
    <t>m</t>
  </si>
  <si>
    <t>q</t>
  </si>
  <si>
    <t>u</t>
  </si>
  <si>
    <t>v</t>
  </si>
  <si>
    <t>実施単位　　　（　１／　１）単位</t>
    <rPh sb="0" eb="2">
      <t>ジッシ</t>
    </rPh>
    <rPh sb="2" eb="4">
      <t>タンイ</t>
    </rPh>
    <rPh sb="14" eb="16">
      <t>タンイ</t>
    </rPh>
    <phoneticPr fontId="7"/>
  </si>
  <si>
    <t>・シフト記号が足りない場合は、適宜、行を追加してください。</t>
    <rPh sb="4" eb="6">
      <t>キゴウ</t>
    </rPh>
    <rPh sb="7" eb="8">
      <t>タ</t>
    </rPh>
    <rPh sb="11" eb="13">
      <t>バアイ</t>
    </rPh>
    <rPh sb="15" eb="17">
      <t>テキギ</t>
    </rPh>
    <rPh sb="18" eb="19">
      <t>ギョウ</t>
    </rPh>
    <rPh sb="20" eb="22">
      <t>ツイカ</t>
    </rPh>
    <phoneticPr fontId="57"/>
  </si>
  <si>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7"/>
  </si>
  <si>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57"/>
  </si>
  <si>
    <t>休憩時間1時間は「1:00」、休憩時間45分は「00:45」と入力してください。</t>
  </si>
  <si>
    <t>管 理 者</t>
    <rPh sb="0" eb="1">
      <t>カン</t>
    </rPh>
    <rPh sb="2" eb="3">
      <t>リ</t>
    </rPh>
    <rPh sb="4" eb="5">
      <t>シャ</t>
    </rPh>
    <phoneticPr fontId="7"/>
  </si>
  <si>
    <t>始業時刻</t>
    <rPh sb="0" eb="2">
      <t>シギョウ</t>
    </rPh>
    <rPh sb="2" eb="4">
      <t>ジコク</t>
    </rPh>
    <phoneticPr fontId="57"/>
  </si>
  <si>
    <t>終業時刻</t>
    <rPh sb="0" eb="2">
      <t>シュウギョウ</t>
    </rPh>
    <rPh sb="2" eb="4">
      <t>ジコク</t>
    </rPh>
    <phoneticPr fontId="57"/>
  </si>
  <si>
    <t>利用定員　　　　　（ 　　 人）</t>
    <rPh sb="0" eb="2">
      <t>リヨウ</t>
    </rPh>
    <rPh sb="2" eb="4">
      <t>テイイン</t>
    </rPh>
    <rPh sb="14" eb="15">
      <t>ニン</t>
    </rPh>
    <phoneticPr fontId="7"/>
  </si>
  <si>
    <t>・・・直接入力する必要がある箇所です。</t>
    <rPh sb="3" eb="5">
      <t>チョクセツ</t>
    </rPh>
    <rPh sb="5" eb="7">
      <t>ニュウリョク</t>
    </rPh>
    <rPh sb="9" eb="11">
      <t>ヒツヨウ</t>
    </rPh>
    <rPh sb="14" eb="16">
      <t>カショ</t>
    </rPh>
    <phoneticPr fontId="57"/>
  </si>
  <si>
    <t>サービス提供時間</t>
    <rPh sb="4" eb="6">
      <t>テイキョウ</t>
    </rPh>
    <rPh sb="6" eb="8">
      <t>ジカン</t>
    </rPh>
    <phoneticPr fontId="57"/>
  </si>
  <si>
    <t>開始時刻</t>
    <rPh sb="0" eb="2">
      <t>カイシ</t>
    </rPh>
    <rPh sb="2" eb="4">
      <t>ジコク</t>
    </rPh>
    <phoneticPr fontId="57"/>
  </si>
  <si>
    <t>終了時刻</t>
    <rPh sb="0" eb="2">
      <t>シュウリョウ</t>
    </rPh>
    <rPh sb="2" eb="4">
      <t>ジコク</t>
    </rPh>
    <phoneticPr fontId="57"/>
  </si>
  <si>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7"/>
  </si>
  <si>
    <t>サービス提供時間内の勤務時間</t>
    <rPh sb="4" eb="6">
      <t>テイキョウ</t>
    </rPh>
    <rPh sb="6" eb="8">
      <t>ジカン</t>
    </rPh>
    <rPh sb="8" eb="9">
      <t>ナイ</t>
    </rPh>
    <rPh sb="10" eb="12">
      <t>キンム</t>
    </rPh>
    <rPh sb="12" eb="14">
      <t>ジカン</t>
    </rPh>
    <phoneticPr fontId="57"/>
  </si>
  <si>
    <t>休日</t>
    <rPh sb="0" eb="2">
      <t>キュウジツ</t>
    </rPh>
    <phoneticPr fontId="57"/>
  </si>
  <si>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</si>
  <si>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7"/>
  </si>
  <si>
    <t>　(1) 「４週」・「暦月」のいずれかを選択してください。</t>
    <rPh sb="7" eb="8">
      <t>シュウ</t>
    </rPh>
    <rPh sb="11" eb="12">
      <t>レキ</t>
    </rPh>
    <rPh sb="12" eb="13">
      <t>ツキ</t>
    </rPh>
    <rPh sb="20" eb="22">
      <t>センタク</t>
    </rPh>
    <phoneticPr fontId="5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</si>
  <si>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</si>
  <si>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7"/>
  </si>
  <si>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57"/>
  </si>
  <si>
    <t>　C12～L12・・・「職種」</t>
    <rPh sb="12" eb="14">
      <t>ショクシュ</t>
    </rPh>
    <phoneticPr fontId="57"/>
  </si>
  <si>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57"/>
  </si>
  <si>
    <t>該当する資格証（写）　　　　　　　　　　　　　　　　　　　　　　　　　　　　　　　　　　　　　　　</t>
  </si>
  <si>
    <t xml:space="preserve"> 　　 記入の順序は、職種ごとにまとめてください。</t>
    <rPh sb="4" eb="6">
      <t>キニュウ</t>
    </rPh>
    <rPh sb="7" eb="9">
      <t>ジュンジョ</t>
    </rPh>
    <rPh sb="11" eb="13">
      <t>ショクシュ</t>
    </rPh>
    <phoneticPr fontId="57"/>
  </si>
  <si>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</si>
  <si>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7"/>
  </si>
  <si>
    <t>　(9) 従業者の氏名を記入してください。</t>
    <rPh sb="5" eb="8">
      <t>ジュウギョウシャ</t>
    </rPh>
    <rPh sb="9" eb="11">
      <t>シメイ</t>
    </rPh>
    <rPh sb="12" eb="14">
      <t>キニュウ</t>
    </rPh>
    <phoneticPr fontId="5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</si>
  <si>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7"/>
  </si>
  <si>
    <t>　　　 その他、特記事項欄としてもご活用ください。</t>
    <rPh sb="6" eb="7">
      <t>タ</t>
    </rPh>
    <rPh sb="8" eb="10">
      <t>トッキ</t>
    </rPh>
    <rPh sb="10" eb="12">
      <t>ジコウ</t>
    </rPh>
    <rPh sb="12" eb="13">
      <t>ラン</t>
    </rPh>
    <rPh sb="18" eb="20">
      <t>カツヨウ</t>
    </rPh>
    <phoneticPr fontId="57"/>
  </si>
  <si>
    <t>生活相談員</t>
    <rPh sb="0" eb="2">
      <t>セイカツ</t>
    </rPh>
    <rPh sb="2" eb="5">
      <t>ソウダンイン</t>
    </rPh>
    <phoneticPr fontId="7"/>
  </si>
  <si>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57"/>
  </si>
  <si>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57"/>
  </si>
  <si>
    <t>・・・プルダウンから選択して入力する必要がある箇所です。</t>
    <rPh sb="10" eb="12">
      <t>センタク</t>
    </rPh>
    <rPh sb="14" eb="16">
      <t>ニュウリョク</t>
    </rPh>
    <rPh sb="18" eb="20">
      <t>ヒツヨウ</t>
    </rPh>
    <rPh sb="23" eb="25">
      <t>カショ</t>
    </rPh>
    <phoneticPr fontId="57"/>
  </si>
  <si>
    <t>職種名</t>
    <rPh sb="0" eb="2">
      <t>ショクシュ</t>
    </rPh>
    <rPh sb="2" eb="3">
      <t>メイ</t>
    </rPh>
    <phoneticPr fontId="57"/>
  </si>
  <si>
    <t>常勤で兼務</t>
    <rPh sb="0" eb="2">
      <t>ジョウキン</t>
    </rPh>
    <rPh sb="3" eb="5">
      <t>ケンム</t>
    </rPh>
    <phoneticPr fontId="57"/>
  </si>
  <si>
    <t>非常勤で兼務</t>
    <rPh sb="0" eb="1">
      <t>ヒ</t>
    </rPh>
    <rPh sb="1" eb="3">
      <t>ジョウキン</t>
    </rPh>
    <rPh sb="4" eb="6">
      <t>ケンム</t>
    </rPh>
    <phoneticPr fontId="57"/>
  </si>
  <si>
    <t>下記の記入方法に従って、入力してください。</t>
  </si>
  <si>
    <t>　F列・・・「介護職員」</t>
    <rPh sb="2" eb="3">
      <t>レツ</t>
    </rPh>
    <rPh sb="7" eb="9">
      <t>カイゴ</t>
    </rPh>
    <rPh sb="9" eb="11">
      <t>ショクイン</t>
    </rPh>
    <phoneticPr fontId="57"/>
  </si>
  <si>
    <t>　G列・・・「機能訓練指導員」</t>
    <rPh sb="2" eb="3">
      <t>レツ</t>
    </rPh>
    <rPh sb="7" eb="9">
      <t>キノウ</t>
    </rPh>
    <rPh sb="9" eb="11">
      <t>クンレン</t>
    </rPh>
    <rPh sb="11" eb="14">
      <t>シドウイン</t>
    </rPh>
    <phoneticPr fontId="5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</si>
  <si>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7"/>
  </si>
  <si>
    <t>　行が足りない場合は、適宜追加してください。</t>
    <rPh sb="1" eb="2">
      <t>ギョウ</t>
    </rPh>
    <rPh sb="3" eb="4">
      <t>タ</t>
    </rPh>
    <rPh sb="7" eb="9">
      <t>バアイ</t>
    </rPh>
    <rPh sb="11" eb="13">
      <t>テキギ</t>
    </rPh>
    <rPh sb="13" eb="15">
      <t>ツイカ</t>
    </rPh>
    <phoneticPr fontId="57"/>
  </si>
  <si>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7"/>
  </si>
  <si>
    <t>　・「数式」タブ　⇒　「名前の定義」を選択</t>
    <rPh sb="3" eb="5">
      <t>スウシキ</t>
    </rPh>
    <rPh sb="12" eb="14">
      <t>ナマエ</t>
    </rPh>
    <rPh sb="15" eb="17">
      <t>テイギ</t>
    </rPh>
    <rPh sb="19" eb="21">
      <t>センタク</t>
    </rPh>
    <phoneticPr fontId="57"/>
  </si>
  <si>
    <t>理学療法士</t>
    <rPh sb="0" eb="2">
      <t>リガク</t>
    </rPh>
    <rPh sb="2" eb="5">
      <t>リョウホウシ</t>
    </rPh>
    <phoneticPr fontId="57"/>
  </si>
  <si>
    <t>作業療法士</t>
    <rPh sb="0" eb="2">
      <t>サギョウ</t>
    </rPh>
    <rPh sb="2" eb="5">
      <t>リョウホウシ</t>
    </rPh>
    <phoneticPr fontId="57"/>
  </si>
  <si>
    <t>（別紙２）</t>
    <rPh sb="1" eb="3">
      <t>ベッシ</t>
    </rPh>
    <phoneticPr fontId="7"/>
  </si>
  <si>
    <t>ﾁｪｯｸ</t>
  </si>
  <si>
    <t>介護給付費算定に係る体制等に関する届出書・変更届出書＜別紙１＞</t>
    <rPh sb="27" eb="29">
      <t>べっし</t>
    </rPh>
    <phoneticPr fontId="7" type="Hiragana"/>
  </si>
  <si>
    <t>時間延長サービス体制に関する調書＜別紙４＞</t>
    <rPh sb="17" eb="19">
      <t>べっし</t>
    </rPh>
    <phoneticPr fontId="7" type="Hiragana"/>
  </si>
  <si>
    <t>中重度者ケア体制加算に関する届出書＜別紙５＞</t>
    <rPh sb="18" eb="20">
      <t>べっし</t>
    </rPh>
    <phoneticPr fontId="7" type="Hiragana"/>
  </si>
  <si>
    <t>生活機能向上連携加算に関する状況＜別紙４＞</t>
    <rPh sb="17" eb="19">
      <t>べっし</t>
    </rPh>
    <phoneticPr fontId="7" type="Hiragana"/>
  </si>
  <si>
    <t>利用者の割合に関する計算書＜別紙６－１＞</t>
    <rPh sb="14" eb="16">
      <t>べっし</t>
    </rPh>
    <phoneticPr fontId="7" type="Hiragana"/>
  </si>
  <si>
    <t>若年性認知症利用者受入加算に関する状況＜別紙４＞</t>
    <rPh sb="20" eb="22">
      <t>べっし</t>
    </rPh>
    <phoneticPr fontId="7" type="Hiragana"/>
  </si>
  <si>
    <t>科学的介護推進体制加算び関する届出書＜別紙４＞</t>
    <rPh sb="19" eb="21">
      <t>べっし</t>
    </rPh>
    <phoneticPr fontId="7" type="Hiragana"/>
  </si>
  <si>
    <t>（別紙５-１）</t>
    <rPh sb="1" eb="3">
      <t>ベッシ</t>
    </rPh>
    <phoneticPr fontId="7"/>
  </si>
  <si>
    <t>（別紙７－２）</t>
    <rPh sb="1" eb="3">
      <t>べっし</t>
    </rPh>
    <phoneticPr fontId="7" type="Hiragana"/>
  </si>
  <si>
    <t>※　特例適用の届出を行った場合は、特例適用届を提出した月から適用終了月まで、各月の利用延人員数を入力してください。
※　「特例適用の可否」欄に「否」が表示された場合は、速やかに筑後市に本様式を届け出てください。（届出を怠った場合は、特例に係る報酬について返還となる場合があり得るため、ご留意ください。なお、「可」が表示された場合は、本様式を提出する必要はありません。）</t>
    <rPh sb="88" eb="90">
      <t>ちくご</t>
    </rPh>
    <phoneticPr fontId="7" type="Hiragana"/>
  </si>
  <si>
    <t>入浴介助加算に関する状況＜別紙4＞</t>
    <rPh sb="13" eb="15">
      <t>べっし</t>
    </rPh>
    <phoneticPr fontId="7" type="Hiragana"/>
  </si>
  <si>
    <t>（参考様式１０）</t>
    <rPh sb="1" eb="3">
      <t>サンコウ</t>
    </rPh>
    <rPh sb="3" eb="5">
      <t>ヨウシキ</t>
    </rPh>
    <phoneticPr fontId="7"/>
  </si>
  <si>
    <t>１日の利用者数</t>
    <rPh sb="1" eb="2">
      <t>ニチ</t>
    </rPh>
    <rPh sb="3" eb="5">
      <t>リヨウ</t>
    </rPh>
    <rPh sb="5" eb="6">
      <t>シャ</t>
    </rPh>
    <rPh sb="6" eb="7">
      <t>スウ</t>
    </rPh>
    <phoneticPr fontId="7"/>
  </si>
  <si>
    <t>（別紙6－1）</t>
    <rPh sb="1" eb="3">
      <t>ベッシ</t>
    </rPh>
    <phoneticPr fontId="7"/>
  </si>
  <si>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7"/>
  </si>
  <si>
    <t>機能訓練指導員</t>
    <rPh sb="0" eb="2">
      <t>キノウ</t>
    </rPh>
    <rPh sb="2" eb="4">
      <t>クンレン</t>
    </rPh>
    <rPh sb="4" eb="7">
      <t>シドウイン</t>
    </rPh>
    <phoneticPr fontId="7"/>
  </si>
  <si>
    <t>　　３　資格等が必要な職種については、「資格等」欄にその資格を記入するとともに、その者の資格等を証明する書類の写しを添付してください。</t>
    <rPh sb="4" eb="6">
      <t>シカク</t>
    </rPh>
    <rPh sb="6" eb="7">
      <t>トウ</t>
    </rPh>
    <rPh sb="8" eb="10">
      <t>ヒツヨウ</t>
    </rPh>
    <rPh sb="11" eb="13">
      <t>ショクシュ</t>
    </rPh>
    <rPh sb="20" eb="22">
      <t>シカク</t>
    </rPh>
    <rPh sb="22" eb="23">
      <t>トウ</t>
    </rPh>
    <rPh sb="24" eb="25">
      <t>ラン</t>
    </rPh>
    <rPh sb="28" eb="30">
      <t>シカク</t>
    </rPh>
    <rPh sb="31" eb="33">
      <t>キニュウ</t>
    </rPh>
    <rPh sb="42" eb="43">
      <t>モノ</t>
    </rPh>
    <rPh sb="44" eb="46">
      <t>シカク</t>
    </rPh>
    <rPh sb="46" eb="47">
      <t>トウ</t>
    </rPh>
    <rPh sb="48" eb="50">
      <t>ショウメイ</t>
    </rPh>
    <rPh sb="52" eb="54">
      <t>ショルイ</t>
    </rPh>
    <rPh sb="55" eb="56">
      <t>ウツ</t>
    </rPh>
    <rPh sb="58" eb="60">
      <t>テンプ</t>
    </rPh>
    <phoneticPr fontId="7"/>
  </si>
  <si>
    <t>　　８　各事業所にて使用する勤務表が本様式の記載内容を満たす場合には、各事業所の様式を添付しても構いません。</t>
    <rPh sb="4" eb="5">
      <t>カク</t>
    </rPh>
    <rPh sb="18" eb="19">
      <t>ホン</t>
    </rPh>
    <rPh sb="19" eb="21">
      <t>ヨウシキ</t>
    </rPh>
    <rPh sb="22" eb="24">
      <t>キサイ</t>
    </rPh>
    <rPh sb="24" eb="26">
      <t>ナイヨウ</t>
    </rPh>
    <rPh sb="27" eb="28">
      <t>ミ</t>
    </rPh>
    <rPh sb="30" eb="32">
      <t>バアイ</t>
    </rPh>
    <rPh sb="35" eb="39">
      <t>カクジギョウショ</t>
    </rPh>
    <rPh sb="40" eb="42">
      <t>ヨウシキ</t>
    </rPh>
    <rPh sb="43" eb="45">
      <t>テンプ</t>
    </rPh>
    <rPh sb="48" eb="49">
      <t>カマ</t>
    </rPh>
    <phoneticPr fontId="7"/>
  </si>
  <si>
    <t>勤務　　　　　　　　形態</t>
    <rPh sb="0" eb="2">
      <t>キンム</t>
    </rPh>
    <rPh sb="10" eb="12">
      <t>ケイタイ</t>
    </rPh>
    <phoneticPr fontId="7"/>
  </si>
  <si>
    <t>氏　名</t>
    <rPh sb="0" eb="3">
      <t>シメイ</t>
    </rPh>
    <phoneticPr fontId="7"/>
  </si>
  <si>
    <t>介護職員</t>
    <rPh sb="0" eb="2">
      <t>カイゴ</t>
    </rPh>
    <rPh sb="2" eb="4">
      <t>ショクイン</t>
    </rPh>
    <phoneticPr fontId="7"/>
  </si>
  <si>
    <t>介護職員等特定処遇改善加算</t>
  </si>
  <si>
    <t>第１週</t>
    <rPh sb="0" eb="1">
      <t>ダイ</t>
    </rPh>
    <rPh sb="2" eb="3">
      <t>シュウ</t>
    </rPh>
    <phoneticPr fontId="7"/>
  </si>
  <si>
    <t>事  業  所  名</t>
  </si>
  <si>
    <t>第４週</t>
    <rPh sb="0" eb="1">
      <t>ダイ</t>
    </rPh>
    <rPh sb="2" eb="3">
      <t>シュウ</t>
    </rPh>
    <phoneticPr fontId="7"/>
  </si>
  <si>
    <t>４　週　の</t>
    <rPh sb="2" eb="3">
      <t>シュウ</t>
    </rPh>
    <phoneticPr fontId="7"/>
  </si>
  <si>
    <t>サービス提供時間（送迎時間を除く）</t>
    <rPh sb="4" eb="6">
      <t>テイキョウ</t>
    </rPh>
    <rPh sb="6" eb="8">
      <t>ジカン</t>
    </rPh>
    <rPh sb="9" eb="11">
      <t>ソウゲイ</t>
    </rPh>
    <rPh sb="11" eb="13">
      <t>ジカン</t>
    </rPh>
    <rPh sb="14" eb="15">
      <t>ノゾ</t>
    </rPh>
    <phoneticPr fontId="7"/>
  </si>
  <si>
    <t>週平均の</t>
    <rPh sb="0" eb="3">
      <t>シュウヘイキン</t>
    </rPh>
    <phoneticPr fontId="7"/>
  </si>
  <si>
    <t>資格等</t>
    <rPh sb="0" eb="2">
      <t>シカク</t>
    </rPh>
    <rPh sb="2" eb="3">
      <t>トウ</t>
    </rPh>
    <phoneticPr fontId="7"/>
  </si>
  <si>
    <t>【記載例】参考様式１</t>
    <rPh sb="1" eb="4">
      <t>キサイレイ</t>
    </rPh>
    <rPh sb="5" eb="7">
      <t>サンコウ</t>
    </rPh>
    <rPh sb="7" eb="9">
      <t>ヨウシキ</t>
    </rPh>
    <phoneticPr fontId="7"/>
  </si>
  <si>
    <t>１　日　の　　　　　　勤務形態別　　　　　　人 員 内 訳</t>
    <rPh sb="2" eb="3">
      <t>ヒ</t>
    </rPh>
    <rPh sb="22" eb="25">
      <t>ジンイン</t>
    </rPh>
    <rPh sb="26" eb="29">
      <t>ウチワケ</t>
    </rPh>
    <phoneticPr fontId="7"/>
  </si>
  <si>
    <t>Ａ</t>
  </si>
  <si>
    <t>青森　＊＊</t>
    <rPh sb="0" eb="2">
      <t>アオモリ</t>
    </rPh>
    <phoneticPr fontId="7"/>
  </si>
  <si>
    <t>岩手　＊＊</t>
    <rPh sb="0" eb="2">
      <t>イワテ</t>
    </rPh>
    <phoneticPr fontId="7"/>
  </si>
  <si>
    <t>宮城　＊＊</t>
    <rPh sb="0" eb="2">
      <t>ミヤギ</t>
    </rPh>
    <phoneticPr fontId="7"/>
  </si>
  <si>
    <t>福島　＊＊</t>
    <rPh sb="0" eb="2">
      <t>フクシマ</t>
    </rPh>
    <phoneticPr fontId="7"/>
  </si>
  <si>
    <t>茨城　＊＊</t>
    <rPh sb="0" eb="2">
      <t>イバラキ</t>
    </rPh>
    <phoneticPr fontId="7"/>
  </si>
  <si>
    <t>２</t>
  </si>
  <si>
    <t>火</t>
    <rPh sb="0" eb="1">
      <t>カ</t>
    </rPh>
    <phoneticPr fontId="7"/>
  </si>
  <si>
    <t>水</t>
    <rPh sb="0" eb="1">
      <t>スイ</t>
    </rPh>
    <phoneticPr fontId="7"/>
  </si>
  <si>
    <t>木</t>
    <rPh sb="0" eb="1">
      <t>モク</t>
    </rPh>
    <phoneticPr fontId="7"/>
  </si>
  <si>
    <t>金</t>
    <rPh sb="0" eb="1">
      <t>キン</t>
    </rPh>
    <phoneticPr fontId="7"/>
  </si>
  <si>
    <t>土</t>
    <rPh sb="0" eb="1">
      <t>ド</t>
    </rPh>
    <phoneticPr fontId="7"/>
  </si>
  <si>
    <t>　　（　９：００　～　１６：３０　）</t>
  </si>
  <si>
    <t>社会福祉主事</t>
    <rPh sb="0" eb="2">
      <t>シャカイ</t>
    </rPh>
    <rPh sb="2" eb="4">
      <t>フクシ</t>
    </rPh>
    <rPh sb="4" eb="6">
      <t>シュジ</t>
    </rPh>
    <phoneticPr fontId="7"/>
  </si>
  <si>
    <t>ヘルパー１級</t>
    <rPh sb="5" eb="6">
      <t>キュウ</t>
    </rPh>
    <phoneticPr fontId="7"/>
  </si>
  <si>
    <t>ヘルパー２級</t>
    <rPh sb="5" eb="6">
      <t>キュウ</t>
    </rPh>
    <phoneticPr fontId="7"/>
  </si>
  <si>
    <t>介護職員等ベースアップ等支援加算</t>
  </si>
  <si>
    <t>３　療養通所介護事業所（短期利用型）</t>
  </si>
  <si>
    <t>高齢者虐待防止措置実施の有無</t>
  </si>
  <si>
    <t>業務継続計画策定の有無</t>
  </si>
  <si>
    <t>介護職員処遇改善加算</t>
    <rPh sb="0" eb="2">
      <t>カイゴ</t>
    </rPh>
    <rPh sb="2" eb="4">
      <t>ショクイン</t>
    </rPh>
    <rPh sb="4" eb="6">
      <t>ショグウ</t>
    </rPh>
    <rPh sb="6" eb="8">
      <t>カイゼン</t>
    </rPh>
    <rPh sb="8" eb="10">
      <t>カサン</t>
    </rPh>
    <phoneticPr fontId="79"/>
  </si>
  <si>
    <t>②　入浴介助に関わる職員に対し、入浴介助に関する研修等を行うこと。【加算Ⅰ、加算Ⅱ】</t>
    <rPh sb="7" eb="8">
      <t>かか</t>
    </rPh>
    <rPh sb="10" eb="12">
      <t>しょくいん</t>
    </rPh>
    <rPh sb="13" eb="14">
      <t>たい</t>
    </rPh>
    <rPh sb="16" eb="18">
      <t>にゅうよく</t>
    </rPh>
    <rPh sb="18" eb="20">
      <t>かいじょ</t>
    </rPh>
    <rPh sb="21" eb="22">
      <t>かん</t>
    </rPh>
    <rPh sb="24" eb="26">
      <t>けんしゅう</t>
    </rPh>
    <rPh sb="26" eb="27">
      <t>とう</t>
    </rPh>
    <rPh sb="28" eb="29">
      <t>おこな</t>
    </rPh>
    <phoneticPr fontId="7" type="Hiragana"/>
  </si>
  <si>
    <t>④　指定通所介護事業所の機能訓練指導員、看護職員、介護職員、生活相談員その他の職種の者が共同して、医師等との連携の下で、当該利用者の身体状況、訪問により把握した当該居宅の浴室の環境等を踏まえた個別の入浴計画を作成しているか。
ただし、個別の入浴計画に相当する内容を通所介護計画に記載することをもって個別の入浴計画の作成に代えることができる。
【加算Ⅱ】</t>
    <rPh sb="117" eb="119">
      <t>こべつ</t>
    </rPh>
    <rPh sb="120" eb="124">
      <t>にゅうよ</t>
    </rPh>
    <rPh sb="125" eb="127">
      <t>そうとう</t>
    </rPh>
    <rPh sb="129" eb="131">
      <t>ないよう</t>
    </rPh>
    <rPh sb="132" eb="136">
      <t>つうしょ</t>
    </rPh>
    <rPh sb="136" eb="138">
      <t>けいかく</t>
    </rPh>
    <rPh sb="139" eb="141">
      <t>きさい</t>
    </rPh>
    <rPh sb="149" eb="151">
      <t>こべつ</t>
    </rPh>
    <rPh sb="152" eb="156">
      <t>にゅうよ</t>
    </rPh>
    <rPh sb="157" eb="159">
      <t>さくせい</t>
    </rPh>
    <rPh sb="160" eb="161">
      <t>か</t>
    </rPh>
    <phoneticPr fontId="7" type="Hiragana"/>
  </si>
  <si>
    <t>（通所介護、地域密着型通所介護）</t>
    <rPh sb="1" eb="3">
      <t>ツウショ</t>
    </rPh>
    <rPh sb="3" eb="5">
      <t>カイゴ</t>
    </rPh>
    <rPh sb="6" eb="8">
      <t>チイキ</t>
    </rPh>
    <rPh sb="8" eb="11">
      <t>ミッチャクガタ</t>
    </rPh>
    <rPh sb="11" eb="13">
      <t>ツウショ</t>
    </rPh>
    <rPh sb="13" eb="15">
      <t>カイゴ</t>
    </rPh>
    <phoneticPr fontId="7"/>
  </si>
  <si>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</si>
  <si>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7"/>
  </si>
  <si>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</si>
  <si>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r>
      <t>・</t>
    </r>
    <r>
      <rPr>
        <sz val="11"/>
        <color auto="1"/>
        <rFont val="ＭＳ Ｐゴシック"/>
      </rPr>
      <t>「１．日常生活自立度のランクがⅢ以上の者の割合の算出基準」で、</t>
    </r>
  </si>
  <si>
    <t>受講修了証明書（「認知症介護指導者養成研修」、「認知症介護実践者研修」、「認知症介護実践リーダー研修」）又は、「認知症看護認定看護師認定証」、「老人看護専門看護師認定証」、「精神看護専門看護師認定証」、「精神科認定看護師認定証」、「精神科認定看護師認定証」のうちいずれかの写しを添付</t>
  </si>
  <si>
    <t>添付書類なし</t>
    <rPh sb="0" eb="4">
      <t>てんぷ</t>
    </rPh>
    <phoneticPr fontId="7" type="Hiragana"/>
  </si>
  <si>
    <t>高齢者虐待防止措置実施の有無</t>
    <rPh sb="0" eb="3">
      <t>こうれいしゃ</t>
    </rPh>
    <rPh sb="3" eb="7">
      <t>ぎゃく</t>
    </rPh>
    <rPh sb="7" eb="9">
      <t>そち</t>
    </rPh>
    <rPh sb="9" eb="11">
      <t>じっし</t>
    </rPh>
    <rPh sb="12" eb="14">
      <t>うむ</t>
    </rPh>
    <phoneticPr fontId="7" type="Hiragana"/>
  </si>
  <si>
    <t>　　　８ 「認知症加算」については、「認知症加算に係る届出書」（別紙６）及び「利用者の割合に関する計算書」（別紙６ー１）を添付してください。</t>
  </si>
  <si>
    <t>左記の内、要件に当てはまる者の常勤換算数</t>
    <rPh sb="0" eb="2">
      <t>さき</t>
    </rPh>
    <rPh sb="3" eb="4">
      <t>うち</t>
    </rPh>
    <rPh sb="5" eb="7">
      <t>ようけん</t>
    </rPh>
    <rPh sb="8" eb="9">
      <t>あ</t>
    </rPh>
    <rPh sb="13" eb="14">
      <t>しゃ</t>
    </rPh>
    <rPh sb="15" eb="17">
      <t>じょうきん</t>
    </rPh>
    <rPh sb="17" eb="19">
      <t>かんさん</t>
    </rPh>
    <rPh sb="19" eb="20">
      <t>すう</t>
    </rPh>
    <phoneticPr fontId="7" type="Hiragana"/>
  </si>
  <si>
    <t>地域密着型サービス事業者又は地域密着型介護予防サービス事業者による介護給付費の割引に係る割引率の設定について＜別紙３＞</t>
  </si>
  <si>
    <t>備考　（別紙２）地域密着型サービス・地域密着型介護予防サービス</t>
    <rPh sb="0" eb="2">
      <t>ビコウ</t>
    </rPh>
    <rPh sb="8" eb="10">
      <t>チイキ</t>
    </rPh>
    <rPh sb="10" eb="13">
      <t>ミッチャクガタ</t>
    </rPh>
    <rPh sb="18" eb="20">
      <t>チイキ</t>
    </rPh>
    <rPh sb="20" eb="23">
      <t>ミッチャクガタ</t>
    </rPh>
    <rPh sb="23" eb="25">
      <t>カイゴ</t>
    </rPh>
    <rPh sb="25" eb="27">
      <t>ヨボウ</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</si>
</sst>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16">
    <numFmt numFmtId="176" formatCode="[$-411]#,##0;[Red]\-#,##0"/>
    <numFmt numFmtId="177" formatCode="0.000"/>
    <numFmt numFmtId="178" formatCode="0.0"/>
    <numFmt numFmtId="179" formatCode="0.0%"/>
    <numFmt numFmtId="180" formatCode="[$-411]ggge&quot;年&quot;m&quot;月&quot;;@"/>
    <numFmt numFmtId="181" formatCode="#,##0.000000;[Red]\-#,##0.000000"/>
    <numFmt numFmtId="182" formatCode="[$-411]ggge&quot;年&quot;mm&quot;月&quot;dd&quot;日&quot;"/>
    <numFmt numFmtId="183" formatCode="#,##0_ ;[Red]\-#,##0\ "/>
    <numFmt numFmtId="184" formatCode="[$-411]0.00"/>
    <numFmt numFmtId="185" formatCode="[$-411]#\ ?/?"/>
    <numFmt numFmtId="186" formatCode="&quot;令和&quot;0&quot;年&quot;"/>
    <numFmt numFmtId="187" formatCode="_ \¥* #,##0_ ;_ \¥* \-#,##0_ ;_ \¥* \-_ ;_ @_ "/>
    <numFmt numFmtId="188" formatCode="0_ ;[Red]\-0\ "/>
    <numFmt numFmtId="189" formatCode="#,##0.0#"/>
    <numFmt numFmtId="190" formatCode="h:mm;@"/>
    <numFmt numFmtId="191" formatCode="#,##0_ "/>
  </numFmts>
  <fonts count="80">
    <font>
      <sz val="8"/>
      <color auto="1"/>
      <name val="ＭＳ 明朝"/>
      <family val="1"/>
    </font>
    <font>
      <sz val="8"/>
      <color auto="1"/>
      <name val="ＭＳ 明朝"/>
      <family val="1"/>
    </font>
    <font>
      <sz val="11"/>
      <color theme="1"/>
      <name val="ＭＳ Ｐゴシック"/>
      <family val="3"/>
      <scheme val="minor"/>
    </font>
    <font>
      <sz val="11"/>
      <color theme="1"/>
      <name val="游ゴシック"/>
      <family val="3"/>
    </font>
    <font>
      <sz val="11"/>
      <color auto="1"/>
      <name val="ＭＳ Ｐゴシック"/>
      <family val="3"/>
    </font>
    <font>
      <sz val="12"/>
      <color theme="1"/>
      <name val="ＭＳ ゴシック"/>
      <family val="3"/>
    </font>
    <font>
      <sz val="9"/>
      <color auto="1"/>
      <name val="ＭＳ 明朝"/>
      <family val="1"/>
    </font>
    <font>
      <sz val="6"/>
      <color auto="1"/>
      <name val="ＭＳ Ｐゴシック"/>
      <family val="3"/>
    </font>
    <font>
      <sz val="9"/>
      <color auto="1"/>
      <name val="HG丸ｺﾞｼｯｸM-PRO"/>
      <family val="3"/>
    </font>
    <font>
      <sz val="8"/>
      <color auto="1"/>
      <name val="HG丸ｺﾞｼｯｸM-PRO"/>
      <family val="3"/>
    </font>
    <font>
      <sz val="12"/>
      <color auto="1"/>
      <name val="HG丸ｺﾞｼｯｸM-PRO"/>
      <family val="3"/>
    </font>
    <font>
      <sz val="9"/>
      <color rgb="FFFF0000"/>
      <name val="HG丸ｺﾞｼｯｸM-PRO"/>
      <family val="3"/>
    </font>
    <font>
      <sz val="8"/>
      <color rgb="FFFF0000"/>
      <name val="HG丸ｺﾞｼｯｸM-PRO"/>
      <family val="3"/>
    </font>
    <font>
      <u/>
      <sz val="8"/>
      <color auto="1"/>
      <name val="HG丸ｺﾞｼｯｸM-PRO"/>
      <family val="3"/>
    </font>
    <font>
      <sz val="11"/>
      <color auto="1"/>
      <name val="HGSｺﾞｼｯｸM"/>
      <family val="3"/>
    </font>
    <font>
      <sz val="10.5"/>
      <color auto="1"/>
      <name val="ＭＳ 明朝"/>
      <family val="1"/>
    </font>
    <font>
      <sz val="10"/>
      <color auto="1"/>
      <name val="HGSｺﾞｼｯｸM"/>
      <family val="3"/>
    </font>
    <font>
      <sz val="11"/>
      <color rgb="FFFF0000"/>
      <name val="HGSｺﾞｼｯｸM"/>
      <family val="3"/>
    </font>
    <font>
      <strike/>
      <sz val="11"/>
      <color auto="1"/>
      <name val="ＭＳ Ｐゴシック"/>
      <family val="3"/>
    </font>
    <font>
      <sz val="16"/>
      <color auto="1"/>
      <name val="HGSｺﾞｼｯｸM"/>
      <family val="3"/>
    </font>
    <font>
      <b/>
      <sz val="12"/>
      <color auto="1"/>
      <name val="HGSｺﾞｼｯｸM"/>
      <family val="3"/>
    </font>
    <font>
      <strike/>
      <sz val="11"/>
      <color rgb="FFFF0000"/>
      <name val="HGSｺﾞｼｯｸM"/>
      <family val="3"/>
    </font>
    <font>
      <sz val="11"/>
      <color theme="1"/>
      <name val="HGSｺﾞｼｯｸM"/>
      <family val="3"/>
    </font>
    <font>
      <strike/>
      <sz val="11"/>
      <color auto="1"/>
      <name val="HGSｺﾞｼｯｸM"/>
      <family val="3"/>
    </font>
    <font>
      <sz val="11"/>
      <color auto="1"/>
      <name val="HGｺﾞｼｯｸM"/>
      <family val="3"/>
    </font>
    <font>
      <sz val="8"/>
      <color auto="1"/>
      <name val="HGSｺﾞｼｯｸM"/>
      <family val="3"/>
    </font>
    <font>
      <sz val="9"/>
      <color auto="1"/>
      <name val="HGSｺﾞｼｯｸM"/>
      <family val="3"/>
    </font>
    <font>
      <sz val="8"/>
      <color rgb="FFFF0000"/>
      <name val="HGSｺﾞｼｯｸM"/>
      <family val="3"/>
    </font>
    <font>
      <b/>
      <sz val="11"/>
      <color auto="1"/>
      <name val="HGSｺﾞｼｯｸM"/>
      <family val="3"/>
    </font>
    <font>
      <sz val="10"/>
      <color rgb="FFFF0000"/>
      <name val="HGSｺﾞｼｯｸM"/>
      <family val="3"/>
    </font>
    <font>
      <sz val="14"/>
      <color auto="1"/>
      <name val="HGSｺﾞｼｯｸM"/>
      <family val="3"/>
    </font>
    <font>
      <sz val="12"/>
      <color auto="1"/>
      <name val="HGSｺﾞｼｯｸM"/>
      <family val="3"/>
    </font>
    <font>
      <b/>
      <u/>
      <sz val="11"/>
      <color theme="1"/>
      <name val="HGSｺﾞｼｯｸM"/>
      <family val="3"/>
    </font>
    <font>
      <b/>
      <u/>
      <sz val="11"/>
      <color theme="1"/>
      <name val="ＭＳ Ｐゴシック"/>
      <family val="3"/>
      <scheme val="minor"/>
    </font>
    <font>
      <sz val="10.5"/>
      <color auto="1"/>
      <name val="HGSｺﾞｼｯｸM"/>
      <family val="3"/>
    </font>
    <font>
      <sz val="9"/>
      <color theme="1"/>
      <name val="HGSｺﾞｼｯｸM"/>
      <family val="3"/>
    </font>
    <font>
      <b/>
      <sz val="18"/>
      <color theme="1"/>
      <name val="HGSｺﾞｼｯｸM"/>
      <family val="3"/>
    </font>
    <font>
      <b/>
      <sz val="14"/>
      <color auto="1"/>
      <name val="HGSｺﾞｼｯｸM"/>
      <family val="3"/>
    </font>
    <font>
      <b/>
      <sz val="16"/>
      <color rgb="FF000000"/>
      <name val="Meiryo UI"/>
      <family val="3"/>
    </font>
    <font>
      <sz val="14"/>
      <color rgb="FF000000"/>
      <name val="Meiryo UI"/>
      <family val="3"/>
    </font>
    <font>
      <b/>
      <sz val="14"/>
      <color rgb="FF000000"/>
      <name val="Meiryo UI"/>
      <family val="3"/>
    </font>
    <font>
      <sz val="12"/>
      <color rgb="FF000000"/>
      <name val="Meiryo UI"/>
      <family val="3"/>
    </font>
    <font>
      <sz val="11.5"/>
      <color rgb="FF000000"/>
      <name val="Meiryo UI"/>
      <family val="3"/>
    </font>
    <font>
      <sz val="11"/>
      <color rgb="FF000000"/>
      <name val="Meiryo UI"/>
      <family val="3"/>
    </font>
    <font>
      <sz val="13"/>
      <color rgb="FF000000"/>
      <name val="Meiryo UI"/>
      <family val="3"/>
    </font>
    <font>
      <sz val="11"/>
      <color rgb="FF000000"/>
      <name val="游ゴシック"/>
      <family val="3"/>
    </font>
    <font>
      <sz val="9"/>
      <color rgb="FF000000"/>
      <name val="Meiryo UI"/>
      <family val="3"/>
    </font>
    <font>
      <sz val="11"/>
      <color rgb="FF000000"/>
      <name val="ＭＳ Ｐゴシック"/>
      <family val="3"/>
    </font>
    <font>
      <b/>
      <sz val="16"/>
      <color auto="1"/>
      <name val="ＭＳ Ｐゴシック"/>
      <family val="3"/>
    </font>
    <font>
      <sz val="10"/>
      <color auto="1"/>
      <name val="ＭＳ Ｐゴシック"/>
      <family val="3"/>
    </font>
    <font>
      <b/>
      <sz val="12"/>
      <color auto="1"/>
      <name val="ＭＳ Ｐゴシック"/>
      <family val="3"/>
    </font>
    <font>
      <sz val="9"/>
      <color auto="1"/>
      <name val="ＭＳ Ｐゴシック"/>
      <family val="3"/>
    </font>
    <font>
      <sz val="8"/>
      <color auto="1"/>
      <name val="ＭＳ Ｐゴシック"/>
      <family val="3"/>
    </font>
    <font>
      <sz val="12"/>
      <color rgb="FF000000"/>
      <name val="ＭＳ Ｐゴシック"/>
      <family val="3"/>
    </font>
    <font>
      <sz val="10"/>
      <color rgb="FF000000"/>
      <name val="ＭＳ Ｐゴシック"/>
      <family val="3"/>
    </font>
    <font>
      <b/>
      <sz val="11"/>
      <color auto="1"/>
      <name val="ＭＳ Ｐゴシック"/>
      <family val="3"/>
    </font>
    <font>
      <sz val="9"/>
      <color rgb="FF000000"/>
      <name val="ＭＳ Ｐゴシック"/>
      <family val="3"/>
    </font>
    <font>
      <sz val="6"/>
      <color auto="1"/>
      <name val="游ゴシック"/>
      <family val="3"/>
    </font>
    <font>
      <b/>
      <sz val="12"/>
      <color rgb="FFFF0000"/>
      <name val="HGSｺﾞｼｯｸM"/>
      <family val="3"/>
    </font>
    <font>
      <sz val="12"/>
      <color auto="1"/>
      <name val="HGSｺﾞｼｯｸE"/>
      <family val="3"/>
    </font>
    <font>
      <b/>
      <sz val="16"/>
      <color auto="1"/>
      <name val="HGSｺﾞｼｯｸM"/>
      <family val="3"/>
    </font>
    <font>
      <sz val="12"/>
      <color rgb="FFFFFF99"/>
      <name val="HGSｺﾞｼｯｸM"/>
      <family val="3"/>
    </font>
    <font>
      <sz val="6"/>
      <color auto="1"/>
      <name val="HGSｺﾞｼｯｸM"/>
      <family val="3"/>
    </font>
    <font>
      <sz val="16"/>
      <color theme="1"/>
      <name val="游ゴシック"/>
      <family val="3"/>
    </font>
    <font>
      <b/>
      <sz val="16"/>
      <color rgb="FFFF0000"/>
      <name val="游ゴシック"/>
      <family val="3"/>
    </font>
    <font>
      <sz val="16"/>
      <color rgb="FFFF0000"/>
      <name val="游ゴシック"/>
      <family val="3"/>
    </font>
    <font>
      <sz val="16"/>
      <color rgb="FF000000"/>
      <name val="游ゴシック"/>
      <family val="3"/>
    </font>
    <font>
      <sz val="16"/>
      <color auto="1"/>
      <name val="HGSｺﾞｼｯｸE"/>
      <family val="3"/>
    </font>
    <font>
      <sz val="16"/>
      <color theme="1"/>
      <name val="HGSｺﾞｼｯｸM"/>
      <family val="3"/>
    </font>
    <font>
      <sz val="11"/>
      <color auto="1"/>
      <name val="ＭＳ ゴシック"/>
      <family val="3"/>
    </font>
    <font>
      <sz val="9"/>
      <color auto="1"/>
      <name val="ＭＳ ゴシック"/>
      <family val="3"/>
    </font>
    <font>
      <sz val="8"/>
      <color auto="1"/>
      <name val="ＭＳ ゴシック"/>
      <family val="3"/>
    </font>
    <font>
      <sz val="10"/>
      <color auto="1"/>
      <name val="ＭＳ 明朝"/>
      <family val="1"/>
    </font>
    <font>
      <sz val="10"/>
      <color auto="1"/>
      <name val="ＭＳ ゴシック"/>
      <family val="3"/>
    </font>
    <font>
      <sz val="6"/>
      <color auto="1"/>
      <name val="ＭＳ ゴシック"/>
      <family val="3"/>
    </font>
    <font>
      <b/>
      <sz val="9"/>
      <color auto="1"/>
      <name val="ＭＳ ゴシック"/>
    </font>
    <font>
      <b/>
      <sz val="10"/>
      <color auto="1"/>
      <name val="ＭＳ ゴシック"/>
    </font>
    <font>
      <b/>
      <sz val="11"/>
      <color auto="1"/>
      <name val="ＭＳ ゴシック"/>
      <family val="3"/>
    </font>
    <font>
      <sz val="14"/>
      <color auto="1"/>
      <name val="HGSｺﾞｼｯｸM"/>
      <family val="3"/>
    </font>
    <font>
      <u/>
      <sz val="11"/>
      <color indexed="36"/>
      <name val="ＭＳ Ｐゴシック"/>
      <family val="3"/>
    </font>
  </fonts>
  <fills count="22">
    <fill>
      <patternFill patternType="none"/>
    </fill>
    <fill>
      <patternFill patternType="gray125"/>
    </fill>
    <fill>
      <patternFill patternType="solid">
        <fgColor theme="9" tint="0.8"/>
        <bgColor indexed="64"/>
      </patternFill>
    </fill>
    <fill>
      <patternFill patternType="solid">
        <fgColor theme="8" tint="0.8"/>
        <bgColor rgb="FFE2EFDA"/>
      </patternFill>
    </fill>
    <fill>
      <patternFill patternType="solid">
        <fgColor rgb="FFFFFF00"/>
        <bgColor indexed="64"/>
      </patternFill>
    </fill>
    <fill>
      <patternFill patternType="solid">
        <fgColor rgb="FFFFFFFF"/>
        <bgColor rgb="FFFFF2CC"/>
      </patternFill>
    </fill>
    <fill>
      <patternFill patternType="solid">
        <fgColor theme="8" tint="0.8"/>
        <bgColor indexed="64"/>
      </patternFill>
    </fill>
    <fill>
      <patternFill patternType="solid">
        <fgColor theme="0" tint="-0.5"/>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3" tint="0.8"/>
        <bgColor indexed="64"/>
      </patternFill>
    </fill>
    <fill>
      <patternFill patternType="solid">
        <fgColor rgb="FFE2EFDA"/>
        <bgColor rgb="FFDDEBF7"/>
      </patternFill>
    </fill>
    <fill>
      <patternFill patternType="solid">
        <fgColor rgb="FFDDEBF7"/>
        <bgColor rgb="FFDCE6F2"/>
      </patternFill>
    </fill>
    <fill>
      <patternFill patternType="solid">
        <fgColor rgb="FFFFF2CC"/>
        <bgColor rgb="FFFDEADA"/>
      </patternFill>
    </fill>
    <fill>
      <patternFill patternType="solid">
        <fgColor rgb="FFFFC000"/>
        <bgColor rgb="FFFF9900"/>
      </patternFill>
    </fill>
    <fill>
      <patternFill patternType="solid">
        <fgColor rgb="FFDCE6F2"/>
        <bgColor rgb="FFDDEBF7"/>
      </patternFill>
    </fill>
    <fill>
      <patternFill patternType="solid">
        <fgColor rgb="FFE6E0EC"/>
        <bgColor rgb="FFDCE6F2"/>
      </patternFill>
    </fill>
    <fill>
      <patternFill patternType="solid">
        <fgColor rgb="FFFDEADA"/>
        <bgColor rgb="FFFFF2CC"/>
      </patternFill>
    </fill>
    <fill>
      <patternFill patternType="solid">
        <fgColor rgb="FFCCFFCC"/>
        <bgColor indexed="64"/>
      </patternFill>
    </fill>
    <fill>
      <patternFill patternType="solid">
        <fgColor indexed="65"/>
        <bgColor indexed="64"/>
      </patternFill>
    </fill>
    <fill>
      <patternFill patternType="solid">
        <fgColor indexed="9"/>
        <bgColor indexed="64"/>
      </patternFill>
    </fill>
  </fills>
  <borders count="3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hair">
        <color auto="1"/>
      </right>
      <top/>
      <bottom/>
      <diagonal/>
    </border>
    <border>
      <left style="thin">
        <color auto="1"/>
      </left>
      <right/>
      <top style="thin">
        <color auto="1"/>
      </top>
      <bottom/>
      <diagonal/>
    </border>
    <border>
      <left style="thin">
        <color auto="1"/>
      </left>
      <right/>
      <top/>
      <bottom style="thin">
        <color auto="1"/>
      </bottom>
      <diagonal/>
    </border>
    <border>
      <left style="hair">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hair">
        <color auto="1"/>
      </left>
      <right style="thin">
        <color auto="1"/>
      </right>
      <top style="hair">
        <color auto="1"/>
      </top>
      <bottom/>
      <diagonal/>
    </border>
    <border>
      <left style="hair">
        <color indexed="64"/>
      </left>
      <right style="thin">
        <color auto="1"/>
      </right>
      <top style="hair">
        <color indexed="64"/>
      </top>
      <bottom style="hair">
        <color auto="1"/>
      </bottom>
      <diagonal/>
    </border>
    <border>
      <left style="hair">
        <color indexed="64"/>
      </left>
      <right style="thin">
        <color auto="1"/>
      </right>
      <top style="hair">
        <color auto="1"/>
      </top>
      <bottom style="hair">
        <color auto="1"/>
      </bottom>
      <diagonal/>
    </border>
    <border>
      <left style="hair">
        <color indexed="64"/>
      </left>
      <right style="thin">
        <color auto="1"/>
      </right>
      <top style="hair">
        <color auto="1"/>
      </top>
      <bottom style="hair">
        <color indexed="64"/>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hair">
        <color auto="1"/>
      </bottom>
      <diagonal/>
    </border>
    <border>
      <left style="thin">
        <color auto="1"/>
      </left>
      <right style="thin">
        <color auto="1"/>
      </right>
      <top style="hair">
        <color auto="1"/>
      </top>
      <bottom style="hair">
        <color auto="1"/>
      </bottom>
      <diagonal/>
    </border>
    <border>
      <left/>
      <right/>
      <top/>
      <bottom style="hair">
        <color auto="1"/>
      </bottom>
      <diagonal/>
    </border>
    <border>
      <left/>
      <right style="thin">
        <color auto="1"/>
      </right>
      <top style="hair">
        <color indexed="64"/>
      </top>
      <bottom style="hair">
        <color auto="1"/>
      </bottom>
      <diagonal/>
    </border>
    <border>
      <left/>
      <right/>
      <top/>
      <bottom style="hair">
        <color indexed="64"/>
      </bottom>
      <diagonal/>
    </border>
    <border>
      <left/>
      <right/>
      <top style="hair">
        <color auto="1"/>
      </top>
      <bottom style="hair">
        <color auto="1"/>
      </bottom>
      <diagonal/>
    </border>
    <border>
      <left/>
      <right/>
      <top style="thin">
        <color auto="1"/>
      </top>
      <bottom style="hair">
        <color auto="1"/>
      </bottom>
      <diagonal/>
    </border>
    <border>
      <left/>
      <right/>
      <top/>
      <bottom style="thin">
        <color auto="1"/>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style="hair">
        <color indexed="64"/>
      </top>
      <bottom style="hair">
        <color auto="1"/>
      </bottom>
      <diagonal/>
    </border>
    <border>
      <left style="thin">
        <color auto="1"/>
      </left>
      <right/>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diagonal/>
    </border>
    <border>
      <left/>
      <right style="thin">
        <color auto="1"/>
      </right>
      <top/>
      <bottom style="hair">
        <color indexed="64"/>
      </bottom>
      <diagonal/>
    </border>
    <border>
      <left/>
      <right style="thin">
        <color auto="1"/>
      </right>
      <top style="hair">
        <color indexed="64"/>
      </top>
      <bottom style="hair">
        <color indexed="64"/>
      </bottom>
      <diagonal/>
    </border>
    <border>
      <left/>
      <right style="thin">
        <color auto="1"/>
      </right>
      <top style="hair">
        <color auto="1"/>
      </top>
      <bottom style="thin">
        <color auto="1"/>
      </bottom>
      <diagonal/>
    </border>
    <border>
      <left/>
      <right style="thin">
        <color indexed="64"/>
      </right>
      <top style="hair">
        <color indexed="64"/>
      </top>
      <bottom style="hair">
        <color indexed="64"/>
      </bottom>
      <diagonal/>
    </border>
    <border>
      <left/>
      <right style="thin">
        <color auto="1"/>
      </right>
      <top/>
      <bottom style="thin">
        <color auto="1"/>
      </bottom>
      <diagonal/>
    </border>
    <border>
      <left style="thin">
        <color auto="1"/>
      </left>
      <right style="thin">
        <color auto="1"/>
      </right>
      <top/>
      <bottom style="hair">
        <color auto="1"/>
      </bottom>
      <diagonal/>
    </border>
    <border>
      <left style="thin">
        <color auto="1"/>
      </left>
      <right style="thin">
        <color auto="1"/>
      </right>
      <top/>
      <bottom/>
      <diagonal/>
    </border>
    <border>
      <left style="thin">
        <color auto="1"/>
      </left>
      <right style="thin">
        <color indexed="64"/>
      </right>
      <top style="hair">
        <color indexed="64"/>
      </top>
      <bottom style="hair">
        <color auto="1"/>
      </bottom>
      <diagonal/>
    </border>
    <border>
      <left style="thin">
        <color auto="1"/>
      </left>
      <right style="thin">
        <color indexed="64"/>
      </right>
      <top style="hair">
        <color auto="1"/>
      </top>
      <bottom style="hair">
        <color auto="1"/>
      </bottom>
      <diagonal/>
    </border>
    <border>
      <left style="thin">
        <color auto="1"/>
      </left>
      <right style="thin">
        <color indexed="64"/>
      </right>
      <top/>
      <bottom style="hair">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dotted">
        <color auto="1"/>
      </left>
      <right style="dotted">
        <color auto="1"/>
      </right>
      <top style="thin">
        <color auto="1"/>
      </top>
      <bottom style="thin">
        <color auto="1"/>
      </bottom>
      <diagonal/>
    </border>
    <border>
      <left/>
      <right style="thin">
        <color auto="1"/>
      </right>
      <top style="thin">
        <color auto="1"/>
      </top>
      <bottom style="thin">
        <color auto="1"/>
      </bottom>
      <diagonal/>
    </border>
    <border>
      <left style="thin">
        <color rgb="FF558ED5"/>
      </left>
      <right/>
      <top style="thin">
        <color rgb="FF558ED5"/>
      </top>
      <bottom style="thin">
        <color rgb="FF558ED5"/>
      </bottom>
      <diagonal/>
    </border>
    <border>
      <left/>
      <right/>
      <top style="thin">
        <color auto="1"/>
      </top>
      <bottom/>
      <diagonal/>
    </border>
    <border>
      <left style="thin">
        <color rgb="FF558ED5"/>
      </left>
      <right/>
      <top style="thin">
        <color rgb="FF558ED5"/>
      </top>
      <bottom/>
      <diagonal/>
    </border>
    <border>
      <left style="thin">
        <color rgb="FF558ED5"/>
      </left>
      <right/>
      <top/>
      <bottom/>
      <diagonal/>
    </border>
    <border>
      <left style="thin">
        <color rgb="FF558ED5"/>
      </left>
      <right style="thin">
        <color rgb="FF558ED5"/>
      </right>
      <top style="thin">
        <color rgb="FF558ED5"/>
      </top>
      <bottom style="thin">
        <color rgb="FF558ED5"/>
      </bottom>
      <diagonal/>
    </border>
    <border>
      <left/>
      <right/>
      <top style="thin">
        <color auto="1"/>
      </top>
      <bottom style="thin">
        <color auto="1"/>
      </bottom>
      <diagonal/>
    </border>
    <border>
      <left style="thin">
        <color auto="1"/>
      </left>
      <right style="double">
        <color auto="1"/>
      </right>
      <top style="thin">
        <color auto="1"/>
      </top>
      <bottom style="thin">
        <color auto="1"/>
      </bottom>
      <diagonal/>
    </border>
    <border>
      <left/>
      <right style="double">
        <color auto="1"/>
      </right>
      <top/>
      <bottom/>
      <diagonal/>
    </border>
    <border>
      <left/>
      <right style="double">
        <color auto="1"/>
      </right>
      <top style="thin">
        <color auto="1"/>
      </top>
      <bottom style="thin">
        <color auto="1"/>
      </bottom>
      <diagonal/>
    </border>
    <border>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rgb="FF558ED5"/>
      </left>
      <right style="thin">
        <color rgb="FF558ED5"/>
      </right>
      <top style="thin">
        <color rgb="FF558ED5"/>
      </top>
      <bottom/>
      <diagonal/>
    </border>
    <border>
      <left style="thin">
        <color rgb="FF558ED5"/>
      </left>
      <right style="thin">
        <color rgb="FF558ED5"/>
      </right>
      <top/>
      <bottom style="thin">
        <color rgb="FF558ED5"/>
      </bottom>
      <diagonal/>
    </border>
    <border>
      <left/>
      <right style="thin">
        <color rgb="FF558ED5"/>
      </right>
      <top/>
      <bottom style="thin">
        <color rgb="FF558ED5"/>
      </bottom>
      <diagonal/>
    </border>
    <border>
      <left/>
      <right/>
      <top style="hair">
        <color indexed="64"/>
      </top>
      <bottom style="hair">
        <color indexed="64"/>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double">
        <color indexed="64"/>
      </top>
      <bottom style="thin">
        <color indexed="64"/>
      </bottom>
      <diagonal/>
    </border>
    <border>
      <left/>
      <right style="thin">
        <color indexed="64"/>
      </right>
      <top style="double">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double">
        <color indexed="64"/>
      </bottom>
      <diagonal/>
    </border>
    <border>
      <left style="thin">
        <color indexed="64"/>
      </left>
      <right style="dotted">
        <color indexed="64"/>
      </right>
      <top/>
      <bottom style="thin">
        <color indexed="64"/>
      </bottom>
      <diagonal/>
    </border>
    <border>
      <left style="thin">
        <color indexed="64"/>
      </left>
      <right style="dashed">
        <color indexed="64"/>
      </right>
      <top style="double">
        <color indexed="64"/>
      </top>
      <bottom style="double">
        <color indexed="64"/>
      </bottom>
      <diagonal/>
    </border>
    <border>
      <left style="thin">
        <color indexed="64"/>
      </left>
      <right style="dotted">
        <color indexed="64"/>
      </right>
      <top style="hair">
        <color indexed="64"/>
      </top>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uble">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ouble">
        <color indexed="64"/>
      </top>
      <bottom style="double">
        <color indexed="64"/>
      </bottom>
      <diagonal/>
    </border>
    <border>
      <left style="dotted">
        <color indexed="64"/>
      </left>
      <right style="dotted">
        <color indexed="64"/>
      </right>
      <top style="hair">
        <color indexed="64"/>
      </top>
      <bottom/>
      <diagonal/>
    </border>
    <border>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dashed">
        <color indexed="64"/>
      </left>
      <right style="thin">
        <color indexed="64"/>
      </right>
      <top style="double">
        <color indexed="64"/>
      </top>
      <bottom style="double">
        <color indexed="64"/>
      </bottom>
      <diagonal/>
    </border>
    <border>
      <left/>
      <right style="thin">
        <color indexed="64"/>
      </right>
      <top style="hair">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top style="hair">
        <color indexed="64"/>
      </top>
      <bottom style="hair">
        <color indexed="64"/>
      </bottom>
      <diagonal/>
    </border>
    <border>
      <left/>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right/>
      <top style="double">
        <color indexed="64"/>
      </top>
      <bottom/>
      <diagonal/>
    </border>
    <border>
      <left style="dashed">
        <color indexed="64"/>
      </left>
      <right style="double">
        <color indexed="64"/>
      </right>
      <top style="double">
        <color indexed="64"/>
      </top>
      <bottom style="double">
        <color indexed="64"/>
      </bottom>
      <diagonal/>
    </border>
    <border>
      <left style="dotted">
        <color indexed="64"/>
      </left>
      <right style="double">
        <color indexed="64"/>
      </right>
      <top/>
      <bottom style="hair">
        <color indexed="64"/>
      </bottom>
      <diagonal/>
    </border>
    <border>
      <left style="dotted">
        <color indexed="64"/>
      </left>
      <right style="double">
        <color indexed="64"/>
      </right>
      <top style="hair">
        <color indexed="64"/>
      </top>
      <bottom style="hair">
        <color indexed="64"/>
      </bottom>
      <diagonal/>
    </border>
    <border>
      <left style="dotted">
        <color indexed="64"/>
      </left>
      <right style="double">
        <color indexed="64"/>
      </right>
      <top style="hair">
        <color indexed="64"/>
      </top>
      <bottom/>
      <diagonal/>
    </border>
    <border>
      <left style="dotted">
        <color indexed="64"/>
      </left>
      <right style="double">
        <color indexed="64"/>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top/>
      <bottom/>
      <diagonal/>
    </border>
    <border>
      <left style="double">
        <color indexed="64"/>
      </left>
      <right/>
      <top/>
      <bottom style="thin">
        <color indexed="64"/>
      </bottom>
      <diagonal/>
    </border>
    <border diagonalUp="1">
      <left style="thin">
        <color indexed="64"/>
      </left>
      <right style="thin">
        <color indexed="64"/>
      </right>
      <top style="double">
        <color indexed="64"/>
      </top>
      <bottom style="thin">
        <color indexed="64"/>
      </bottom>
      <diagonal style="hair">
        <color indexed="64"/>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dashed">
        <color indexed="64"/>
      </right>
      <top style="double">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dashed">
        <color indexed="64"/>
      </left>
      <right style="dashed">
        <color indexed="64"/>
      </right>
      <top style="double">
        <color indexed="64"/>
      </top>
      <bottom style="thin">
        <color indexed="64"/>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dashed">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double">
        <color indexed="64"/>
      </right>
      <top style="hair">
        <color indexed="64"/>
      </top>
      <bottom style="double">
        <color indexed="64"/>
      </bottom>
      <diagonal/>
    </border>
    <border>
      <left style="dotted">
        <color indexed="64"/>
      </left>
      <right style="double">
        <color indexed="64"/>
      </right>
      <top style="thin">
        <color indexed="64"/>
      </top>
      <bottom style="hair">
        <color indexed="64"/>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double">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56">
    <xf numFmtId="0" fontId="0" fillId="0" borderId="0">
      <alignment vertical="center"/>
    </xf>
    <xf numFmtId="176" fontId="1" fillId="0" borderId="0" applyBorder="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176" fontId="1" fillId="0" borderId="0" applyBorder="0" applyProtection="0">
      <alignment vertical="center"/>
    </xf>
    <xf numFmtId="38" fontId="4" fillId="0" borderId="0" applyFont="0" applyFill="0" applyBorder="0" applyAlignment="0" applyProtection="0">
      <alignment vertical="center"/>
    </xf>
    <xf numFmtId="176" fontId="1" fillId="0" borderId="0" applyBorder="0" applyProtection="0">
      <alignment vertical="center"/>
    </xf>
    <xf numFmtId="38" fontId="5" fillId="0" borderId="0" applyFont="0" applyFill="0" applyBorder="0" applyAlignment="0" applyProtection="0">
      <alignment vertical="center"/>
    </xf>
    <xf numFmtId="38" fontId="4" fillId="0" borderId="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3"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3"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6" fillId="0" borderId="0">
      <alignment vertical="center"/>
    </xf>
    <xf numFmtId="0" fontId="3"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3" fillId="0" borderId="0"/>
    <xf numFmtId="9" fontId="1" fillId="0" borderId="0" applyBorder="0" applyProtection="0">
      <alignment vertical="center"/>
    </xf>
  </cellStyleXfs>
  <cellXfs count="1608">
    <xf numFmtId="0" fontId="0" fillId="0" borderId="0" xfId="0">
      <alignment vertical="center"/>
    </xf>
    <xf numFmtId="0" fontId="8" fillId="0" borderId="0" xfId="51" applyFont="1">
      <alignment vertical="center"/>
    </xf>
    <xf numFmtId="0" fontId="8" fillId="0" borderId="0" xfId="51" applyFont="1" applyAlignment="1">
      <alignment horizontal="center" vertical="center"/>
    </xf>
    <xf numFmtId="0" fontId="8" fillId="0" borderId="0" xfId="51" applyFont="1" applyAlignment="1">
      <alignment horizontal="left" vertical="center"/>
    </xf>
    <xf numFmtId="0" fontId="8" fillId="0" borderId="0" xfId="51" applyFont="1" applyAlignment="1">
      <alignment vertical="center" wrapText="1"/>
    </xf>
    <xf numFmtId="0" fontId="9" fillId="0" borderId="0" xfId="0" applyFont="1">
      <alignment vertical="center"/>
    </xf>
    <xf numFmtId="0" fontId="10" fillId="2" borderId="0" xfId="51" applyFont="1" applyFill="1" applyBorder="1" applyAlignment="1">
      <alignment horizontal="center" vertical="center" wrapText="1"/>
    </xf>
    <xf numFmtId="0" fontId="8" fillId="0" borderId="0" xfId="0" applyFont="1" applyAlignment="1">
      <alignment vertical="center"/>
    </xf>
    <xf numFmtId="0" fontId="8" fillId="3" borderId="1" xfId="50" applyFont="1" applyFill="1" applyBorder="1" applyAlignment="1">
      <alignment horizontal="center" vertical="center"/>
    </xf>
    <xf numFmtId="0" fontId="8" fillId="0" borderId="2" xfId="50" applyFont="1" applyBorder="1" applyAlignment="1">
      <alignment horizontal="center" vertical="center" wrapText="1"/>
    </xf>
    <xf numFmtId="0" fontId="8" fillId="0" borderId="3" xfId="50" applyFont="1" applyBorder="1">
      <alignment vertical="center"/>
    </xf>
    <xf numFmtId="0" fontId="8" fillId="0" borderId="4" xfId="51" applyFont="1" applyBorder="1">
      <alignment vertical="center"/>
    </xf>
    <xf numFmtId="0" fontId="8" fillId="0" borderId="3" xfId="50" applyFont="1" applyBorder="1" applyAlignment="1">
      <alignment horizontal="center" vertical="center" wrapText="1"/>
    </xf>
    <xf numFmtId="0" fontId="8" fillId="0" borderId="5" xfId="51" applyFont="1" applyBorder="1">
      <alignment vertical="center"/>
    </xf>
    <xf numFmtId="0" fontId="8" fillId="0" borderId="6" xfId="51" applyFont="1" applyBorder="1">
      <alignment vertical="center"/>
    </xf>
    <xf numFmtId="0" fontId="8" fillId="0" borderId="7" xfId="50" applyFont="1" applyBorder="1" applyAlignment="1">
      <alignment vertical="center" wrapText="1"/>
    </xf>
    <xf numFmtId="0" fontId="8" fillId="0" borderId="8" xfId="51" applyFont="1" applyBorder="1" applyAlignment="1">
      <alignment vertical="center" wrapText="1"/>
    </xf>
    <xf numFmtId="0" fontId="8" fillId="0" borderId="9" xfId="51" applyFont="1" applyBorder="1" applyAlignment="1">
      <alignment vertical="center" wrapText="1"/>
    </xf>
    <xf numFmtId="0" fontId="8" fillId="0" borderId="10" xfId="50" applyFont="1" applyBorder="1" applyAlignment="1">
      <alignmen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50" applyFont="1" applyBorder="1" applyAlignment="1">
      <alignment vertical="center" wrapText="1"/>
    </xf>
    <xf numFmtId="0" fontId="8" fillId="0" borderId="12" xfId="50" applyFont="1" applyBorder="1" applyAlignment="1">
      <alignment vertical="center" wrapText="1"/>
    </xf>
    <xf numFmtId="0" fontId="8" fillId="0" borderId="13" xfId="50" applyFont="1" applyBorder="1" applyAlignment="1">
      <alignment vertical="center" wrapText="1"/>
    </xf>
    <xf numFmtId="0" fontId="8" fillId="0" borderId="14" xfId="51" applyFont="1" applyBorder="1" applyAlignment="1">
      <alignment vertical="center" wrapText="1"/>
    </xf>
    <xf numFmtId="0" fontId="8" fillId="0" borderId="14" xfId="50" applyFont="1" applyBorder="1" applyAlignment="1">
      <alignment horizontal="left" vertical="center" wrapText="1"/>
    </xf>
    <xf numFmtId="0" fontId="8" fillId="0" borderId="15" xfId="50" applyFont="1" applyBorder="1" applyAlignment="1">
      <alignment horizontal="left" vertical="center" wrapText="1"/>
    </xf>
    <xf numFmtId="0" fontId="8" fillId="0" borderId="16" xfId="51" applyFont="1" applyBorder="1" applyAlignment="1">
      <alignment vertical="center" wrapText="1"/>
    </xf>
    <xf numFmtId="0" fontId="9" fillId="3" borderId="17" xfId="50" applyFont="1" applyFill="1" applyBorder="1" applyAlignment="1">
      <alignment horizontal="center" vertical="center" wrapText="1"/>
    </xf>
    <xf numFmtId="0" fontId="8" fillId="4" borderId="8" xfId="50" applyFont="1" applyFill="1" applyBorder="1" applyAlignment="1">
      <alignment horizontal="center" vertical="center"/>
    </xf>
    <xf numFmtId="0" fontId="8" fillId="4" borderId="18" xfId="50" applyFont="1" applyFill="1" applyBorder="1" applyAlignment="1">
      <alignment horizontal="center" vertical="center"/>
    </xf>
    <xf numFmtId="0" fontId="8" fillId="0" borderId="19" xfId="50" applyFont="1" applyBorder="1" applyAlignment="1">
      <alignment horizontal="center" vertical="center"/>
    </xf>
    <xf numFmtId="0" fontId="8" fillId="0" borderId="8" xfId="50" applyFont="1" applyBorder="1" applyAlignment="1">
      <alignment horizontal="center" vertical="center"/>
    </xf>
    <xf numFmtId="0" fontId="8" fillId="0" borderId="8" xfId="51" applyFont="1" applyBorder="1" applyAlignment="1">
      <alignment horizontal="center" vertical="center" wrapText="1"/>
    </xf>
    <xf numFmtId="0" fontId="8" fillId="0" borderId="20" xfId="51" applyFont="1" applyBorder="1" applyAlignment="1">
      <alignment horizontal="center" vertical="center" wrapText="1"/>
    </xf>
    <xf numFmtId="0" fontId="8" fillId="0" borderId="0" xfId="51" applyFont="1" applyBorder="1" applyAlignment="1">
      <alignment horizontal="center" vertical="center" wrapText="1"/>
    </xf>
    <xf numFmtId="0" fontId="8" fillId="0" borderId="21" xfId="51" applyFont="1" applyBorder="1" applyAlignment="1">
      <alignment horizontal="center" vertical="center" wrapText="1"/>
    </xf>
    <xf numFmtId="0" fontId="8" fillId="0" borderId="22" xfId="51" applyFont="1" applyBorder="1" applyAlignment="1">
      <alignment horizontal="center" vertical="center" wrapText="1"/>
    </xf>
    <xf numFmtId="0" fontId="8" fillId="0" borderId="23" xfId="51" applyFont="1" applyBorder="1" applyAlignment="1">
      <alignment horizontal="center" vertical="center" wrapText="1"/>
    </xf>
    <xf numFmtId="0" fontId="8" fillId="0" borderId="0" xfId="51" applyFont="1" applyAlignment="1">
      <alignment horizontal="center" vertical="center" wrapText="1"/>
    </xf>
    <xf numFmtId="0" fontId="8" fillId="0" borderId="24" xfId="51" applyFont="1" applyBorder="1" applyAlignment="1">
      <alignment horizontal="center" vertical="center" wrapText="1"/>
    </xf>
    <xf numFmtId="0" fontId="8" fillId="0" borderId="25" xfId="51" applyFont="1" applyBorder="1" applyAlignment="1">
      <alignment horizontal="center" vertical="center" wrapText="1"/>
    </xf>
    <xf numFmtId="0" fontId="8" fillId="0" borderId="26" xfId="50" applyFont="1" applyBorder="1" applyAlignment="1">
      <alignment horizontal="center" vertical="center"/>
    </xf>
    <xf numFmtId="0" fontId="8" fillId="0" borderId="3" xfId="50" applyFont="1" applyBorder="1" applyAlignment="1">
      <alignment horizontal="center" vertical="center"/>
    </xf>
    <xf numFmtId="0" fontId="8" fillId="0" borderId="27" xfId="51" applyFont="1" applyBorder="1" applyAlignment="1">
      <alignment horizontal="center" vertical="center"/>
    </xf>
    <xf numFmtId="0" fontId="8" fillId="0" borderId="28" xfId="50" applyFont="1" applyBorder="1" applyAlignment="1">
      <alignment horizontal="center" vertical="center"/>
    </xf>
    <xf numFmtId="0" fontId="8" fillId="0" borderId="29" xfId="51" applyFont="1" applyBorder="1" applyAlignment="1">
      <alignment horizontal="center" vertical="center"/>
    </xf>
    <xf numFmtId="0" fontId="8" fillId="0" borderId="30" xfId="51" applyFont="1" applyBorder="1" applyAlignment="1">
      <alignment horizontal="center" vertical="center"/>
    </xf>
    <xf numFmtId="0" fontId="8" fillId="0" borderId="6" xfId="51" applyFont="1" applyBorder="1" applyAlignment="1">
      <alignment horizontal="center" vertical="center"/>
    </xf>
    <xf numFmtId="0" fontId="8" fillId="0" borderId="31" xfId="50" applyFont="1" applyBorder="1" applyAlignment="1">
      <alignment horizontal="left" vertical="center" wrapText="1"/>
    </xf>
    <xf numFmtId="0" fontId="8" fillId="0" borderId="8" xfId="50" applyFont="1" applyBorder="1" applyAlignment="1">
      <alignment horizontal="left" vertical="center"/>
    </xf>
    <xf numFmtId="0" fontId="8" fillId="0" borderId="0" xfId="50" applyFont="1" applyBorder="1" applyAlignment="1">
      <alignment horizontal="left" vertical="center"/>
    </xf>
    <xf numFmtId="0" fontId="9" fillId="0" borderId="0" xfId="50" applyFont="1" applyBorder="1" applyAlignment="1">
      <alignment horizontal="right" vertical="center"/>
    </xf>
    <xf numFmtId="0" fontId="8" fillId="0" borderId="8" xfId="50" applyFont="1" applyBorder="1" applyAlignment="1">
      <alignment horizontal="left" vertical="center" wrapText="1"/>
    </xf>
    <xf numFmtId="0" fontId="8" fillId="0" borderId="23" xfId="50" applyFont="1" applyBorder="1" applyAlignment="1">
      <alignment horizontal="left" vertical="center" wrapText="1"/>
    </xf>
    <xf numFmtId="0" fontId="11" fillId="0" borderId="23" xfId="0" applyFont="1" applyBorder="1" applyAlignment="1">
      <alignment horizontal="left" vertical="center" wrapText="1"/>
    </xf>
    <xf numFmtId="0" fontId="8" fillId="0" borderId="32" xfId="50" applyFont="1" applyBorder="1" applyAlignment="1">
      <alignment horizontal="left" vertical="center" wrapText="1"/>
    </xf>
    <xf numFmtId="0" fontId="8" fillId="0" borderId="21" xfId="50" applyFont="1" applyBorder="1" applyAlignment="1">
      <alignment horizontal="left" vertical="center" wrapText="1"/>
    </xf>
    <xf numFmtId="0" fontId="8" fillId="0" borderId="33" xfId="51" applyFont="1" applyBorder="1" applyAlignment="1">
      <alignment horizontal="left" vertical="center" wrapText="1"/>
    </xf>
    <xf numFmtId="0" fontId="8" fillId="0" borderId="34" xfId="50" applyFont="1" applyBorder="1" applyAlignment="1">
      <alignment horizontal="left" vertical="center" wrapText="1"/>
    </xf>
    <xf numFmtId="0" fontId="8" fillId="0" borderId="18" xfId="50" applyFont="1" applyBorder="1" applyAlignment="1">
      <alignment horizontal="left" vertical="center" wrapText="1"/>
    </xf>
    <xf numFmtId="0" fontId="8" fillId="0" borderId="9" xfId="51" applyFont="1" applyBorder="1" applyAlignment="1">
      <alignment horizontal="left" vertical="center" wrapText="1"/>
    </xf>
    <xf numFmtId="0" fontId="8" fillId="0" borderId="25" xfId="51" applyFont="1" applyBorder="1" applyAlignment="1">
      <alignment horizontal="left" vertical="center" wrapText="1"/>
    </xf>
    <xf numFmtId="0" fontId="8" fillId="0" borderId="35" xfId="51" applyFont="1" applyBorder="1" applyAlignment="1">
      <alignment horizontal="left" vertical="center" wrapText="1"/>
    </xf>
    <xf numFmtId="0" fontId="8" fillId="0" borderId="0" xfId="50" applyFont="1" applyBorder="1">
      <alignment vertical="center"/>
    </xf>
    <xf numFmtId="0" fontId="9" fillId="0" borderId="0" xfId="50" applyFont="1" applyBorder="1">
      <alignment vertical="center"/>
    </xf>
    <xf numFmtId="0" fontId="11" fillId="0" borderId="8" xfId="50" applyFont="1" applyBorder="1" applyAlignment="1">
      <alignment horizontal="left" vertical="center" wrapText="1"/>
    </xf>
    <xf numFmtId="0" fontId="8" fillId="0" borderId="36" xfId="50" applyFont="1" applyBorder="1" applyAlignment="1">
      <alignment horizontal="left" vertical="center" wrapText="1"/>
    </xf>
    <xf numFmtId="0" fontId="8" fillId="0" borderId="37" xfId="51" applyFont="1" applyBorder="1" applyAlignment="1">
      <alignment horizontal="left" vertical="center" wrapText="1"/>
    </xf>
    <xf numFmtId="0" fontId="8" fillId="3" borderId="1" xfId="50" applyFont="1" applyFill="1" applyBorder="1" applyAlignment="1">
      <alignment horizontal="center" vertical="center" wrapText="1"/>
    </xf>
    <xf numFmtId="0" fontId="9" fillId="0" borderId="19" xfId="50" applyFont="1" applyBorder="1" applyAlignment="1">
      <alignment vertical="center" wrapText="1"/>
    </xf>
    <xf numFmtId="0" fontId="9" fillId="5" borderId="19" xfId="50" applyFont="1" applyFill="1" applyBorder="1" applyAlignment="1">
      <alignment vertical="center" wrapText="1"/>
    </xf>
    <xf numFmtId="0" fontId="12" fillId="5" borderId="19" xfId="50" applyFont="1" applyFill="1" applyBorder="1" applyAlignment="1">
      <alignment vertical="center" wrapText="1"/>
    </xf>
    <xf numFmtId="0" fontId="9" fillId="5" borderId="19" xfId="50" applyFont="1" applyFill="1" applyBorder="1" applyAlignment="1">
      <alignment horizontal="left" vertical="center" wrapText="1"/>
    </xf>
    <xf numFmtId="0" fontId="9" fillId="5" borderId="38" xfId="0" applyFont="1" applyFill="1" applyBorder="1" applyAlignment="1">
      <alignment vertical="center" wrapText="1"/>
    </xf>
    <xf numFmtId="0" fontId="13" fillId="5" borderId="38" xfId="0" applyFont="1" applyFill="1" applyBorder="1" applyAlignment="1">
      <alignment vertical="center" wrapText="1"/>
    </xf>
    <xf numFmtId="0" fontId="13" fillId="5" borderId="39" xfId="0" applyFont="1" applyFill="1" applyBorder="1" applyAlignment="1">
      <alignment vertical="center" wrapText="1"/>
    </xf>
    <xf numFmtId="0" fontId="9" fillId="5" borderId="40" xfId="50" applyFont="1" applyFill="1" applyBorder="1" applyAlignment="1">
      <alignment vertical="center" wrapText="1"/>
    </xf>
    <xf numFmtId="0" fontId="9" fillId="5" borderId="41" xfId="50" applyFont="1" applyFill="1" applyBorder="1" applyAlignment="1">
      <alignment vertical="center" wrapText="1"/>
    </xf>
    <xf numFmtId="0" fontId="9" fillId="5" borderId="42" xfId="0" applyFont="1" applyFill="1" applyBorder="1" applyAlignment="1">
      <alignment vertical="center" wrapText="1"/>
    </xf>
    <xf numFmtId="0" fontId="9" fillId="5" borderId="18" xfId="0" applyFont="1" applyFill="1" applyBorder="1" applyAlignment="1">
      <alignment vertical="center" wrapText="1"/>
    </xf>
    <xf numFmtId="0" fontId="9" fillId="5" borderId="39" xfId="51" applyFont="1" applyFill="1" applyBorder="1" applyAlignment="1">
      <alignment vertical="center" wrapText="1"/>
    </xf>
    <xf numFmtId="0" fontId="9" fillId="5" borderId="2" xfId="51" applyFont="1" applyFill="1" applyBorder="1" applyAlignment="1">
      <alignment horizontal="left" vertical="center" wrapText="1"/>
    </xf>
    <xf numFmtId="0" fontId="9" fillId="5" borderId="43" xfId="51" applyFont="1" applyFill="1" applyBorder="1" applyAlignment="1">
      <alignment horizontal="left" vertical="center" wrapText="1"/>
    </xf>
    <xf numFmtId="0" fontId="14" fillId="0" borderId="0" xfId="36" applyFont="1" applyFill="1" applyAlignment="1"/>
    <xf numFmtId="0" fontId="14" fillId="0" borderId="0" xfId="36" applyFont="1" applyFill="1" applyAlignment="1">
      <alignment horizontal="left"/>
    </xf>
    <xf numFmtId="0" fontId="14" fillId="0" borderId="0" xfId="36" applyFont="1" applyFill="1" applyAlignment="1">
      <alignment vertical="center"/>
    </xf>
    <xf numFmtId="0" fontId="14" fillId="0" borderId="0" xfId="36" applyFont="1" applyFill="1" applyAlignment="1">
      <alignment horizontal="left" vertical="center"/>
    </xf>
    <xf numFmtId="0" fontId="14" fillId="0" borderId="0" xfId="36" applyFont="1" applyFill="1" applyAlignment="1">
      <alignment horizontal="center" vertical="center"/>
    </xf>
    <xf numFmtId="0" fontId="14" fillId="0" borderId="44" xfId="36" applyFont="1" applyFill="1" applyBorder="1" applyAlignment="1">
      <alignment horizontal="center" vertical="center" textRotation="255" wrapText="1"/>
    </xf>
    <xf numFmtId="0" fontId="14" fillId="0" borderId="45" xfId="36" applyFont="1" applyFill="1" applyBorder="1" applyAlignment="1">
      <alignment horizontal="center" vertical="center" textRotation="255" wrapText="1"/>
    </xf>
    <xf numFmtId="0" fontId="14" fillId="0" borderId="46" xfId="36" applyFont="1" applyFill="1" applyBorder="1" applyAlignment="1">
      <alignment horizontal="center" vertical="center" textRotation="255" wrapText="1"/>
    </xf>
    <xf numFmtId="0" fontId="14" fillId="0" borderId="44" xfId="36" applyFont="1" applyFill="1" applyBorder="1" applyAlignment="1">
      <alignment horizontal="center" vertical="center" textRotation="255" shrinkToFit="1"/>
    </xf>
    <xf numFmtId="0" fontId="14" fillId="0" borderId="45" xfId="36" applyFont="1" applyFill="1" applyBorder="1" applyAlignment="1">
      <alignment horizontal="center" vertical="center" textRotation="255" shrinkToFit="1"/>
    </xf>
    <xf numFmtId="0" fontId="14" fillId="0" borderId="46" xfId="36" applyFont="1" applyFill="1" applyBorder="1" applyAlignment="1">
      <alignment horizontal="center" vertical="center" textRotation="255" shrinkToFit="1"/>
    </xf>
    <xf numFmtId="0" fontId="14" fillId="0" borderId="47" xfId="36" applyFont="1" applyFill="1" applyBorder="1" applyAlignment="1">
      <alignment horizontal="center" vertical="center" textRotation="255" shrinkToFit="1"/>
    </xf>
    <xf numFmtId="0" fontId="14" fillId="0" borderId="48" xfId="36" applyFont="1" applyFill="1" applyBorder="1" applyAlignment="1">
      <alignment horizontal="left" wrapText="1"/>
    </xf>
    <xf numFmtId="0" fontId="14" fillId="0" borderId="49" xfId="36" applyFont="1" applyFill="1" applyBorder="1" applyAlignment="1">
      <alignment horizontal="center" vertical="center" wrapText="1"/>
    </xf>
    <xf numFmtId="0" fontId="15" fillId="0" borderId="0" xfId="36" applyFont="1" applyFill="1" applyAlignment="1">
      <alignment horizontal="justify"/>
    </xf>
    <xf numFmtId="0" fontId="14" fillId="0" borderId="50" xfId="36" applyFont="1" applyFill="1" applyBorder="1" applyAlignment="1">
      <alignment horizontal="left" vertical="center" wrapText="1"/>
    </xf>
    <xf numFmtId="0" fontId="14" fillId="0" borderId="51" xfId="36" applyFont="1" applyFill="1" applyBorder="1" applyAlignment="1">
      <alignment horizontal="left" vertical="center" wrapText="1"/>
    </xf>
    <xf numFmtId="0" fontId="14" fillId="0" borderId="47" xfId="36" applyFont="1" applyFill="1" applyBorder="1" applyAlignment="1">
      <alignment horizontal="left" vertical="center" wrapText="1"/>
    </xf>
    <xf numFmtId="0" fontId="14" fillId="0" borderId="49" xfId="36" applyFont="1" applyFill="1" applyBorder="1" applyAlignment="1">
      <alignment horizontal="left" vertical="center" wrapText="1"/>
    </xf>
    <xf numFmtId="0" fontId="14" fillId="0" borderId="49" xfId="36" applyFont="1" applyFill="1" applyBorder="1" applyAlignment="1">
      <alignment horizontal="left" shrinkToFit="1"/>
    </xf>
    <xf numFmtId="0" fontId="14" fillId="0" borderId="49" xfId="36" applyFont="1" applyFill="1" applyBorder="1" applyAlignment="1">
      <alignment horizontal="left" wrapText="1"/>
    </xf>
    <xf numFmtId="0" fontId="16" fillId="0" borderId="50" xfId="36" applyFont="1" applyFill="1" applyBorder="1" applyAlignment="1">
      <alignment horizontal="left" vertical="center" wrapText="1"/>
    </xf>
    <xf numFmtId="0" fontId="16" fillId="0" borderId="47" xfId="36" applyFont="1" applyFill="1" applyBorder="1" applyAlignment="1">
      <alignment horizontal="left" vertical="center" wrapText="1"/>
    </xf>
    <xf numFmtId="0" fontId="16" fillId="0" borderId="51" xfId="36" applyFont="1" applyFill="1" applyBorder="1" applyAlignment="1">
      <alignment horizontal="left" vertical="center" wrapText="1"/>
    </xf>
    <xf numFmtId="0" fontId="14" fillId="0" borderId="50" xfId="36" applyFont="1" applyFill="1" applyBorder="1" applyAlignment="1">
      <alignment horizontal="left" vertical="top" wrapText="1"/>
    </xf>
    <xf numFmtId="0" fontId="14" fillId="0" borderId="47" xfId="36" applyFont="1" applyFill="1" applyBorder="1" applyAlignment="1">
      <alignment horizontal="left" vertical="top" wrapText="1"/>
    </xf>
    <xf numFmtId="0" fontId="14" fillId="0" borderId="49" xfId="36" applyFont="1" applyFill="1" applyBorder="1" applyAlignment="1">
      <alignment horizontal="center" wrapText="1"/>
    </xf>
    <xf numFmtId="0" fontId="14" fillId="0" borderId="51" xfId="36" applyFont="1" applyFill="1" applyBorder="1" applyAlignment="1">
      <alignment horizontal="left" vertical="top" wrapText="1"/>
    </xf>
    <xf numFmtId="0" fontId="14" fillId="0" borderId="52" xfId="36" applyFont="1" applyFill="1" applyBorder="1" applyAlignment="1">
      <alignment horizontal="center" vertical="center" wrapText="1"/>
    </xf>
    <xf numFmtId="0" fontId="14" fillId="0" borderId="53" xfId="36" applyFont="1" applyFill="1" applyBorder="1" applyAlignment="1">
      <alignment horizontal="left" vertical="center" wrapText="1"/>
    </xf>
    <xf numFmtId="0" fontId="14" fillId="0" borderId="54" xfId="36" applyFont="1" applyFill="1" applyBorder="1" applyAlignment="1">
      <alignment horizontal="left" vertical="center" wrapText="1"/>
    </xf>
    <xf numFmtId="0" fontId="14" fillId="0" borderId="0" xfId="36" applyFont="1" applyFill="1" applyBorder="1" applyAlignment="1">
      <alignment horizontal="left" vertical="center" wrapText="1"/>
    </xf>
    <xf numFmtId="0" fontId="14" fillId="0" borderId="52" xfId="36" applyFont="1" applyFill="1" applyBorder="1" applyAlignment="1">
      <alignment horizontal="left" vertical="center" wrapText="1"/>
    </xf>
    <xf numFmtId="0" fontId="14" fillId="0" borderId="52" xfId="36" applyFont="1" applyFill="1" applyBorder="1" applyAlignment="1">
      <alignment horizontal="left" shrinkToFit="1"/>
    </xf>
    <xf numFmtId="0" fontId="14" fillId="0" borderId="52" xfId="36" applyFont="1" applyFill="1" applyBorder="1" applyAlignment="1">
      <alignment horizontal="left" wrapText="1"/>
    </xf>
    <xf numFmtId="0" fontId="16" fillId="0" borderId="53" xfId="36" applyFont="1" applyFill="1" applyBorder="1" applyAlignment="1">
      <alignment horizontal="left" vertical="center" wrapText="1"/>
    </xf>
    <xf numFmtId="0" fontId="16" fillId="0" borderId="0" xfId="36" applyFont="1" applyFill="1" applyBorder="1" applyAlignment="1">
      <alignment horizontal="left" vertical="center" wrapText="1"/>
    </xf>
    <xf numFmtId="0" fontId="16" fillId="0" borderId="54" xfId="36" applyFont="1" applyFill="1" applyBorder="1" applyAlignment="1">
      <alignment horizontal="left" vertical="center" wrapText="1"/>
    </xf>
    <xf numFmtId="0" fontId="14" fillId="0" borderId="53" xfId="36" applyFont="1" applyFill="1" applyBorder="1" applyAlignment="1">
      <alignment horizontal="left" vertical="top" wrapText="1"/>
    </xf>
    <xf numFmtId="0" fontId="14" fillId="0" borderId="0" xfId="36" applyFont="1" applyFill="1" applyBorder="1" applyAlignment="1">
      <alignment horizontal="left" vertical="top" wrapText="1"/>
    </xf>
    <xf numFmtId="0" fontId="14" fillId="0" borderId="49" xfId="36" applyFont="1" applyFill="1" applyBorder="1" applyAlignment="1">
      <alignment horizontal="center" vertical="center" textRotation="255" wrapText="1"/>
    </xf>
    <xf numFmtId="0" fontId="14" fillId="0" borderId="50" xfId="36" applyFont="1" applyFill="1" applyBorder="1" applyAlignment="1">
      <alignment horizontal="center" vertical="center" textRotation="255" wrapText="1"/>
    </xf>
    <xf numFmtId="0" fontId="14" fillId="0" borderId="55" xfId="36" applyFont="1" applyFill="1" applyBorder="1" applyAlignment="1">
      <alignment horizontal="center" vertical="center" textRotation="255" wrapText="1"/>
    </xf>
    <xf numFmtId="0" fontId="14" fillId="0" borderId="52" xfId="36" applyFont="1" applyFill="1" applyBorder="1" applyAlignment="1">
      <alignment horizontal="center" wrapText="1"/>
    </xf>
    <xf numFmtId="0" fontId="14" fillId="0" borderId="54" xfId="36" applyFont="1" applyFill="1" applyBorder="1" applyAlignment="1">
      <alignment horizontal="left" vertical="top" wrapText="1"/>
    </xf>
    <xf numFmtId="0" fontId="14" fillId="0" borderId="0" xfId="36" applyFont="1" applyFill="1" applyBorder="1" applyAlignment="1">
      <alignment horizontal="center" vertical="center"/>
    </xf>
    <xf numFmtId="0" fontId="14" fillId="0" borderId="52" xfId="36" applyFont="1" applyFill="1" applyBorder="1" applyAlignment="1">
      <alignment horizontal="left" vertical="center"/>
    </xf>
    <xf numFmtId="0" fontId="14" fillId="0" borderId="52" xfId="36" applyFont="1" applyFill="1" applyBorder="1" applyAlignment="1">
      <alignment horizontal="left" vertical="center" shrinkToFit="1"/>
    </xf>
    <xf numFmtId="0" fontId="14" fillId="0" borderId="54" xfId="36" applyFont="1" applyFill="1" applyBorder="1" applyAlignment="1">
      <alignment horizontal="left" vertical="center" shrinkToFit="1"/>
    </xf>
    <xf numFmtId="0" fontId="14" fillId="0" borderId="56" xfId="36" applyFont="1" applyFill="1" applyBorder="1" applyAlignment="1">
      <alignment horizontal="left" vertical="center" shrinkToFit="1"/>
    </xf>
    <xf numFmtId="0" fontId="14" fillId="0" borderId="57" xfId="36" applyFont="1" applyFill="1" applyBorder="1" applyAlignment="1">
      <alignment horizontal="left" vertical="center" shrinkToFit="1"/>
    </xf>
    <xf numFmtId="0" fontId="4" fillId="0" borderId="52" xfId="36" applyFont="1" applyFill="1" applyBorder="1" applyAlignment="1">
      <alignment horizontal="left" vertical="center"/>
    </xf>
    <xf numFmtId="0" fontId="4" fillId="0" borderId="52" xfId="36" applyFont="1" applyFill="1" applyBorder="1" applyAlignment="1">
      <alignment horizontal="left" vertical="center" shrinkToFit="1"/>
    </xf>
    <xf numFmtId="0" fontId="4" fillId="0" borderId="52" xfId="36" applyFont="1" applyFill="1" applyBorder="1" applyAlignment="1">
      <alignment vertical="center" shrinkToFit="1"/>
    </xf>
    <xf numFmtId="0" fontId="4" fillId="0" borderId="54" xfId="36" applyFont="1" applyFill="1" applyBorder="1" applyAlignment="1">
      <alignment vertical="center" shrinkToFit="1"/>
    </xf>
    <xf numFmtId="0" fontId="4" fillId="0" borderId="56" xfId="36" applyFont="1" applyFill="1" applyBorder="1" applyAlignment="1">
      <alignment vertical="center" shrinkToFit="1"/>
    </xf>
    <xf numFmtId="0" fontId="14" fillId="0" borderId="58" xfId="36" applyFont="1" applyFill="1" applyBorder="1" applyAlignment="1">
      <alignment horizontal="center" vertical="center" wrapText="1"/>
    </xf>
    <xf numFmtId="0" fontId="4" fillId="0" borderId="59" xfId="36" applyFont="1" applyFill="1" applyBorder="1" applyAlignment="1">
      <alignment horizontal="left" vertical="center" wrapText="1"/>
    </xf>
    <xf numFmtId="0" fontId="14" fillId="0" borderId="60" xfId="36" applyFont="1" applyFill="1" applyBorder="1" applyAlignment="1">
      <alignment horizontal="left" vertical="center" wrapText="1"/>
    </xf>
    <xf numFmtId="0" fontId="14" fillId="0" borderId="59" xfId="36" applyFont="1" applyFill="1" applyBorder="1" applyAlignment="1">
      <alignment horizontal="left" vertical="center" wrapText="1"/>
    </xf>
    <xf numFmtId="0" fontId="14" fillId="0" borderId="61" xfId="36" applyFont="1" applyFill="1" applyBorder="1" applyAlignment="1">
      <alignment horizontal="left" vertical="center" wrapText="1"/>
    </xf>
    <xf numFmtId="0" fontId="14" fillId="0" borderId="58" xfId="36" applyFont="1" applyFill="1" applyBorder="1" applyAlignment="1">
      <alignment horizontal="left" vertical="center" wrapText="1"/>
    </xf>
    <xf numFmtId="0" fontId="14" fillId="0" borderId="58" xfId="36" applyFont="1" applyFill="1" applyBorder="1" applyAlignment="1">
      <alignment horizontal="left" shrinkToFit="1"/>
    </xf>
    <xf numFmtId="0" fontId="14" fillId="0" borderId="58" xfId="36" applyFont="1" applyFill="1" applyBorder="1" applyAlignment="1">
      <alignment horizontal="left" wrapText="1"/>
    </xf>
    <xf numFmtId="0" fontId="16" fillId="0" borderId="59" xfId="36" applyFont="1" applyFill="1" applyBorder="1" applyAlignment="1">
      <alignment horizontal="left" vertical="center" wrapText="1"/>
    </xf>
    <xf numFmtId="0" fontId="16" fillId="0" borderId="61" xfId="36" applyFont="1" applyFill="1" applyBorder="1" applyAlignment="1">
      <alignment horizontal="left" vertical="center" wrapText="1"/>
    </xf>
    <xf numFmtId="0" fontId="16" fillId="0" borderId="60" xfId="36" applyFont="1" applyFill="1" applyBorder="1" applyAlignment="1">
      <alignment horizontal="left" vertical="center" wrapText="1"/>
    </xf>
    <xf numFmtId="0" fontId="14" fillId="0" borderId="62" xfId="36" applyFont="1" applyFill="1" applyBorder="1" applyAlignment="1">
      <alignment horizontal="left" vertical="center"/>
    </xf>
    <xf numFmtId="0" fontId="4" fillId="0" borderId="62" xfId="36" applyFont="1" applyFill="1" applyBorder="1" applyAlignment="1">
      <alignment horizontal="left" vertical="center"/>
    </xf>
    <xf numFmtId="0" fontId="4" fillId="0" borderId="62" xfId="36" applyFont="1" applyFill="1" applyBorder="1" applyAlignment="1">
      <alignment horizontal="left" vertical="center" shrinkToFit="1"/>
    </xf>
    <xf numFmtId="0" fontId="4" fillId="0" borderId="62" xfId="36" applyFont="1" applyFill="1" applyBorder="1" applyAlignment="1">
      <alignment vertical="center" shrinkToFit="1"/>
    </xf>
    <xf numFmtId="0" fontId="4" fillId="0" borderId="63" xfId="36" applyFont="1" applyFill="1" applyBorder="1" applyAlignment="1">
      <alignment vertical="center" shrinkToFit="1"/>
    </xf>
    <xf numFmtId="0" fontId="4" fillId="0" borderId="64" xfId="36" applyFont="1" applyFill="1" applyBorder="1" applyAlignment="1">
      <alignment vertical="center" shrinkToFit="1"/>
    </xf>
    <xf numFmtId="0" fontId="14" fillId="0" borderId="65" xfId="36" applyFont="1" applyFill="1" applyBorder="1" applyAlignment="1">
      <alignment horizontal="left" vertical="center" shrinkToFit="1"/>
    </xf>
    <xf numFmtId="0" fontId="14" fillId="0" borderId="66" xfId="36" applyFont="1" applyFill="1" applyBorder="1" applyAlignment="1">
      <alignment horizontal="center" vertical="center" textRotation="255"/>
    </xf>
    <xf numFmtId="0" fontId="14" fillId="0" borderId="67" xfId="36" applyFont="1" applyFill="1" applyBorder="1" applyAlignment="1">
      <alignment horizontal="left" vertical="center"/>
    </xf>
    <xf numFmtId="0" fontId="14" fillId="0" borderId="68" xfId="36" applyFont="1" applyFill="1" applyBorder="1" applyAlignment="1">
      <alignment horizontal="left" vertical="center"/>
    </xf>
    <xf numFmtId="0" fontId="14" fillId="0" borderId="53" xfId="36" applyFont="1" applyFill="1" applyBorder="1" applyAlignment="1">
      <alignment horizontal="center" vertical="center" wrapText="1"/>
    </xf>
    <xf numFmtId="0" fontId="14" fillId="0" borderId="69" xfId="36" applyFont="1" applyFill="1" applyBorder="1" applyAlignment="1">
      <alignment horizontal="center" vertical="center" wrapText="1"/>
    </xf>
    <xf numFmtId="0" fontId="14" fillId="0" borderId="70" xfId="36" applyFont="1" applyFill="1" applyBorder="1" applyAlignment="1">
      <alignment horizontal="left" vertical="center" wrapText="1"/>
    </xf>
    <xf numFmtId="0" fontId="16" fillId="0" borderId="71" xfId="36" applyFont="1" applyFill="1" applyBorder="1" applyAlignment="1">
      <alignment horizontal="center" wrapText="1"/>
    </xf>
    <xf numFmtId="0" fontId="16" fillId="0" borderId="72" xfId="36" applyFont="1" applyFill="1" applyBorder="1" applyAlignment="1">
      <alignment horizontal="center"/>
    </xf>
    <xf numFmtId="0" fontId="14" fillId="0" borderId="73" xfId="36" applyFont="1" applyFill="1" applyBorder="1" applyAlignment="1">
      <alignment horizontal="center" wrapText="1"/>
    </xf>
    <xf numFmtId="0" fontId="14" fillId="0" borderId="74" xfId="36" applyFont="1" applyFill="1" applyBorder="1" applyAlignment="1">
      <alignment horizontal="justify" wrapText="1"/>
    </xf>
    <xf numFmtId="0" fontId="14" fillId="0" borderId="75" xfId="36" applyFont="1" applyFill="1" applyBorder="1" applyAlignment="1">
      <alignment horizontal="left" vertical="center"/>
    </xf>
    <xf numFmtId="0" fontId="14" fillId="0" borderId="70" xfId="36" applyFont="1" applyFill="1" applyBorder="1" applyAlignment="1">
      <alignment horizontal="left" vertical="center"/>
    </xf>
    <xf numFmtId="0" fontId="16" fillId="0" borderId="59" xfId="36" applyFont="1" applyFill="1" applyBorder="1" applyAlignment="1">
      <alignment horizontal="center"/>
    </xf>
    <xf numFmtId="0" fontId="16" fillId="0" borderId="61" xfId="36" applyFont="1" applyFill="1" applyBorder="1" applyAlignment="1">
      <alignment horizontal="center"/>
    </xf>
    <xf numFmtId="0" fontId="14" fillId="0" borderId="62" xfId="36" applyFont="1" applyFill="1" applyBorder="1" applyAlignment="1">
      <alignment horizontal="center" wrapText="1"/>
    </xf>
    <xf numFmtId="0" fontId="14" fillId="0" borderId="50" xfId="36" applyFont="1" applyFill="1" applyBorder="1" applyAlignment="1">
      <alignment horizontal="left"/>
    </xf>
    <xf numFmtId="0" fontId="14" fillId="0" borderId="51" xfId="36" applyFont="1" applyFill="1" applyBorder="1" applyAlignment="1">
      <alignment horizontal="left"/>
    </xf>
    <xf numFmtId="0" fontId="14" fillId="0" borderId="49" xfId="36" applyFont="1" applyFill="1" applyBorder="1" applyAlignment="1">
      <alignment horizontal="center" shrinkToFit="1"/>
    </xf>
    <xf numFmtId="0" fontId="14" fillId="0" borderId="53" xfId="36" applyFont="1" applyFill="1" applyBorder="1" applyAlignment="1">
      <alignment horizontal="left"/>
    </xf>
    <xf numFmtId="0" fontId="14" fillId="0" borderId="54" xfId="36" applyFont="1" applyFill="1" applyBorder="1" applyAlignment="1">
      <alignment horizontal="left"/>
    </xf>
    <xf numFmtId="0" fontId="14" fillId="0" borderId="52" xfId="36" applyFont="1" applyFill="1" applyBorder="1" applyAlignment="1">
      <alignment horizontal="center" shrinkToFit="1"/>
    </xf>
    <xf numFmtId="0" fontId="14" fillId="0" borderId="0" xfId="36" applyFont="1" applyFill="1" applyBorder="1" applyAlignment="1">
      <alignment vertical="center" wrapText="1"/>
    </xf>
    <xf numFmtId="0" fontId="14" fillId="0" borderId="59" xfId="36" applyFont="1" applyFill="1" applyBorder="1" applyAlignment="1">
      <alignment horizontal="left"/>
    </xf>
    <xf numFmtId="0" fontId="14" fillId="0" borderId="60" xfId="36" applyFont="1" applyFill="1" applyBorder="1" applyAlignment="1">
      <alignment horizontal="left"/>
    </xf>
    <xf numFmtId="0" fontId="14" fillId="0" borderId="58" xfId="36" applyFont="1" applyFill="1" applyBorder="1" applyAlignment="1">
      <alignment horizontal="center" shrinkToFit="1"/>
    </xf>
    <xf numFmtId="0" fontId="14" fillId="0" borderId="49" xfId="36" applyFont="1" applyFill="1" applyBorder="1" applyAlignment="1">
      <alignment horizontal="center" vertical="center"/>
    </xf>
    <xf numFmtId="0" fontId="14" fillId="0" borderId="49" xfId="36" applyFont="1" applyFill="1" applyBorder="1" applyAlignment="1">
      <alignment horizontal="center"/>
    </xf>
    <xf numFmtId="0" fontId="14" fillId="0" borderId="50" xfId="36" applyFont="1" applyFill="1" applyBorder="1" applyAlignment="1">
      <alignment horizontal="center" vertical="center"/>
    </xf>
    <xf numFmtId="0" fontId="14" fillId="0" borderId="51" xfId="36" applyFont="1" applyFill="1" applyBorder="1" applyAlignment="1">
      <alignment horizontal="center" vertical="center"/>
    </xf>
    <xf numFmtId="0" fontId="16" fillId="0" borderId="49" xfId="18" applyFont="1" applyFill="1" applyBorder="1" applyAlignment="1">
      <alignment horizontal="center" vertical="center"/>
    </xf>
    <xf numFmtId="0" fontId="14" fillId="0" borderId="74" xfId="36" applyFont="1" applyFill="1" applyBorder="1" applyAlignment="1">
      <alignment horizontal="left" vertical="center"/>
    </xf>
    <xf numFmtId="0" fontId="14" fillId="0" borderId="52" xfId="36" applyFont="1" applyFill="1" applyBorder="1" applyAlignment="1">
      <alignment horizontal="center" vertical="center"/>
    </xf>
    <xf numFmtId="0" fontId="14" fillId="0" borderId="52" xfId="36" applyFont="1" applyFill="1" applyBorder="1" applyAlignment="1">
      <alignment horizontal="center"/>
    </xf>
    <xf numFmtId="0" fontId="14" fillId="0" borderId="53" xfId="36" applyFont="1" applyFill="1" applyBorder="1" applyAlignment="1">
      <alignment horizontal="center" vertical="center"/>
    </xf>
    <xf numFmtId="0" fontId="14" fillId="0" borderId="54" xfId="36" applyFont="1" applyFill="1" applyBorder="1" applyAlignment="1">
      <alignment horizontal="center" vertical="center"/>
    </xf>
    <xf numFmtId="0" fontId="16" fillId="0" borderId="52" xfId="36" applyFont="1" applyFill="1" applyBorder="1" applyAlignment="1">
      <alignment horizontal="left" vertical="center" wrapText="1"/>
    </xf>
    <xf numFmtId="0" fontId="14" fillId="0" borderId="53" xfId="36" applyFont="1" applyFill="1" applyBorder="1" applyAlignment="1">
      <alignment vertical="center" wrapText="1"/>
    </xf>
    <xf numFmtId="0" fontId="14" fillId="0" borderId="58" xfId="36" applyFont="1" applyFill="1" applyBorder="1" applyAlignment="1">
      <alignment horizontal="center" wrapText="1"/>
    </xf>
    <xf numFmtId="0" fontId="14" fillId="0" borderId="59" xfId="36" applyFont="1" applyFill="1" applyBorder="1" applyAlignment="1">
      <alignment horizontal="left" vertical="top" wrapText="1"/>
    </xf>
    <xf numFmtId="0" fontId="14" fillId="0" borderId="61" xfId="36" applyFont="1" applyFill="1" applyBorder="1" applyAlignment="1">
      <alignment horizontal="left" vertical="top" wrapText="1"/>
    </xf>
    <xf numFmtId="0" fontId="14" fillId="0" borderId="60" xfId="36" applyFont="1" applyFill="1" applyBorder="1" applyAlignment="1">
      <alignment horizontal="left" vertical="top" wrapText="1"/>
    </xf>
    <xf numFmtId="0" fontId="16" fillId="0" borderId="52" xfId="18" applyFont="1" applyFill="1" applyBorder="1" applyAlignment="1">
      <alignment horizontal="center" vertical="center"/>
    </xf>
    <xf numFmtId="0" fontId="14" fillId="0" borderId="71" xfId="36" applyFont="1" applyFill="1" applyBorder="1" applyAlignment="1">
      <alignment horizontal="left" vertical="center"/>
    </xf>
    <xf numFmtId="0" fontId="14" fillId="0" borderId="49" xfId="36" applyFont="1" applyFill="1" applyBorder="1" applyAlignment="1">
      <alignment horizontal="left" vertical="center"/>
    </xf>
    <xf numFmtId="0" fontId="14" fillId="0" borderId="54" xfId="36" applyFont="1" applyFill="1" applyBorder="1" applyAlignment="1">
      <alignment horizontal="center" wrapText="1"/>
    </xf>
    <xf numFmtId="0" fontId="14" fillId="0" borderId="59" xfId="36" applyFont="1" applyFill="1" applyBorder="1" applyAlignment="1">
      <alignment horizontal="center" vertical="center"/>
    </xf>
    <xf numFmtId="0" fontId="14" fillId="0" borderId="60" xfId="36" applyFont="1" applyFill="1" applyBorder="1" applyAlignment="1">
      <alignment horizontal="center" vertical="center"/>
    </xf>
    <xf numFmtId="0" fontId="16" fillId="0" borderId="58" xfId="36" applyFont="1" applyFill="1" applyBorder="1" applyAlignment="1">
      <alignment horizontal="left" vertical="center" wrapText="1"/>
    </xf>
    <xf numFmtId="0" fontId="14" fillId="0" borderId="0" xfId="36" applyFont="1" applyFill="1" applyAlignment="1">
      <alignment horizontal="right" vertical="center"/>
    </xf>
    <xf numFmtId="0" fontId="14" fillId="0" borderId="58" xfId="36" applyFont="1" applyFill="1" applyBorder="1" applyAlignment="1">
      <alignment horizontal="center" vertical="center"/>
    </xf>
    <xf numFmtId="0" fontId="14" fillId="0" borderId="58" xfId="36" applyFont="1" applyFill="1" applyBorder="1" applyAlignment="1">
      <alignment horizontal="center"/>
    </xf>
    <xf numFmtId="0" fontId="14" fillId="0" borderId="47" xfId="36" applyFont="1" applyFill="1" applyBorder="1" applyAlignment="1">
      <alignment horizontal="left"/>
    </xf>
    <xf numFmtId="0" fontId="14" fillId="0" borderId="49" xfId="36" applyFont="1" applyFill="1" applyBorder="1" applyAlignment="1">
      <alignment horizontal="center" vertical="center" shrinkToFit="1"/>
    </xf>
    <xf numFmtId="0" fontId="14" fillId="6" borderId="0" xfId="36" applyFont="1" applyFill="1" applyBorder="1" applyAlignment="1">
      <alignment horizontal="center" vertical="center"/>
    </xf>
    <xf numFmtId="0" fontId="14" fillId="0" borderId="50" xfId="36" applyFont="1" applyFill="1" applyBorder="1" applyAlignment="1">
      <alignment horizontal="center" vertical="center" wrapText="1"/>
    </xf>
    <xf numFmtId="0" fontId="14" fillId="0" borderId="0" xfId="36" applyFont="1" applyFill="1" applyBorder="1" applyAlignment="1">
      <alignment horizontal="left"/>
    </xf>
    <xf numFmtId="0" fontId="14" fillId="0" borderId="52" xfId="36" applyFont="1" applyFill="1" applyBorder="1" applyAlignment="1">
      <alignment horizontal="center" vertical="center" shrinkToFit="1"/>
    </xf>
    <xf numFmtId="0" fontId="14" fillId="0" borderId="52" xfId="36" applyFont="1" applyFill="1" applyBorder="1" applyAlignment="1">
      <alignment horizontal="justify"/>
    </xf>
    <xf numFmtId="0" fontId="14" fillId="0" borderId="58" xfId="36" applyFont="1" applyFill="1" applyBorder="1" applyAlignment="1">
      <alignment horizontal="center" vertical="center" shrinkToFit="1"/>
    </xf>
    <xf numFmtId="0" fontId="14" fillId="0" borderId="50" xfId="36" applyFont="1" applyFill="1" applyBorder="1" applyAlignment="1">
      <alignment horizontal="center"/>
    </xf>
    <xf numFmtId="0" fontId="14" fillId="0" borderId="51" xfId="36" applyFont="1" applyFill="1" applyBorder="1" applyAlignment="1">
      <alignment horizontal="center" shrinkToFit="1"/>
    </xf>
    <xf numFmtId="0" fontId="14" fillId="0" borderId="52" xfId="36" applyFont="1" applyFill="1" applyBorder="1" applyAlignment="1"/>
    <xf numFmtId="0" fontId="14" fillId="6" borderId="0" xfId="36" applyFont="1" applyFill="1" applyAlignment="1">
      <alignment horizontal="center" vertical="center"/>
    </xf>
    <xf numFmtId="0" fontId="14" fillId="0" borderId="59" xfId="36" applyFont="1" applyFill="1" applyBorder="1" applyAlignment="1">
      <alignment horizontal="center" vertical="center" wrapText="1"/>
    </xf>
    <xf numFmtId="0" fontId="14" fillId="0" borderId="53" xfId="36" applyFont="1" applyFill="1" applyBorder="1" applyAlignment="1">
      <alignment horizontal="center"/>
    </xf>
    <xf numFmtId="0" fontId="14" fillId="0" borderId="54" xfId="36" applyFont="1" applyFill="1" applyBorder="1" applyAlignment="1">
      <alignment horizontal="center" shrinkToFit="1"/>
    </xf>
    <xf numFmtId="0" fontId="14" fillId="7" borderId="50" xfId="36" applyFont="1" applyFill="1" applyBorder="1" applyAlignment="1">
      <alignment horizontal="center" shrinkToFit="1"/>
    </xf>
    <xf numFmtId="0" fontId="14" fillId="7" borderId="51" xfId="36" applyFont="1" applyFill="1" applyBorder="1" applyAlignment="1">
      <alignment horizontal="center" shrinkToFit="1"/>
    </xf>
    <xf numFmtId="0" fontId="16" fillId="7" borderId="49" xfId="18" applyFont="1" applyFill="1" applyBorder="1" applyAlignment="1">
      <alignment horizontal="center" vertical="center"/>
    </xf>
    <xf numFmtId="0" fontId="14" fillId="7" borderId="76" xfId="36" applyFont="1" applyFill="1" applyBorder="1" applyAlignment="1">
      <alignment horizontal="center"/>
    </xf>
    <xf numFmtId="0" fontId="14" fillId="7" borderId="53" xfId="36" applyFont="1" applyFill="1" applyBorder="1" applyAlignment="1">
      <alignment horizontal="center" shrinkToFit="1"/>
    </xf>
    <xf numFmtId="0" fontId="14" fillId="7" borderId="54" xfId="36" applyFont="1" applyFill="1" applyBorder="1" applyAlignment="1">
      <alignment horizontal="center" shrinkToFit="1"/>
    </xf>
    <xf numFmtId="0" fontId="16" fillId="7" borderId="52" xfId="36" applyFont="1" applyFill="1" applyBorder="1" applyAlignment="1">
      <alignment horizontal="left" vertical="center" wrapText="1"/>
    </xf>
    <xf numFmtId="0" fontId="14" fillId="7" borderId="77" xfId="36" applyFont="1" applyFill="1" applyBorder="1" applyAlignment="1">
      <alignment horizontal="center"/>
    </xf>
    <xf numFmtId="0" fontId="14" fillId="0" borderId="52" xfId="36" applyFont="1" applyFill="1" applyBorder="1" applyAlignment="1">
      <alignment horizontal="left"/>
    </xf>
    <xf numFmtId="0" fontId="16" fillId="7" borderId="52" xfId="18" applyFont="1" applyFill="1" applyBorder="1" applyAlignment="1">
      <alignment horizontal="center" vertical="center"/>
    </xf>
    <xf numFmtId="0" fontId="14" fillId="0" borderId="78" xfId="36" applyFont="1" applyFill="1" applyBorder="1" applyAlignment="1">
      <alignment horizontal="left" vertical="center"/>
    </xf>
    <xf numFmtId="0" fontId="14" fillId="0" borderId="79" xfId="36" applyFont="1" applyFill="1" applyBorder="1" applyAlignment="1">
      <alignment horizontal="left" vertical="center"/>
    </xf>
    <xf numFmtId="0" fontId="14" fillId="0" borderId="80" xfId="36" applyFont="1" applyFill="1" applyBorder="1" applyAlignment="1">
      <alignment horizontal="center" vertical="center" wrapText="1"/>
    </xf>
    <xf numFmtId="0" fontId="14" fillId="0" borderId="79" xfId="36" applyFont="1" applyFill="1" applyBorder="1" applyAlignment="1">
      <alignment horizontal="left" vertical="center" wrapText="1"/>
    </xf>
    <xf numFmtId="0" fontId="14" fillId="7" borderId="59" xfId="36" applyFont="1" applyFill="1" applyBorder="1" applyAlignment="1">
      <alignment horizontal="center" shrinkToFit="1"/>
    </xf>
    <xf numFmtId="0" fontId="14" fillId="7" borderId="60" xfId="36" applyFont="1" applyFill="1" applyBorder="1" applyAlignment="1">
      <alignment horizontal="center" shrinkToFit="1"/>
    </xf>
    <xf numFmtId="0" fontId="16" fillId="7" borderId="58" xfId="36" applyFont="1" applyFill="1" applyBorder="1" applyAlignment="1">
      <alignment horizontal="left" vertical="center" wrapText="1"/>
    </xf>
    <xf numFmtId="0" fontId="14" fillId="7" borderId="81" xfId="36" applyFont="1" applyFill="1" applyBorder="1" applyAlignment="1">
      <alignment horizontal="center"/>
    </xf>
    <xf numFmtId="0" fontId="14" fillId="0" borderId="58" xfId="36" applyFont="1" applyFill="1" applyBorder="1" applyAlignment="1"/>
    <xf numFmtId="0" fontId="14" fillId="0" borderId="60" xfId="36" applyFont="1" applyFill="1" applyBorder="1" applyAlignment="1">
      <alignment horizontal="center" wrapText="1"/>
    </xf>
    <xf numFmtId="0" fontId="14" fillId="0" borderId="0" xfId="36" applyFont="1" applyFill="1" applyBorder="1" applyAlignment="1">
      <alignment horizontal="justify" vertical="center" wrapText="1"/>
    </xf>
    <xf numFmtId="0" fontId="14" fillId="0" borderId="0" xfId="36" applyFont="1" applyFill="1" applyAlignment="1">
      <alignment horizontal="left" vertical="center" wrapText="1"/>
    </xf>
    <xf numFmtId="0" fontId="4" fillId="0" borderId="0" xfId="41" applyFont="1" applyFill="1" applyAlignment="1">
      <alignment horizontal="left" vertical="center"/>
    </xf>
    <xf numFmtId="0" fontId="14" fillId="8" borderId="0" xfId="0" applyFont="1" applyFill="1" applyAlignment="1">
      <alignment horizontal="left" vertical="center"/>
    </xf>
    <xf numFmtId="0" fontId="17" fillId="0" borderId="0" xfId="36" applyFont="1" applyFill="1" applyAlignment="1">
      <alignment horizontal="left" vertical="center"/>
    </xf>
    <xf numFmtId="0" fontId="18" fillId="0" borderId="0" xfId="41" applyFont="1" applyFill="1" applyAlignment="1">
      <alignment horizontal="left" vertical="center"/>
    </xf>
    <xf numFmtId="0" fontId="19" fillId="0" borderId="0" xfId="41" applyFont="1" applyFill="1" applyBorder="1" applyAlignment="1">
      <alignment horizontal="left" vertical="center"/>
    </xf>
    <xf numFmtId="0" fontId="19" fillId="0" borderId="0" xfId="41" applyFont="1" applyFill="1" applyBorder="1" applyAlignment="1">
      <alignment horizontal="center" vertical="center"/>
    </xf>
    <xf numFmtId="0" fontId="14" fillId="8" borderId="50" xfId="0" applyFont="1" applyFill="1" applyBorder="1" applyAlignment="1">
      <alignment vertical="center"/>
    </xf>
    <xf numFmtId="0" fontId="14" fillId="8" borderId="47" xfId="0" applyFont="1" applyFill="1" applyBorder="1" applyAlignment="1">
      <alignment vertical="center"/>
    </xf>
    <xf numFmtId="0" fontId="0" fillId="8" borderId="47" xfId="0" applyFill="1" applyBorder="1" applyAlignment="1">
      <alignment horizontal="center" vertical="center"/>
    </xf>
    <xf numFmtId="0" fontId="14" fillId="8" borderId="51" xfId="0" applyFont="1" applyFill="1" applyBorder="1" applyAlignment="1">
      <alignment vertical="center"/>
    </xf>
    <xf numFmtId="0" fontId="4" fillId="0" borderId="0" xfId="41" applyFont="1" applyBorder="1" applyAlignment="1">
      <alignment horizontal="center" vertical="center"/>
    </xf>
    <xf numFmtId="0" fontId="17" fillId="0" borderId="0" xfId="36" applyFont="1" applyFill="1" applyBorder="1" applyAlignment="1">
      <alignment horizontal="center" vertical="center"/>
    </xf>
    <xf numFmtId="0" fontId="14" fillId="0" borderId="0" xfId="41" applyFont="1" applyFill="1" applyAlignment="1">
      <alignment horizontal="center"/>
    </xf>
    <xf numFmtId="0" fontId="4" fillId="0" borderId="0" xfId="41" applyFont="1" applyFill="1" applyAlignment="1"/>
    <xf numFmtId="0" fontId="18" fillId="0" borderId="0" xfId="41" applyFont="1" applyFill="1" applyAlignment="1">
      <alignment horizontal="center" vertical="center"/>
    </xf>
    <xf numFmtId="0" fontId="4" fillId="0" borderId="0" xfId="41" applyFont="1" applyAlignment="1">
      <alignment horizontal="center" vertical="center"/>
    </xf>
    <xf numFmtId="0" fontId="14" fillId="8" borderId="59" xfId="0" applyFont="1" applyFill="1" applyBorder="1" applyAlignment="1">
      <alignment horizontal="center" vertical="center"/>
    </xf>
    <xf numFmtId="0" fontId="14" fillId="8" borderId="61" xfId="0" applyFont="1" applyFill="1" applyBorder="1" applyAlignment="1">
      <alignment horizontal="center" vertical="center"/>
    </xf>
    <xf numFmtId="0" fontId="14" fillId="8" borderId="60" xfId="0" applyFont="1" applyFill="1" applyBorder="1" applyAlignment="1">
      <alignment horizontal="center" vertical="center"/>
    </xf>
    <xf numFmtId="0" fontId="20" fillId="0" borderId="0" xfId="41" applyFont="1" applyFill="1" applyBorder="1" applyAlignment="1">
      <alignment horizontal="left" vertical="center"/>
    </xf>
    <xf numFmtId="0" fontId="17" fillId="0" borderId="0" xfId="36" applyFont="1" applyFill="1" applyAlignment="1">
      <alignment horizontal="left" vertical="center" wrapText="1"/>
    </xf>
    <xf numFmtId="0" fontId="14" fillId="0" borderId="0" xfId="41" applyFont="1" applyFill="1" applyBorder="1" applyAlignment="1">
      <alignment horizontal="left" vertical="center"/>
    </xf>
    <xf numFmtId="0" fontId="14" fillId="8" borderId="44" xfId="0" applyFont="1" applyFill="1" applyBorder="1" applyAlignment="1">
      <alignment vertical="center" wrapText="1"/>
    </xf>
    <xf numFmtId="0" fontId="14" fillId="8" borderId="45" xfId="0" applyFont="1" applyFill="1" applyBorder="1" applyAlignment="1">
      <alignment vertical="center"/>
    </xf>
    <xf numFmtId="0" fontId="14" fillId="8" borderId="45" xfId="0" applyFont="1" applyFill="1" applyBorder="1" applyAlignment="1">
      <alignment vertical="center" wrapText="1"/>
    </xf>
    <xf numFmtId="0" fontId="14" fillId="8" borderId="46" xfId="0" applyFont="1" applyFill="1" applyBorder="1" applyAlignment="1">
      <alignment vertical="center"/>
    </xf>
    <xf numFmtId="0" fontId="14" fillId="0" borderId="0" xfId="0" applyFont="1" applyAlignment="1">
      <alignment vertical="center" wrapText="1"/>
    </xf>
    <xf numFmtId="0" fontId="14" fillId="8" borderId="46" xfId="0" applyFont="1" applyFill="1" applyBorder="1" applyAlignment="1">
      <alignment vertical="center" wrapText="1"/>
    </xf>
    <xf numFmtId="0" fontId="14" fillId="0" borderId="0" xfId="41" applyFont="1" applyFill="1" applyBorder="1" applyAlignment="1">
      <alignment vertical="center"/>
    </xf>
    <xf numFmtId="0" fontId="14" fillId="8" borderId="50" xfId="0" applyFont="1" applyFill="1" applyBorder="1" applyAlignment="1">
      <alignment horizontal="left" vertical="center" wrapText="1"/>
    </xf>
    <xf numFmtId="0" fontId="14" fillId="8" borderId="47" xfId="0" applyFont="1" applyFill="1" applyBorder="1" applyAlignment="1">
      <alignment horizontal="left" vertical="center"/>
    </xf>
    <xf numFmtId="0" fontId="14" fillId="8" borderId="47" xfId="0" applyFont="1" applyFill="1" applyBorder="1" applyAlignment="1">
      <alignment horizontal="left" vertical="center" wrapText="1"/>
    </xf>
    <xf numFmtId="0" fontId="14" fillId="8" borderId="51" xfId="0" applyFont="1" applyFill="1" applyBorder="1" applyAlignment="1">
      <alignment horizontal="left" vertical="center"/>
    </xf>
    <xf numFmtId="0" fontId="17" fillId="0" borderId="0" xfId="41" applyFont="1" applyFill="1" applyBorder="1" applyAlignment="1">
      <alignment horizontal="left" vertical="center"/>
    </xf>
    <xf numFmtId="0" fontId="14" fillId="8" borderId="51" xfId="0" applyFont="1" applyFill="1" applyBorder="1" applyAlignment="1">
      <alignment horizontal="left" vertical="center" wrapText="1"/>
    </xf>
    <xf numFmtId="0" fontId="14" fillId="0" borderId="59" xfId="41" applyFont="1" applyFill="1" applyBorder="1" applyAlignment="1">
      <alignment horizontal="left" vertical="center"/>
    </xf>
    <xf numFmtId="0" fontId="14" fillId="0" borderId="60" xfId="41" applyFont="1" applyFill="1" applyBorder="1" applyAlignment="1">
      <alignment horizontal="left" vertical="center"/>
    </xf>
    <xf numFmtId="0" fontId="14" fillId="8" borderId="59" xfId="0" applyFont="1" applyFill="1" applyBorder="1" applyAlignment="1">
      <alignment vertical="center" wrapText="1"/>
    </xf>
    <xf numFmtId="0" fontId="14" fillId="8" borderId="61" xfId="0" applyFont="1" applyFill="1" applyBorder="1" applyAlignment="1">
      <alignment vertical="center" wrapText="1"/>
    </xf>
    <xf numFmtId="0" fontId="14" fillId="8" borderId="60" xfId="0" applyFont="1" applyFill="1" applyBorder="1" applyAlignment="1">
      <alignment vertical="center" wrapText="1"/>
    </xf>
    <xf numFmtId="0" fontId="14" fillId="0" borderId="50" xfId="41" applyFont="1" applyFill="1" applyBorder="1" applyAlignment="1">
      <alignment horizontal="left" vertical="center"/>
    </xf>
    <xf numFmtId="0" fontId="14" fillId="0" borderId="51" xfId="41" applyFont="1" applyFill="1" applyBorder="1" applyAlignment="1">
      <alignment horizontal="left" vertical="center"/>
    </xf>
    <xf numFmtId="0" fontId="4" fillId="0" borderId="0" xfId="41" applyFont="1" applyFill="1" applyBorder="1" applyAlignment="1">
      <alignment horizontal="left" vertical="center"/>
    </xf>
    <xf numFmtId="0" fontId="4" fillId="0" borderId="59" xfId="41" applyFont="1" applyFill="1" applyBorder="1" applyAlignment="1">
      <alignment horizontal="left" vertical="center"/>
    </xf>
    <xf numFmtId="0" fontId="4" fillId="0" borderId="60" xfId="41" applyFont="1" applyFill="1" applyBorder="1" applyAlignment="1">
      <alignment horizontal="left" vertical="center"/>
    </xf>
    <xf numFmtId="0" fontId="0" fillId="8" borderId="59" xfId="0" applyFill="1" applyBorder="1" applyAlignment="1">
      <alignment vertical="center"/>
    </xf>
    <xf numFmtId="0" fontId="14" fillId="8" borderId="61" xfId="0" applyFont="1" applyFill="1" applyBorder="1" applyAlignment="1">
      <alignment vertical="center"/>
    </xf>
    <xf numFmtId="0" fontId="0" fillId="8" borderId="61" xfId="0" applyFill="1" applyBorder="1" applyAlignment="1">
      <alignment vertical="center"/>
    </xf>
    <xf numFmtId="0" fontId="14" fillId="8" borderId="60" xfId="0" applyFont="1" applyFill="1" applyBorder="1" applyAlignment="1">
      <alignment vertical="center"/>
    </xf>
    <xf numFmtId="0" fontId="0" fillId="0" borderId="0" xfId="0" applyAlignment="1">
      <alignment vertical="center"/>
    </xf>
    <xf numFmtId="0" fontId="21" fillId="0" borderId="0" xfId="41" applyFont="1" applyFill="1" applyBorder="1" applyAlignment="1">
      <alignment horizontal="left" vertical="center"/>
    </xf>
    <xf numFmtId="0" fontId="0" fillId="8" borderId="60" xfId="0" applyFill="1" applyBorder="1" applyAlignment="1">
      <alignment vertical="center"/>
    </xf>
    <xf numFmtId="0" fontId="4" fillId="0" borderId="0" xfId="41" applyFont="1" applyFill="1" applyAlignment="1">
      <alignment vertical="center"/>
    </xf>
    <xf numFmtId="0" fontId="14" fillId="0" borderId="44" xfId="41" applyFont="1" applyFill="1" applyBorder="1" applyAlignment="1">
      <alignment horizontal="left" vertical="center"/>
    </xf>
    <xf numFmtId="0" fontId="14" fillId="0" borderId="46" xfId="41" applyFont="1" applyFill="1" applyBorder="1" applyAlignment="1">
      <alignment horizontal="left" vertical="center"/>
    </xf>
    <xf numFmtId="0" fontId="14" fillId="8" borderId="82" xfId="0" applyFont="1" applyFill="1" applyBorder="1" applyAlignment="1">
      <alignment horizontal="left" vertical="center" shrinkToFit="1"/>
    </xf>
    <xf numFmtId="0" fontId="14" fillId="8" borderId="83" xfId="0" applyFont="1" applyFill="1" applyBorder="1" applyAlignment="1">
      <alignment vertical="center"/>
    </xf>
    <xf numFmtId="0" fontId="14" fillId="8" borderId="84" xfId="0" applyFont="1" applyFill="1" applyBorder="1" applyAlignment="1">
      <alignment vertical="center"/>
    </xf>
    <xf numFmtId="0" fontId="14" fillId="8" borderId="85" xfId="0" applyFont="1" applyFill="1" applyBorder="1" applyAlignment="1">
      <alignment horizontal="left" vertical="center" wrapText="1"/>
    </xf>
    <xf numFmtId="0" fontId="14" fillId="8" borderId="45" xfId="0" applyFont="1" applyFill="1" applyBorder="1" applyAlignment="1">
      <alignment horizontal="left" vertical="center" wrapText="1"/>
    </xf>
    <xf numFmtId="0" fontId="14" fillId="8" borderId="86" xfId="0" applyFont="1" applyFill="1" applyBorder="1" applyAlignment="1">
      <alignment horizontal="left" vertical="center" wrapText="1"/>
    </xf>
    <xf numFmtId="0" fontId="14" fillId="8" borderId="87" xfId="0" applyFont="1" applyFill="1" applyBorder="1" applyAlignment="1">
      <alignment horizontal="left" vertical="center" shrinkToFit="1"/>
    </xf>
    <xf numFmtId="0" fontId="14" fillId="8" borderId="87" xfId="0" applyFont="1" applyFill="1" applyBorder="1" applyAlignment="1">
      <alignment horizontal="left" vertical="center"/>
    </xf>
    <xf numFmtId="0" fontId="14" fillId="8" borderId="87" xfId="0" applyFont="1" applyFill="1" applyBorder="1" applyAlignment="1">
      <alignment horizontal="left" vertical="center" wrapText="1"/>
    </xf>
    <xf numFmtId="0" fontId="14" fillId="8" borderId="87" xfId="0" applyFont="1" applyFill="1" applyBorder="1" applyAlignment="1">
      <alignment vertical="center"/>
    </xf>
    <xf numFmtId="0" fontId="14" fillId="8" borderId="85" xfId="0" applyFont="1" applyFill="1" applyBorder="1" applyAlignment="1">
      <alignment horizontal="left" vertical="center" shrinkToFit="1"/>
    </xf>
    <xf numFmtId="0" fontId="14" fillId="8" borderId="45" xfId="0" applyFont="1" applyFill="1" applyBorder="1" applyAlignment="1">
      <alignment horizontal="left" vertical="center" shrinkToFit="1"/>
    </xf>
    <xf numFmtId="0" fontId="14" fillId="8" borderId="86" xfId="0" applyFont="1" applyFill="1" applyBorder="1" applyAlignment="1">
      <alignment horizontal="left" vertical="center" shrinkToFit="1"/>
    </xf>
    <xf numFmtId="0" fontId="14" fillId="8" borderId="88" xfId="0" applyFont="1" applyFill="1" applyBorder="1" applyAlignment="1">
      <alignment vertical="center" wrapText="1"/>
    </xf>
    <xf numFmtId="0" fontId="22" fillId="0" borderId="0" xfId="0" applyFont="1" applyAlignment="1">
      <alignment horizontal="left" vertical="center"/>
    </xf>
    <xf numFmtId="0" fontId="14" fillId="8" borderId="86" xfId="0" applyFont="1" applyFill="1" applyBorder="1" applyAlignment="1">
      <alignment vertical="center"/>
    </xf>
    <xf numFmtId="0" fontId="14" fillId="8" borderId="85" xfId="0" applyFont="1" applyFill="1" applyBorder="1" applyAlignment="1">
      <alignment vertical="center" wrapText="1"/>
    </xf>
    <xf numFmtId="0" fontId="14" fillId="8" borderId="86" xfId="0" applyFont="1" applyFill="1" applyBorder="1" applyAlignment="1">
      <alignment vertical="center" wrapText="1"/>
    </xf>
    <xf numFmtId="0" fontId="14" fillId="8" borderId="87" xfId="0" applyFont="1" applyFill="1" applyBorder="1" applyAlignment="1">
      <alignment vertical="center" wrapText="1"/>
    </xf>
    <xf numFmtId="0" fontId="14" fillId="8" borderId="87" xfId="0" applyFont="1" applyFill="1" applyBorder="1" applyAlignment="1">
      <alignment vertical="center" shrinkToFit="1"/>
    </xf>
    <xf numFmtId="0" fontId="14" fillId="8" borderId="0" xfId="0" applyFont="1" applyFill="1" applyAlignment="1">
      <alignment vertical="center"/>
    </xf>
    <xf numFmtId="0" fontId="4" fillId="0" borderId="51" xfId="41" applyBorder="1" applyAlignment="1">
      <alignment horizontal="center" vertical="center"/>
    </xf>
    <xf numFmtId="0" fontId="0" fillId="8" borderId="67" xfId="0" applyFill="1" applyBorder="1" applyAlignment="1">
      <alignment horizontal="center" vertical="center"/>
    </xf>
    <xf numFmtId="0" fontId="0" fillId="8" borderId="83" xfId="0" applyFill="1" applyBorder="1" applyAlignment="1">
      <alignment horizontal="center" vertical="center"/>
    </xf>
    <xf numFmtId="0" fontId="0" fillId="8" borderId="84" xfId="0" applyFill="1" applyBorder="1" applyAlignment="1">
      <alignment horizontal="center" vertical="center"/>
    </xf>
    <xf numFmtId="0" fontId="0" fillId="8" borderId="89" xfId="0" applyFill="1" applyBorder="1" applyAlignment="1">
      <alignment horizontal="center" vertical="center"/>
    </xf>
    <xf numFmtId="0" fontId="0" fillId="8" borderId="0" xfId="0" applyFill="1" applyAlignment="1">
      <alignment horizontal="center" vertical="center"/>
    </xf>
    <xf numFmtId="0" fontId="14" fillId="8" borderId="90" xfId="0" applyFont="1" applyFill="1" applyBorder="1" applyAlignment="1">
      <alignment horizontal="center" vertical="center" wrapText="1"/>
    </xf>
    <xf numFmtId="0" fontId="14" fillId="8" borderId="69" xfId="0" applyFont="1" applyFill="1" applyBorder="1" applyAlignment="1">
      <alignment horizontal="center" vertical="center" wrapText="1"/>
    </xf>
    <xf numFmtId="0" fontId="0" fillId="8" borderId="91" xfId="0" applyFill="1" applyBorder="1" applyAlignment="1">
      <alignment horizontal="center" vertical="center"/>
    </xf>
    <xf numFmtId="0" fontId="0" fillId="8" borderId="68" xfId="0" applyFill="1" applyBorder="1" applyAlignment="1">
      <alignment horizontal="center" vertical="center"/>
    </xf>
    <xf numFmtId="0" fontId="2" fillId="0" borderId="0" xfId="0" applyFont="1" applyAlignment="1">
      <alignment horizontal="center" vertical="center"/>
    </xf>
    <xf numFmtId="0" fontId="4" fillId="0" borderId="50" xfId="41" applyBorder="1" applyAlignment="1">
      <alignment horizontal="center" vertical="center"/>
    </xf>
    <xf numFmtId="0" fontId="0" fillId="8" borderId="89" xfId="0" applyFill="1" applyBorder="1" applyAlignment="1">
      <alignment horizontal="center" vertical="center" wrapText="1"/>
    </xf>
    <xf numFmtId="0" fontId="0" fillId="8" borderId="83" xfId="0" applyFill="1" applyBorder="1" applyAlignment="1">
      <alignment horizontal="center" vertical="center" wrapText="1"/>
    </xf>
    <xf numFmtId="0" fontId="14" fillId="0" borderId="53" xfId="41" applyFont="1" applyFill="1" applyBorder="1" applyAlignment="1">
      <alignment vertical="center"/>
    </xf>
    <xf numFmtId="0" fontId="14" fillId="0" borderId="54" xfId="41" applyFont="1" applyFill="1" applyBorder="1" applyAlignment="1">
      <alignment vertical="center"/>
    </xf>
    <xf numFmtId="0" fontId="14" fillId="8" borderId="75" xfId="0" applyFont="1" applyFill="1" applyBorder="1" applyAlignment="1">
      <alignment vertical="center"/>
    </xf>
    <xf numFmtId="0" fontId="14" fillId="8" borderId="69" xfId="0" applyFont="1" applyFill="1" applyBorder="1" applyAlignment="1">
      <alignment vertical="center"/>
    </xf>
    <xf numFmtId="0" fontId="14" fillId="8" borderId="91" xfId="0" applyFont="1" applyFill="1" applyBorder="1" applyAlignment="1">
      <alignment vertical="center"/>
    </xf>
    <xf numFmtId="0" fontId="14" fillId="8" borderId="90" xfId="0" applyFont="1" applyFill="1" applyBorder="1" applyAlignment="1">
      <alignment horizontal="left" vertical="center"/>
    </xf>
    <xf numFmtId="0" fontId="14" fillId="8" borderId="69" xfId="0" applyFont="1" applyFill="1" applyBorder="1" applyAlignment="1">
      <alignment horizontal="left" vertical="center"/>
    </xf>
    <xf numFmtId="0" fontId="14" fillId="8" borderId="90" xfId="0" applyFont="1" applyFill="1" applyBorder="1" applyAlignment="1">
      <alignment vertical="center"/>
    </xf>
    <xf numFmtId="0" fontId="14" fillId="8" borderId="70" xfId="0" applyFont="1" applyFill="1" applyBorder="1" applyAlignment="1">
      <alignment vertical="center"/>
    </xf>
    <xf numFmtId="0" fontId="22" fillId="0" borderId="0" xfId="0" applyFont="1" applyAlignment="1">
      <alignment vertical="center"/>
    </xf>
    <xf numFmtId="0" fontId="14" fillId="0" borderId="54" xfId="41" applyFont="1" applyFill="1" applyBorder="1" applyAlignment="1">
      <alignment vertical="center" wrapText="1"/>
    </xf>
    <xf numFmtId="0" fontId="0" fillId="8" borderId="69" xfId="0" applyFill="1" applyBorder="1" applyAlignment="1">
      <alignment vertical="center"/>
    </xf>
    <xf numFmtId="0" fontId="0" fillId="8" borderId="91" xfId="0" applyFill="1" applyBorder="1" applyAlignment="1">
      <alignment vertical="center"/>
    </xf>
    <xf numFmtId="0" fontId="0" fillId="8" borderId="69" xfId="0" applyFill="1" applyBorder="1" applyAlignment="1">
      <alignment horizontal="left" vertical="center"/>
    </xf>
    <xf numFmtId="0" fontId="0" fillId="8" borderId="0" xfId="0" applyFill="1" applyAlignment="1">
      <alignment horizontal="left" vertical="center"/>
    </xf>
    <xf numFmtId="0" fontId="0" fillId="8" borderId="70" xfId="0" applyFill="1" applyBorder="1" applyAlignment="1">
      <alignment vertical="center"/>
    </xf>
    <xf numFmtId="0" fontId="14" fillId="8" borderId="75" xfId="0" applyFont="1" applyFill="1" applyBorder="1" applyAlignment="1">
      <alignment horizontal="left" vertical="center" wrapText="1"/>
    </xf>
    <xf numFmtId="0" fontId="14" fillId="8" borderId="69" xfId="0" applyFont="1" applyFill="1" applyBorder="1" applyAlignment="1">
      <alignment horizontal="left" vertical="center" wrapText="1"/>
    </xf>
    <xf numFmtId="0" fontId="14" fillId="8" borderId="91" xfId="0" applyFont="1" applyFill="1" applyBorder="1" applyAlignment="1">
      <alignment horizontal="left" vertical="center" wrapText="1"/>
    </xf>
    <xf numFmtId="0" fontId="0" fillId="8" borderId="90" xfId="0" applyFill="1" applyBorder="1" applyAlignment="1">
      <alignment horizontal="center" vertical="center"/>
    </xf>
    <xf numFmtId="0" fontId="0" fillId="8" borderId="69" xfId="0" applyFill="1" applyBorder="1" applyAlignment="1">
      <alignment horizontal="center" vertical="center"/>
    </xf>
    <xf numFmtId="0" fontId="0" fillId="8" borderId="70" xfId="0" applyFill="1" applyBorder="1" applyAlignment="1">
      <alignment horizontal="center" vertical="center"/>
    </xf>
    <xf numFmtId="0" fontId="14" fillId="8" borderId="91" xfId="0" applyFont="1" applyFill="1" applyBorder="1" applyAlignment="1">
      <alignment horizontal="left" vertical="center"/>
    </xf>
    <xf numFmtId="0" fontId="0" fillId="8" borderId="90" xfId="0" applyFill="1" applyBorder="1" applyAlignment="1">
      <alignment horizontal="center" vertical="center" wrapText="1"/>
    </xf>
    <xf numFmtId="0" fontId="0" fillId="8" borderId="69" xfId="0" applyFill="1" applyBorder="1" applyAlignment="1">
      <alignment horizontal="center" vertical="center" wrapText="1"/>
    </xf>
    <xf numFmtId="0" fontId="4" fillId="0" borderId="54" xfId="41" applyBorder="1" applyAlignment="1">
      <alignment horizontal="center" vertical="center"/>
    </xf>
    <xf numFmtId="0" fontId="0" fillId="8" borderId="75" xfId="0" applyFill="1" applyBorder="1" applyAlignment="1">
      <alignment horizontal="center" vertical="center"/>
    </xf>
    <xf numFmtId="0" fontId="4" fillId="0" borderId="53" xfId="41" applyBorder="1" applyAlignment="1">
      <alignment horizontal="center" vertical="center"/>
    </xf>
    <xf numFmtId="0" fontId="23" fillId="8" borderId="91" xfId="0" applyFont="1" applyFill="1" applyBorder="1" applyAlignment="1">
      <alignment horizontal="left" vertical="center"/>
    </xf>
    <xf numFmtId="0" fontId="14" fillId="8" borderId="70" xfId="0" applyFont="1" applyFill="1" applyBorder="1" applyAlignment="1">
      <alignment horizontal="left" vertical="center"/>
    </xf>
    <xf numFmtId="0" fontId="0" fillId="8" borderId="91" xfId="0" applyFill="1" applyBorder="1" applyAlignment="1">
      <alignment horizontal="left" vertical="center"/>
    </xf>
    <xf numFmtId="0" fontId="24" fillId="8" borderId="0" xfId="0" applyFont="1" applyFill="1" applyAlignment="1">
      <alignment horizontal="left" vertical="center"/>
    </xf>
    <xf numFmtId="0" fontId="2" fillId="0" borderId="0" xfId="0" applyFont="1" applyAlignment="1">
      <alignment horizontal="left" vertical="center"/>
    </xf>
    <xf numFmtId="0" fontId="14" fillId="8" borderId="75" xfId="0" applyFont="1" applyFill="1" applyBorder="1" applyAlignment="1">
      <alignment horizontal="left" vertical="center"/>
    </xf>
    <xf numFmtId="0" fontId="23" fillId="8" borderId="91" xfId="0" applyFont="1" applyFill="1" applyBorder="1" applyAlignment="1">
      <alignment vertical="center"/>
    </xf>
    <xf numFmtId="0" fontId="0" fillId="8" borderId="90" xfId="0" applyFill="1" applyBorder="1" applyAlignment="1">
      <alignment horizontal="left" vertical="center"/>
    </xf>
    <xf numFmtId="0" fontId="14" fillId="0" borderId="62" xfId="41" applyFont="1" applyFill="1" applyBorder="1" applyAlignment="1">
      <alignment horizontal="center" vertical="center"/>
    </xf>
    <xf numFmtId="0" fontId="14" fillId="0" borderId="92" xfId="41" applyFont="1" applyFill="1" applyBorder="1" applyAlignment="1">
      <alignment horizontal="center" vertical="center"/>
    </xf>
    <xf numFmtId="0" fontId="14" fillId="0" borderId="59" xfId="41" applyFont="1" applyFill="1" applyBorder="1" applyAlignment="1">
      <alignment vertical="center" wrapText="1"/>
    </xf>
    <xf numFmtId="0" fontId="14" fillId="0" borderId="60" xfId="0" applyFont="1" applyBorder="1" applyAlignment="1">
      <alignment vertical="center" wrapText="1"/>
    </xf>
    <xf numFmtId="0" fontId="14" fillId="8" borderId="78" xfId="0" applyFont="1" applyFill="1" applyBorder="1" applyAlignment="1">
      <alignment horizontal="left" vertical="center"/>
    </xf>
    <xf numFmtId="0" fontId="0" fillId="8" borderId="80" xfId="0" applyFill="1" applyBorder="1" applyAlignment="1">
      <alignment horizontal="left" vertical="center"/>
    </xf>
    <xf numFmtId="0" fontId="0" fillId="8" borderId="93" xfId="0" applyFill="1" applyBorder="1" applyAlignment="1">
      <alignment horizontal="left" vertical="center"/>
    </xf>
    <xf numFmtId="0" fontId="14" fillId="8" borderId="94" xfId="0" applyFont="1" applyFill="1" applyBorder="1" applyAlignment="1">
      <alignment horizontal="left" vertical="center"/>
    </xf>
    <xf numFmtId="0" fontId="14" fillId="8" borderId="61" xfId="0" applyFont="1" applyFill="1" applyBorder="1" applyAlignment="1">
      <alignment horizontal="left" vertical="center"/>
    </xf>
    <xf numFmtId="0" fontId="14" fillId="8" borderId="80" xfId="0" applyFont="1" applyFill="1" applyBorder="1" applyAlignment="1">
      <alignment horizontal="left" vertical="center"/>
    </xf>
    <xf numFmtId="0" fontId="14" fillId="8" borderId="94" xfId="0" applyFont="1" applyFill="1" applyBorder="1" applyAlignment="1">
      <alignment vertical="center"/>
    </xf>
    <xf numFmtId="0" fontId="14" fillId="8" borderId="80" xfId="0" applyFont="1" applyFill="1" applyBorder="1" applyAlignment="1">
      <alignment vertical="center"/>
    </xf>
    <xf numFmtId="0" fontId="14" fillId="8" borderId="93" xfId="0" applyFont="1" applyFill="1" applyBorder="1" applyAlignment="1">
      <alignment horizontal="left" vertical="center"/>
    </xf>
    <xf numFmtId="0" fontId="23" fillId="8" borderId="93" xfId="0" applyFont="1" applyFill="1" applyBorder="1" applyAlignment="1">
      <alignment horizontal="left" vertical="center"/>
    </xf>
    <xf numFmtId="0" fontId="0" fillId="8" borderId="61" xfId="0" applyFill="1" applyBorder="1" applyAlignment="1">
      <alignment horizontal="left" vertical="center"/>
    </xf>
    <xf numFmtId="0" fontId="0" fillId="8" borderId="94" xfId="0" applyFill="1" applyBorder="1" applyAlignment="1">
      <alignment horizontal="left" vertical="center"/>
    </xf>
    <xf numFmtId="0" fontId="14" fillId="8" borderId="79" xfId="0" applyFont="1" applyFill="1" applyBorder="1" applyAlignment="1">
      <alignment horizontal="left" vertical="center"/>
    </xf>
    <xf numFmtId="0" fontId="14" fillId="0" borderId="95" xfId="41" applyFont="1" applyFill="1" applyBorder="1" applyAlignment="1">
      <alignment horizontal="center" vertical="center"/>
    </xf>
    <xf numFmtId="0" fontId="14" fillId="0" borderId="96" xfId="41" applyFont="1" applyFill="1" applyBorder="1" applyAlignment="1">
      <alignment horizontal="center" vertical="center"/>
    </xf>
    <xf numFmtId="0" fontId="0" fillId="8" borderId="53" xfId="0" applyFill="1" applyBorder="1" applyAlignment="1">
      <alignment horizontal="center" vertical="center"/>
    </xf>
    <xf numFmtId="0" fontId="0" fillId="8" borderId="0" xfId="0" applyFill="1" applyBorder="1" applyAlignment="1">
      <alignment horizontal="center" vertical="center"/>
    </xf>
    <xf numFmtId="0" fontId="14" fillId="8" borderId="47" xfId="0" applyFont="1" applyFill="1" applyBorder="1" applyAlignment="1">
      <alignment vertical="top"/>
    </xf>
    <xf numFmtId="0" fontId="14" fillId="8" borderId="0" xfId="0" applyFont="1" applyFill="1" applyAlignment="1">
      <alignment vertical="top"/>
    </xf>
    <xf numFmtId="0" fontId="14" fillId="8" borderId="54" xfId="0" applyFont="1" applyFill="1" applyBorder="1" applyAlignment="1">
      <alignment vertical="top"/>
    </xf>
    <xf numFmtId="0" fontId="14" fillId="0" borderId="0" xfId="0" applyFont="1" applyAlignment="1">
      <alignment vertical="top"/>
    </xf>
    <xf numFmtId="0" fontId="14" fillId="0" borderId="54" xfId="41" applyFont="1" applyFill="1" applyBorder="1" applyAlignment="1">
      <alignment horizontal="left" vertical="center"/>
    </xf>
    <xf numFmtId="0" fontId="14" fillId="0" borderId="97" xfId="41" applyFont="1" applyFill="1" applyBorder="1" applyAlignment="1">
      <alignment horizontal="center" vertical="center"/>
    </xf>
    <xf numFmtId="0" fontId="14" fillId="0" borderId="98" xfId="41" applyFont="1" applyFill="1" applyBorder="1" applyAlignment="1">
      <alignment horizontal="center" vertical="center"/>
    </xf>
    <xf numFmtId="0" fontId="14" fillId="8" borderId="53" xfId="0" applyFont="1" applyFill="1" applyBorder="1" applyAlignment="1">
      <alignment vertical="center"/>
    </xf>
    <xf numFmtId="0" fontId="14" fillId="8" borderId="0" xfId="0" applyFont="1" applyFill="1" applyBorder="1" applyAlignment="1">
      <alignment vertical="center"/>
    </xf>
    <xf numFmtId="0" fontId="14" fillId="8" borderId="0" xfId="0" applyFont="1" applyFill="1" applyBorder="1" applyAlignment="1">
      <alignment vertical="top"/>
    </xf>
    <xf numFmtId="0" fontId="14" fillId="0" borderId="99" xfId="41" applyFont="1" applyFill="1" applyBorder="1" applyAlignment="1">
      <alignment horizontal="center" vertical="center"/>
    </xf>
    <xf numFmtId="0" fontId="14" fillId="0" borderId="100" xfId="41" applyFont="1" applyFill="1" applyBorder="1" applyAlignment="1">
      <alignment horizontal="center" vertical="center"/>
    </xf>
    <xf numFmtId="0" fontId="14" fillId="8" borderId="59" xfId="0" applyFont="1" applyFill="1" applyBorder="1" applyAlignment="1">
      <alignment vertical="top"/>
    </xf>
    <xf numFmtId="0" fontId="14" fillId="8" borderId="61" xfId="0" applyFont="1" applyFill="1" applyBorder="1" applyAlignment="1">
      <alignment vertical="top"/>
    </xf>
    <xf numFmtId="0" fontId="14" fillId="8" borderId="60" xfId="0" applyFont="1" applyFill="1" applyBorder="1" applyAlignment="1">
      <alignment vertical="top"/>
    </xf>
    <xf numFmtId="0" fontId="14" fillId="8" borderId="51" xfId="0" applyFont="1" applyFill="1" applyBorder="1" applyAlignment="1">
      <alignment vertical="top"/>
    </xf>
    <xf numFmtId="0" fontId="14" fillId="0" borderId="59" xfId="41" applyFont="1" applyFill="1" applyBorder="1" applyAlignment="1">
      <alignment vertical="center"/>
    </xf>
    <xf numFmtId="0" fontId="14" fillId="8" borderId="93" xfId="0" applyFont="1" applyFill="1" applyBorder="1" applyAlignment="1">
      <alignment vertical="top"/>
    </xf>
    <xf numFmtId="0" fontId="14" fillId="8" borderId="93" xfId="0" applyFont="1" applyFill="1" applyBorder="1" applyAlignment="1">
      <alignment vertical="center"/>
    </xf>
    <xf numFmtId="0" fontId="23" fillId="8" borderId="93" xfId="0" applyFont="1" applyFill="1" applyBorder="1" applyAlignment="1">
      <alignment vertical="center"/>
    </xf>
    <xf numFmtId="0" fontId="14" fillId="8" borderId="79" xfId="0" applyFont="1" applyFill="1" applyBorder="1" applyAlignment="1">
      <alignment vertical="center"/>
    </xf>
    <xf numFmtId="0" fontId="25" fillId="0" borderId="0" xfId="0" applyFont="1">
      <alignment vertical="center"/>
    </xf>
    <xf numFmtId="0" fontId="14" fillId="0" borderId="1" xfId="43" applyFont="1" applyBorder="1" applyAlignment="1">
      <alignment horizontal="center" vertical="center"/>
    </xf>
    <xf numFmtId="0" fontId="14" fillId="0" borderId="2" xfId="43" applyFont="1" applyBorder="1" applyAlignment="1">
      <alignment horizontal="left" vertical="center"/>
    </xf>
    <xf numFmtId="0" fontId="14" fillId="0" borderId="39" xfId="43" applyFont="1" applyBorder="1" applyAlignment="1">
      <alignment horizontal="left" vertical="center"/>
    </xf>
    <xf numFmtId="0" fontId="14" fillId="0" borderId="43" xfId="43" applyFont="1" applyBorder="1" applyAlignment="1">
      <alignment horizontal="left" vertical="center"/>
    </xf>
    <xf numFmtId="0" fontId="14" fillId="0" borderId="101" xfId="43" applyFont="1" applyBorder="1" applyAlignment="1">
      <alignment horizontal="left" vertical="center"/>
    </xf>
    <xf numFmtId="0" fontId="26" fillId="0" borderId="0" xfId="43" applyFont="1" applyBorder="1" applyAlignment="1">
      <alignment horizontal="left" vertical="center"/>
    </xf>
    <xf numFmtId="0" fontId="14" fillId="0" borderId="1" xfId="43" applyFont="1" applyBorder="1" applyAlignment="1">
      <alignment horizontal="right" vertical="center"/>
    </xf>
    <xf numFmtId="0" fontId="14" fillId="0" borderId="102" xfId="43" applyFont="1" applyBorder="1" applyAlignment="1">
      <alignment horizontal="right" vertical="center"/>
    </xf>
    <xf numFmtId="0" fontId="14" fillId="0" borderId="43" xfId="43" applyFont="1" applyBorder="1" applyAlignment="1">
      <alignment horizontal="right" vertical="center"/>
    </xf>
    <xf numFmtId="0" fontId="14" fillId="0" borderId="102" xfId="43" applyFont="1" applyBorder="1" applyAlignment="1">
      <alignment horizontal="center" vertical="center"/>
    </xf>
    <xf numFmtId="0" fontId="14" fillId="0" borderId="43" xfId="43" applyFont="1" applyBorder="1" applyAlignment="1">
      <alignment horizontal="center" vertical="center"/>
    </xf>
    <xf numFmtId="0" fontId="14" fillId="0" borderId="17" xfId="43" applyFont="1" applyBorder="1" applyAlignment="1">
      <alignment horizontal="center" vertical="center"/>
    </xf>
    <xf numFmtId="0" fontId="14" fillId="0" borderId="0" xfId="36" applyFont="1" applyFill="1" applyBorder="1" applyAlignment="1">
      <alignment horizontal="center" vertical="center" shrinkToFit="1"/>
    </xf>
    <xf numFmtId="0" fontId="14" fillId="0" borderId="103" xfId="43" applyFont="1" applyBorder="1" applyAlignment="1">
      <alignment horizontal="center" vertical="center"/>
    </xf>
    <xf numFmtId="0" fontId="14" fillId="0" borderId="104" xfId="43" applyFont="1" applyBorder="1" applyAlignment="1">
      <alignment horizontal="center" vertical="center"/>
    </xf>
    <xf numFmtId="0" fontId="14" fillId="0" borderId="0" xfId="48" applyFont="1">
      <alignment vertical="center"/>
    </xf>
    <xf numFmtId="0" fontId="16" fillId="0" borderId="0" xfId="48" applyFont="1" applyFill="1">
      <alignment vertical="center"/>
    </xf>
    <xf numFmtId="0" fontId="27" fillId="0" borderId="0" xfId="0" applyFont="1" applyFill="1">
      <alignment vertical="center"/>
    </xf>
    <xf numFmtId="0" fontId="28" fillId="0" borderId="0" xfId="36" applyFont="1" applyFill="1" applyBorder="1" applyAlignment="1">
      <alignment horizontal="center" vertical="center"/>
    </xf>
    <xf numFmtId="0" fontId="16" fillId="0" borderId="0" xfId="48" applyFont="1" applyBorder="1" applyAlignment="1">
      <alignment horizontal="center" vertical="center" shrinkToFit="1"/>
    </xf>
    <xf numFmtId="0" fontId="16" fillId="0" borderId="0" xfId="48" applyFont="1" applyAlignment="1">
      <alignment horizontal="center" vertical="center"/>
    </xf>
    <xf numFmtId="0" fontId="16" fillId="0" borderId="0" xfId="48" applyFont="1" applyBorder="1" applyAlignment="1">
      <alignment horizontal="center" vertical="center"/>
    </xf>
    <xf numFmtId="0" fontId="17" fillId="0" borderId="0" xfId="48" applyFont="1" applyFill="1">
      <alignment vertical="center"/>
    </xf>
    <xf numFmtId="0" fontId="17" fillId="0" borderId="0" xfId="41" applyFont="1" applyFill="1" applyBorder="1" applyAlignment="1">
      <alignment vertical="center"/>
    </xf>
    <xf numFmtId="0" fontId="25" fillId="0" borderId="0" xfId="0" applyFont="1" applyAlignment="1"/>
    <xf numFmtId="0" fontId="16" fillId="0" borderId="17" xfId="48" applyFont="1" applyFill="1" applyBorder="1" applyAlignment="1">
      <alignment horizontal="center" vertical="center"/>
    </xf>
    <xf numFmtId="0" fontId="16" fillId="0" borderId="17" xfId="48" applyFont="1" applyFill="1" applyBorder="1" applyAlignment="1">
      <alignment horizontal="center" vertical="center" shrinkToFit="1"/>
    </xf>
    <xf numFmtId="0" fontId="26" fillId="0" borderId="0" xfId="48" applyFont="1" applyFill="1">
      <alignment vertical="center"/>
    </xf>
    <xf numFmtId="0" fontId="16" fillId="0" borderId="1" xfId="48" applyFont="1" applyBorder="1" applyAlignment="1">
      <alignment horizontal="center" vertical="center"/>
    </xf>
    <xf numFmtId="0" fontId="26" fillId="0" borderId="105" xfId="0" applyFont="1" applyBorder="1" applyAlignment="1">
      <alignment horizontal="center" vertical="center"/>
    </xf>
    <xf numFmtId="0" fontId="16" fillId="0" borderId="6" xfId="48" applyFont="1" applyBorder="1" applyAlignment="1">
      <alignment horizontal="center" vertical="center" shrinkToFit="1"/>
    </xf>
    <xf numFmtId="0" fontId="16" fillId="0" borderId="106" xfId="48" applyFont="1" applyBorder="1" applyAlignment="1">
      <alignment horizontal="left" vertical="center" shrinkToFit="1"/>
    </xf>
    <xf numFmtId="0" fontId="29" fillId="0" borderId="0" xfId="48" applyFont="1" applyFill="1" applyAlignment="1">
      <alignment horizontal="left" vertical="center" shrinkToFit="1"/>
    </xf>
    <xf numFmtId="0" fontId="26" fillId="0" borderId="107" xfId="0" applyFont="1" applyFill="1" applyBorder="1" applyAlignment="1">
      <alignment horizontal="left" vertical="center" wrapText="1"/>
    </xf>
    <xf numFmtId="0" fontId="26" fillId="0" borderId="105" xfId="0" applyFont="1" applyFill="1" applyBorder="1" applyAlignment="1">
      <alignment horizontal="left" vertical="center" wrapText="1"/>
    </xf>
    <xf numFmtId="0" fontId="26" fillId="0" borderId="108" xfId="0" applyFont="1" applyFill="1" applyBorder="1" applyAlignment="1">
      <alignment horizontal="left" vertical="center" wrapText="1"/>
    </xf>
    <xf numFmtId="0" fontId="26" fillId="0" borderId="109" xfId="0" applyFont="1" applyFill="1" applyBorder="1" applyAlignment="1">
      <alignment horizontal="left" vertical="center" wrapText="1"/>
    </xf>
    <xf numFmtId="0" fontId="29" fillId="0" borderId="0" xfId="36" applyFont="1" applyFill="1" applyBorder="1" applyAlignment="1">
      <alignment horizontal="left" vertical="center" wrapText="1"/>
    </xf>
    <xf numFmtId="0" fontId="26" fillId="0" borderId="1" xfId="35" applyFont="1" applyBorder="1" applyAlignment="1">
      <alignment horizontal="left" vertical="center"/>
    </xf>
    <xf numFmtId="0" fontId="14" fillId="0" borderId="17" xfId="35" applyFont="1" applyBorder="1" applyAlignment="1">
      <alignment horizontal="left" vertical="center" wrapText="1"/>
    </xf>
    <xf numFmtId="0" fontId="14" fillId="0" borderId="17" xfId="48" applyFont="1" applyBorder="1">
      <alignment vertical="center"/>
    </xf>
    <xf numFmtId="0" fontId="25" fillId="0" borderId="0" xfId="0" applyFont="1" applyFill="1" applyBorder="1" applyAlignment="1">
      <alignment vertical="center" wrapText="1"/>
    </xf>
    <xf numFmtId="0" fontId="14" fillId="0" borderId="110" xfId="48" applyFont="1" applyBorder="1" applyAlignment="1">
      <alignment horizontal="center" vertical="center"/>
    </xf>
    <xf numFmtId="0" fontId="16" fillId="0" borderId="2" xfId="48" applyFont="1" applyFill="1" applyBorder="1" applyAlignment="1">
      <alignment horizontal="center" vertical="center"/>
    </xf>
    <xf numFmtId="0" fontId="16" fillId="0" borderId="6" xfId="48" applyFont="1" applyFill="1" applyBorder="1" applyAlignment="1">
      <alignment horizontal="center" vertical="center"/>
    </xf>
    <xf numFmtId="0" fontId="16" fillId="0" borderId="1" xfId="48" applyFont="1" applyBorder="1" applyAlignment="1">
      <alignment horizontal="center" vertical="center" wrapText="1"/>
    </xf>
    <xf numFmtId="0" fontId="16" fillId="0" borderId="25" xfId="48" applyFont="1" applyFill="1" applyBorder="1" applyAlignment="1">
      <alignment horizontal="center" vertical="center"/>
    </xf>
    <xf numFmtId="0" fontId="16" fillId="0" borderId="111" xfId="48" applyFont="1" applyBorder="1" applyAlignment="1">
      <alignment horizontal="center" vertical="center"/>
    </xf>
    <xf numFmtId="0" fontId="16" fillId="0" borderId="37" xfId="48" applyFont="1" applyFill="1" applyBorder="1" applyAlignment="1">
      <alignment horizontal="center" vertical="center"/>
    </xf>
    <xf numFmtId="0" fontId="14" fillId="0" borderId="112" xfId="48" applyFont="1" applyBorder="1">
      <alignment vertical="center"/>
    </xf>
    <xf numFmtId="0" fontId="14" fillId="0" borderId="113" xfId="48" applyFont="1" applyBorder="1">
      <alignment vertical="center"/>
    </xf>
    <xf numFmtId="0" fontId="14" fillId="0" borderId="114" xfId="48" applyFont="1" applyBorder="1">
      <alignment vertical="center"/>
    </xf>
    <xf numFmtId="0" fontId="14" fillId="0" borderId="115" xfId="48" applyFont="1" applyBorder="1" applyAlignment="1">
      <alignment horizontal="center" vertical="center"/>
    </xf>
    <xf numFmtId="0" fontId="26" fillId="0" borderId="116" xfId="0" applyFont="1" applyFill="1" applyBorder="1" applyAlignment="1">
      <alignment horizontal="center" vertical="center" shrinkToFit="1"/>
    </xf>
    <xf numFmtId="0" fontId="26" fillId="0" borderId="109" xfId="0" applyFont="1" applyFill="1" applyBorder="1" applyAlignment="1">
      <alignment horizontal="center" vertical="center" shrinkToFit="1"/>
    </xf>
    <xf numFmtId="0" fontId="26" fillId="0" borderId="117" xfId="0" applyFont="1" applyFill="1" applyBorder="1" applyAlignment="1">
      <alignment horizontal="center" vertical="center" shrinkToFit="1"/>
    </xf>
    <xf numFmtId="0" fontId="26" fillId="0" borderId="118" xfId="0" applyFont="1" applyFill="1" applyBorder="1" applyAlignment="1">
      <alignment horizontal="center" vertical="center" shrinkToFit="1"/>
    </xf>
    <xf numFmtId="0" fontId="14" fillId="0" borderId="104" xfId="48" applyFont="1" applyBorder="1">
      <alignment vertical="center"/>
    </xf>
    <xf numFmtId="0" fontId="14" fillId="0" borderId="9" xfId="48" applyFont="1" applyBorder="1">
      <alignment vertical="center"/>
    </xf>
    <xf numFmtId="0" fontId="14" fillId="0" borderId="37" xfId="48" applyFont="1" applyBorder="1">
      <alignment vertical="center"/>
    </xf>
    <xf numFmtId="0" fontId="16" fillId="0" borderId="0" xfId="48" applyFont="1" applyAlignment="1">
      <alignment horizontal="right" vertical="center"/>
    </xf>
    <xf numFmtId="0" fontId="14" fillId="0" borderId="108" xfId="48" applyFont="1" applyBorder="1">
      <alignment vertical="center"/>
    </xf>
    <xf numFmtId="0" fontId="30" fillId="0" borderId="0" xfId="27" applyFont="1" applyFill="1" applyAlignment="1">
      <alignment horizontal="center" vertical="center" wrapText="1"/>
    </xf>
    <xf numFmtId="0" fontId="14" fillId="0" borderId="48" xfId="27" applyFont="1" applyFill="1" applyBorder="1" applyAlignment="1">
      <alignment horizontal="center" vertical="center"/>
    </xf>
    <xf numFmtId="0" fontId="14" fillId="0" borderId="47" xfId="27" applyFont="1" applyFill="1" applyBorder="1" applyAlignment="1">
      <alignment horizontal="center" vertical="center"/>
    </xf>
    <xf numFmtId="0" fontId="14" fillId="0" borderId="47" xfId="27" applyFont="1" applyFill="1" applyBorder="1" applyAlignment="1">
      <alignment horizontal="left" vertical="center" indent="1"/>
    </xf>
    <xf numFmtId="0" fontId="14" fillId="0" borderId="47" xfId="27" applyFont="1" applyFill="1" applyBorder="1" applyAlignment="1">
      <alignment horizontal="left" vertical="center"/>
    </xf>
    <xf numFmtId="0" fontId="14" fillId="0" borderId="53" xfId="41" applyFont="1" applyFill="1" applyBorder="1" applyAlignment="1">
      <alignment horizontal="left" vertical="center"/>
    </xf>
    <xf numFmtId="0" fontId="31" fillId="0" borderId="0" xfId="27" applyFont="1" applyFill="1" applyBorder="1" applyAlignment="1">
      <alignment horizontal="left" vertical="center"/>
    </xf>
    <xf numFmtId="0" fontId="16" fillId="0" borderId="48" xfId="27" applyFont="1" applyFill="1" applyBorder="1" applyAlignment="1">
      <alignment horizontal="center" vertical="center" wrapText="1"/>
    </xf>
    <xf numFmtId="0" fontId="16" fillId="0" borderId="48" xfId="27" applyFont="1" applyFill="1" applyBorder="1" applyAlignment="1">
      <alignment horizontal="center" vertical="center"/>
    </xf>
    <xf numFmtId="0" fontId="26" fillId="0" borderId="48" xfId="27" applyFont="1" applyFill="1" applyBorder="1" applyAlignment="1">
      <alignment horizontal="center" vertical="center" wrapText="1"/>
    </xf>
    <xf numFmtId="0" fontId="26" fillId="0" borderId="48" xfId="27" applyFont="1" applyFill="1" applyBorder="1" applyAlignment="1">
      <alignment horizontal="center" vertical="center"/>
    </xf>
    <xf numFmtId="0" fontId="26" fillId="0" borderId="50" xfId="27" applyFont="1" applyFill="1" applyBorder="1" applyAlignment="1">
      <alignment horizontal="center" vertical="center" wrapText="1"/>
    </xf>
    <xf numFmtId="0" fontId="26" fillId="0" borderId="47" xfId="27" applyFont="1" applyFill="1" applyBorder="1" applyAlignment="1">
      <alignment horizontal="center" vertical="center"/>
    </xf>
    <xf numFmtId="0" fontId="26" fillId="0" borderId="51" xfId="27" applyFont="1" applyFill="1" applyBorder="1" applyAlignment="1">
      <alignment horizontal="center" vertical="center"/>
    </xf>
    <xf numFmtId="0" fontId="26" fillId="0" borderId="53" xfId="27" applyFont="1" applyFill="1" applyBorder="1" applyAlignment="1">
      <alignment horizontal="center" vertical="center"/>
    </xf>
    <xf numFmtId="0" fontId="26" fillId="0" borderId="0" xfId="27" applyFont="1" applyFill="1" applyBorder="1" applyAlignment="1">
      <alignment horizontal="center" vertical="center"/>
    </xf>
    <xf numFmtId="0" fontId="26" fillId="0" borderId="54" xfId="27" applyFont="1" applyFill="1" applyBorder="1" applyAlignment="1">
      <alignment horizontal="center" vertical="center"/>
    </xf>
    <xf numFmtId="0" fontId="26" fillId="0" borderId="59" xfId="27" applyFont="1" applyFill="1" applyBorder="1" applyAlignment="1">
      <alignment horizontal="center" vertical="center"/>
    </xf>
    <xf numFmtId="0" fontId="26" fillId="0" borderId="61" xfId="27" applyFont="1" applyFill="1" applyBorder="1" applyAlignment="1">
      <alignment horizontal="center" vertical="center"/>
    </xf>
    <xf numFmtId="0" fontId="26" fillId="0" borderId="60" xfId="27" applyFont="1" applyFill="1" applyBorder="1" applyAlignment="1">
      <alignment horizontal="center" vertical="center"/>
    </xf>
    <xf numFmtId="0" fontId="14" fillId="0" borderId="61" xfId="41" applyFont="1" applyFill="1" applyBorder="1" applyAlignment="1">
      <alignment horizontal="center" vertical="center"/>
    </xf>
    <xf numFmtId="0" fontId="14" fillId="0" borderId="48" xfId="27" applyFont="1" applyFill="1" applyBorder="1" applyAlignment="1">
      <alignment horizontal="left" vertical="center" wrapText="1"/>
    </xf>
    <xf numFmtId="0" fontId="14" fillId="0" borderId="52" xfId="27" applyFont="1" applyFill="1" applyBorder="1" applyAlignment="1">
      <alignment vertical="center"/>
    </xf>
    <xf numFmtId="0" fontId="14" fillId="0" borderId="61" xfId="41" applyFont="1" applyFill="1" applyBorder="1" applyAlignment="1">
      <alignment horizontal="left" vertical="center"/>
    </xf>
    <xf numFmtId="0" fontId="14" fillId="0" borderId="58" xfId="27" applyFont="1" applyFill="1" applyBorder="1" applyAlignment="1">
      <alignment horizontal="left" vertical="center"/>
    </xf>
    <xf numFmtId="177" fontId="14" fillId="0" borderId="0" xfId="27" applyNumberFormat="1" applyFont="1" applyFill="1" applyAlignment="1">
      <alignment horizontal="left" vertical="center"/>
    </xf>
    <xf numFmtId="0" fontId="22" fillId="0" borderId="0" xfId="21" applyFont="1">
      <alignment vertical="center"/>
    </xf>
    <xf numFmtId="0" fontId="32" fillId="0" borderId="0" xfId="21" applyFont="1" applyAlignment="1">
      <alignment horizontal="center" vertical="center"/>
    </xf>
    <xf numFmtId="0" fontId="22" fillId="0" borderId="0" xfId="21" applyFont="1" applyAlignment="1">
      <alignment horizontal="center" vertical="center"/>
    </xf>
    <xf numFmtId="0" fontId="22" fillId="0" borderId="48" xfId="21" applyFont="1" applyBorder="1" applyAlignment="1">
      <alignment horizontal="center" vertical="center"/>
    </xf>
    <xf numFmtId="0" fontId="22" fillId="0" borderId="49" xfId="21" applyFont="1" applyBorder="1" applyAlignment="1">
      <alignment horizontal="center" vertical="center"/>
    </xf>
    <xf numFmtId="0" fontId="22" fillId="0" borderId="48" xfId="21" applyFont="1" applyBorder="1" applyAlignment="1">
      <alignment horizontal="center" vertical="center" wrapText="1"/>
    </xf>
    <xf numFmtId="0" fontId="22" fillId="9" borderId="49" xfId="21" applyFont="1" applyFill="1" applyBorder="1" applyAlignment="1">
      <alignment horizontal="center" vertical="center"/>
    </xf>
    <xf numFmtId="0" fontId="22" fillId="0" borderId="0" xfId="21" applyFont="1" applyBorder="1" applyAlignment="1">
      <alignment horizontal="center" vertical="center" wrapText="1"/>
    </xf>
    <xf numFmtId="0" fontId="22" fillId="9" borderId="0" xfId="21" applyFont="1" applyFill="1" applyAlignment="1">
      <alignment horizontal="center" vertical="center"/>
    </xf>
    <xf numFmtId="0" fontId="22" fillId="0" borderId="52" xfId="21" applyFont="1" applyBorder="1" applyAlignment="1">
      <alignment horizontal="center" vertical="center"/>
    </xf>
    <xf numFmtId="0" fontId="22" fillId="9" borderId="52" xfId="21" applyFont="1" applyFill="1" applyBorder="1" applyAlignment="1">
      <alignment horizontal="center" vertical="center"/>
    </xf>
    <xf numFmtId="0" fontId="22" fillId="0" borderId="0" xfId="21" applyFont="1" applyBorder="1" applyAlignment="1">
      <alignment horizontal="center" vertical="center"/>
    </xf>
    <xf numFmtId="0" fontId="22" fillId="0" borderId="58" xfId="21" applyFont="1" applyBorder="1" applyAlignment="1">
      <alignment horizontal="center" vertical="center"/>
    </xf>
    <xf numFmtId="0" fontId="22" fillId="0" borderId="58" xfId="21" applyFont="1" applyBorder="1" applyAlignment="1">
      <alignment vertical="center"/>
    </xf>
    <xf numFmtId="0" fontId="22" fillId="0" borderId="49" xfId="21" applyFont="1" applyBorder="1" applyAlignment="1">
      <alignment horizontal="center" vertical="center" wrapText="1"/>
    </xf>
    <xf numFmtId="178" fontId="22" fillId="0" borderId="49" xfId="21" applyNumberFormat="1" applyFont="1" applyBorder="1" applyAlignment="1">
      <alignment horizontal="center" vertical="center"/>
    </xf>
    <xf numFmtId="178" fontId="22" fillId="0" borderId="0" xfId="21" applyNumberFormat="1" applyFont="1" applyBorder="1" applyAlignment="1">
      <alignment horizontal="center" vertical="center"/>
    </xf>
    <xf numFmtId="0" fontId="22" fillId="0" borderId="52" xfId="21" applyFont="1" applyBorder="1" applyAlignment="1">
      <alignment horizontal="center" vertical="center" wrapText="1"/>
    </xf>
    <xf numFmtId="178" fontId="22" fillId="0" borderId="52" xfId="21" applyNumberFormat="1" applyFont="1" applyBorder="1" applyAlignment="1">
      <alignment horizontal="center" vertical="center"/>
    </xf>
    <xf numFmtId="0" fontId="22" fillId="0" borderId="58" xfId="21" applyFont="1" applyBorder="1" applyAlignment="1">
      <alignment horizontal="center" vertical="center" wrapText="1"/>
    </xf>
    <xf numFmtId="0" fontId="22" fillId="0" borderId="0" xfId="21" applyFont="1" applyAlignment="1">
      <alignment horizontal="right" vertical="center"/>
    </xf>
    <xf numFmtId="0" fontId="22" fillId="9" borderId="22" xfId="21" applyFont="1" applyFill="1" applyBorder="1" applyAlignment="1">
      <alignment horizontal="center" vertical="center" shrinkToFit="1"/>
    </xf>
    <xf numFmtId="0" fontId="22" fillId="9" borderId="23" xfId="21" applyFont="1" applyFill="1" applyBorder="1" applyAlignment="1">
      <alignment horizontal="center" vertical="center" shrinkToFit="1"/>
    </xf>
    <xf numFmtId="0" fontId="22" fillId="9" borderId="48" xfId="21" applyFont="1" applyFill="1" applyBorder="1" applyAlignment="1">
      <alignment horizontal="center" vertical="center"/>
    </xf>
    <xf numFmtId="179" fontId="14" fillId="10" borderId="49" xfId="2" applyNumberFormat="1" applyFont="1" applyFill="1" applyBorder="1" applyAlignment="1">
      <alignment horizontal="center" vertical="center"/>
    </xf>
    <xf numFmtId="179" fontId="14" fillId="0" borderId="0" xfId="2" applyNumberFormat="1" applyFont="1" applyFill="1" applyBorder="1" applyAlignment="1">
      <alignment horizontal="center" vertical="center"/>
    </xf>
    <xf numFmtId="179" fontId="14" fillId="10" borderId="52" xfId="2" applyNumberFormat="1" applyFont="1" applyFill="1" applyBorder="1" applyAlignment="1">
      <alignment horizontal="center" vertical="center"/>
    </xf>
    <xf numFmtId="179" fontId="14" fillId="10" borderId="58" xfId="2" applyNumberFormat="1" applyFont="1" applyFill="1" applyBorder="1" applyAlignment="1">
      <alignment horizontal="center" vertical="center"/>
    </xf>
    <xf numFmtId="0" fontId="4" fillId="0" borderId="0" xfId="47"/>
    <xf numFmtId="0" fontId="31" fillId="0" borderId="0" xfId="47" applyFont="1" applyAlignment="1">
      <alignment horizontal="left" vertical="center"/>
    </xf>
    <xf numFmtId="0" fontId="14" fillId="0" borderId="44" xfId="47" applyFont="1" applyBorder="1" applyAlignment="1">
      <alignment horizontal="center" vertical="center"/>
    </xf>
    <xf numFmtId="0" fontId="14" fillId="0" borderId="45" xfId="47" applyFont="1" applyBorder="1" applyAlignment="1">
      <alignment horizontal="center" vertical="center"/>
    </xf>
    <xf numFmtId="0" fontId="14" fillId="0" borderId="46" xfId="47" applyFont="1" applyBorder="1" applyAlignment="1">
      <alignment horizontal="center" vertical="center"/>
    </xf>
    <xf numFmtId="0" fontId="14" fillId="0" borderId="49" xfId="47" applyFont="1" applyBorder="1" applyAlignment="1">
      <alignment vertical="center"/>
    </xf>
    <xf numFmtId="0" fontId="14" fillId="0" borderId="58" xfId="47" applyFont="1" applyBorder="1" applyAlignment="1">
      <alignment vertical="center"/>
    </xf>
    <xf numFmtId="1" fontId="14" fillId="0" borderId="49" xfId="47" applyNumberFormat="1" applyFont="1" applyBorder="1" applyAlignment="1">
      <alignment horizontal="center" vertical="center"/>
    </xf>
    <xf numFmtId="1" fontId="14" fillId="0" borderId="52" xfId="47" applyNumberFormat="1" applyFont="1" applyBorder="1" applyAlignment="1">
      <alignment horizontal="center" vertical="center"/>
    </xf>
    <xf numFmtId="0" fontId="28" fillId="0" borderId="0" xfId="47" applyFont="1" applyAlignment="1">
      <alignment horizontal="center" vertical="center"/>
    </xf>
    <xf numFmtId="0" fontId="2" fillId="0" borderId="0" xfId="22">
      <alignment vertical="center"/>
    </xf>
    <xf numFmtId="0" fontId="2" fillId="0" borderId="54" xfId="22" applyBorder="1">
      <alignment vertical="center"/>
    </xf>
    <xf numFmtId="0" fontId="33" fillId="0" borderId="0" xfId="22" applyFont="1" applyAlignment="1">
      <alignment horizontal="center" vertical="center"/>
    </xf>
    <xf numFmtId="0" fontId="2" fillId="0" borderId="48" xfId="24" applyBorder="1" applyAlignment="1">
      <alignment horizontal="center" vertical="center"/>
    </xf>
    <xf numFmtId="0" fontId="2" fillId="0" borderId="49" xfId="22" applyBorder="1" applyAlignment="1">
      <alignment horizontal="center" vertical="center"/>
    </xf>
    <xf numFmtId="0" fontId="2" fillId="0" borderId="48" xfId="22" applyBorder="1" applyAlignment="1">
      <alignment horizontal="center" vertical="center" wrapText="1"/>
    </xf>
    <xf numFmtId="0" fontId="2" fillId="9" borderId="49" xfId="22" applyFill="1" applyBorder="1" applyAlignment="1">
      <alignment horizontal="center" vertical="center"/>
    </xf>
    <xf numFmtId="0" fontId="2" fillId="0" borderId="54" xfId="22" applyBorder="1" applyAlignment="1">
      <alignment horizontal="center" vertical="center" wrapText="1"/>
    </xf>
    <xf numFmtId="0" fontId="2" fillId="9" borderId="0" xfId="24" applyFill="1" applyAlignment="1">
      <alignment horizontal="center" vertical="center"/>
    </xf>
    <xf numFmtId="0" fontId="2" fillId="0" borderId="52" xfId="22" applyBorder="1" applyAlignment="1">
      <alignment horizontal="center" vertical="center"/>
    </xf>
    <xf numFmtId="0" fontId="2" fillId="9" borderId="52" xfId="22" applyFill="1" applyBorder="1" applyAlignment="1">
      <alignment horizontal="center" vertical="center"/>
    </xf>
    <xf numFmtId="0" fontId="2" fillId="0" borderId="54" xfId="22" applyBorder="1" applyAlignment="1">
      <alignment horizontal="center" vertical="center"/>
    </xf>
    <xf numFmtId="0" fontId="2" fillId="0" borderId="53" xfId="22" applyBorder="1">
      <alignment vertical="center"/>
    </xf>
    <xf numFmtId="0" fontId="2" fillId="0" borderId="58" xfId="22" applyBorder="1" applyAlignment="1">
      <alignment horizontal="center" vertical="center"/>
    </xf>
    <xf numFmtId="0" fontId="2" fillId="0" borderId="58" xfId="22" applyBorder="1">
      <alignment vertical="center"/>
    </xf>
    <xf numFmtId="0" fontId="2" fillId="0" borderId="49" xfId="22" applyBorder="1" applyAlignment="1">
      <alignment horizontal="center" vertical="center" wrapText="1"/>
    </xf>
    <xf numFmtId="178" fontId="2" fillId="0" borderId="49" xfId="22" applyNumberFormat="1" applyBorder="1" applyAlignment="1">
      <alignment horizontal="center" vertical="center"/>
    </xf>
    <xf numFmtId="178" fontId="2" fillId="0" borderId="54" xfId="22" applyNumberFormat="1" applyBorder="1" applyAlignment="1">
      <alignment horizontal="center" vertical="center"/>
    </xf>
    <xf numFmtId="0" fontId="2" fillId="0" borderId="52" xfId="22" applyBorder="1" applyAlignment="1">
      <alignment horizontal="center" vertical="center" wrapText="1"/>
    </xf>
    <xf numFmtId="178" fontId="2" fillId="0" borderId="52" xfId="22" applyNumberFormat="1" applyBorder="1" applyAlignment="1">
      <alignment horizontal="center" vertical="center"/>
    </xf>
    <xf numFmtId="0" fontId="2" fillId="0" borderId="58" xfId="22" applyBorder="1" applyAlignment="1">
      <alignment horizontal="center" vertical="center" wrapText="1"/>
    </xf>
    <xf numFmtId="0" fontId="2" fillId="0" borderId="0" xfId="22" applyAlignment="1">
      <alignment horizontal="right" vertical="center"/>
    </xf>
    <xf numFmtId="0" fontId="2" fillId="9" borderId="22" xfId="22" applyFill="1" applyBorder="1" applyAlignment="1">
      <alignment horizontal="center" vertical="center" shrinkToFit="1"/>
    </xf>
    <xf numFmtId="0" fontId="2" fillId="9" borderId="119" xfId="22" applyFill="1" applyBorder="1" applyAlignment="1">
      <alignment horizontal="center" vertical="center" shrinkToFit="1"/>
    </xf>
    <xf numFmtId="0" fontId="2" fillId="9" borderId="48" xfId="24" applyFill="1" applyBorder="1" applyAlignment="1">
      <alignment horizontal="center" vertical="center"/>
    </xf>
    <xf numFmtId="179" fontId="4" fillId="10" borderId="49" xfId="3" applyNumberFormat="1" applyFont="1" applyFill="1" applyBorder="1" applyAlignment="1">
      <alignment horizontal="center" vertical="center"/>
    </xf>
    <xf numFmtId="179" fontId="4" fillId="0" borderId="54" xfId="3" applyNumberFormat="1" applyFont="1" applyFill="1" applyBorder="1" applyAlignment="1">
      <alignment horizontal="center" vertical="center"/>
    </xf>
    <xf numFmtId="179" fontId="4" fillId="10" borderId="52" xfId="3" applyNumberFormat="1" applyFont="1" applyFill="1" applyBorder="1" applyAlignment="1">
      <alignment horizontal="center" vertical="center"/>
    </xf>
    <xf numFmtId="179" fontId="4" fillId="10" borderId="58" xfId="3" applyNumberFormat="1" applyFont="1" applyFill="1" applyBorder="1" applyAlignment="1">
      <alignment horizontal="center" vertical="center"/>
    </xf>
    <xf numFmtId="0" fontId="14" fillId="0" borderId="0" xfId="29" applyFont="1" applyFill="1" applyAlignment="1">
      <alignment horizontal="center" vertical="center" wrapText="1"/>
    </xf>
    <xf numFmtId="0" fontId="14" fillId="0" borderId="48" xfId="29" applyFont="1" applyFill="1" applyBorder="1" applyAlignment="1">
      <alignment horizontal="left" vertical="center"/>
    </xf>
    <xf numFmtId="0" fontId="14" fillId="0" borderId="47" xfId="29" applyFont="1" applyFill="1" applyBorder="1" applyAlignment="1">
      <alignment horizontal="center" vertical="center" wrapText="1"/>
    </xf>
    <xf numFmtId="0" fontId="14" fillId="0" borderId="51"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26" fillId="0" borderId="0" xfId="29" applyFont="1" applyFill="1" applyBorder="1" applyAlignment="1">
      <alignment horizontal="center" vertical="top" wrapText="1"/>
    </xf>
    <xf numFmtId="0" fontId="14" fillId="0" borderId="54" xfId="29" applyFont="1" applyFill="1" applyBorder="1" applyAlignment="1">
      <alignment horizontal="center" vertical="center" wrapText="1"/>
    </xf>
    <xf numFmtId="0" fontId="26" fillId="0" borderId="0" xfId="29" applyFont="1" applyFill="1" applyBorder="1" applyAlignment="1">
      <alignment horizontal="center" vertical="top"/>
    </xf>
    <xf numFmtId="0" fontId="26" fillId="0" borderId="0" xfId="29" applyFont="1" applyFill="1" applyBorder="1" applyAlignment="1">
      <alignment vertical="top"/>
    </xf>
    <xf numFmtId="0" fontId="26" fillId="0" borderId="0" xfId="29" applyFont="1" applyFill="1" applyBorder="1" applyAlignment="1">
      <alignment vertical="top" wrapText="1"/>
    </xf>
    <xf numFmtId="0" fontId="14" fillId="0" borderId="61" xfId="29" applyFont="1" applyFill="1" applyBorder="1" applyAlignment="1">
      <alignment horizontal="center" vertical="center" wrapText="1"/>
    </xf>
    <xf numFmtId="0" fontId="14" fillId="0" borderId="60" xfId="29" applyFont="1" applyFill="1" applyBorder="1" applyAlignment="1">
      <alignment horizontal="center" vertical="center" wrapText="1"/>
    </xf>
    <xf numFmtId="0" fontId="34" fillId="0" borderId="49" xfId="29" applyFont="1" applyFill="1" applyBorder="1" applyAlignment="1">
      <alignment horizontal="left" vertical="center"/>
    </xf>
    <xf numFmtId="0" fontId="34" fillId="0" borderId="52" xfId="29" applyFont="1" applyFill="1" applyBorder="1" applyAlignment="1">
      <alignment horizontal="left" vertical="center"/>
    </xf>
    <xf numFmtId="0" fontId="34" fillId="0" borderId="49" xfId="29" applyFont="1" applyFill="1" applyBorder="1" applyAlignment="1">
      <alignment horizontal="left" vertical="center" wrapText="1"/>
    </xf>
    <xf numFmtId="0" fontId="34" fillId="0" borderId="51" xfId="29" applyFont="1" applyFill="1" applyBorder="1" applyAlignment="1">
      <alignment horizontal="left" vertical="center"/>
    </xf>
    <xf numFmtId="0" fontId="34" fillId="0" borderId="49" xfId="29" applyFont="1" applyFill="1" applyBorder="1" applyAlignment="1">
      <alignment vertical="center" wrapText="1"/>
    </xf>
    <xf numFmtId="0" fontId="34" fillId="0" borderId="52" xfId="29" applyFont="1" applyFill="1" applyBorder="1" applyAlignment="1">
      <alignment horizontal="left" vertical="center" wrapText="1"/>
    </xf>
    <xf numFmtId="0" fontId="34" fillId="0" borderId="52" xfId="29" applyFont="1" applyFill="1" applyBorder="1" applyAlignment="1">
      <alignment vertical="center" wrapText="1"/>
    </xf>
    <xf numFmtId="0" fontId="34" fillId="0" borderId="52" xfId="29" applyFont="1" applyFill="1" applyBorder="1" applyAlignment="1">
      <alignment vertical="center"/>
    </xf>
    <xf numFmtId="0" fontId="34" fillId="0" borderId="54" xfId="29" applyFont="1" applyFill="1" applyBorder="1" applyAlignment="1">
      <alignment vertical="center"/>
    </xf>
    <xf numFmtId="0" fontId="34" fillId="0" borderId="53" xfId="29" applyFont="1" applyFill="1" applyBorder="1" applyAlignment="1">
      <alignment vertical="center"/>
    </xf>
    <xf numFmtId="179" fontId="14" fillId="0" borderId="0" xfId="29" applyNumberFormat="1" applyFont="1" applyFill="1" applyBorder="1" applyAlignment="1">
      <alignment vertical="center"/>
    </xf>
    <xf numFmtId="179" fontId="14" fillId="0" borderId="54" xfId="29" applyNumberFormat="1" applyFont="1" applyFill="1" applyBorder="1" applyAlignment="1">
      <alignment vertical="center"/>
    </xf>
    <xf numFmtId="0" fontId="34" fillId="0" borderId="58" xfId="29" applyFont="1" applyFill="1" applyBorder="1" applyAlignment="1">
      <alignment horizontal="left" vertical="center" wrapText="1"/>
    </xf>
    <xf numFmtId="0" fontId="34" fillId="0" borderId="58" xfId="29" applyFont="1" applyFill="1" applyBorder="1" applyAlignment="1">
      <alignment vertical="center" wrapText="1"/>
    </xf>
    <xf numFmtId="0" fontId="14" fillId="0" borderId="51" xfId="0" applyFont="1" applyBorder="1" applyAlignment="1">
      <alignment vertical="center"/>
    </xf>
    <xf numFmtId="0" fontId="14" fillId="0" borderId="48" xfId="29" applyFont="1" applyFill="1" applyBorder="1" applyAlignment="1">
      <alignment vertical="center"/>
    </xf>
    <xf numFmtId="179" fontId="14" fillId="0" borderId="47" xfId="29" applyNumberFormat="1" applyFont="1" applyFill="1" applyBorder="1" applyAlignment="1">
      <alignment horizontal="center" vertical="center"/>
    </xf>
    <xf numFmtId="0" fontId="14" fillId="0" borderId="47" xfId="41" applyFont="1" applyFill="1" applyBorder="1" applyAlignment="1">
      <alignment vertical="center"/>
    </xf>
    <xf numFmtId="0" fontId="25" fillId="0" borderId="53" xfId="29" applyFont="1" applyFill="1" applyBorder="1" applyAlignment="1">
      <alignment horizontal="center" vertical="center" shrinkToFit="1"/>
    </xf>
    <xf numFmtId="0" fontId="34" fillId="0" borderId="58" xfId="29" applyFont="1" applyFill="1" applyBorder="1" applyAlignment="1">
      <alignment horizontal="left" vertical="center"/>
    </xf>
    <xf numFmtId="0" fontId="34" fillId="0" borderId="58" xfId="29" applyFont="1" applyFill="1" applyBorder="1" applyAlignment="1">
      <alignment vertical="center"/>
    </xf>
    <xf numFmtId="0" fontId="34" fillId="0" borderId="59" xfId="29" applyFont="1" applyFill="1" applyBorder="1" applyAlignment="1">
      <alignment vertical="center"/>
    </xf>
    <xf numFmtId="0" fontId="34" fillId="0" borderId="60" xfId="29" applyFont="1" applyFill="1" applyBorder="1" applyAlignment="1">
      <alignment vertical="center"/>
    </xf>
    <xf numFmtId="0" fontId="25" fillId="0" borderId="59" xfId="29" applyFont="1" applyFill="1" applyBorder="1" applyAlignment="1">
      <alignment horizontal="center" vertical="center" shrinkToFit="1"/>
    </xf>
    <xf numFmtId="0" fontId="14" fillId="0" borderId="61" xfId="29" applyFont="1" applyFill="1" applyBorder="1" applyAlignment="1">
      <alignment vertical="center"/>
    </xf>
    <xf numFmtId="0" fontId="14" fillId="0" borderId="60" xfId="29" applyFont="1" applyFill="1" applyBorder="1" applyAlignment="1">
      <alignment vertical="center"/>
    </xf>
    <xf numFmtId="0" fontId="25" fillId="0" borderId="61" xfId="29" applyFont="1" applyFill="1" applyBorder="1" applyAlignment="1">
      <alignment vertical="center" shrinkToFit="1"/>
    </xf>
    <xf numFmtId="0" fontId="35" fillId="0" borderId="0" xfId="0" applyFont="1">
      <alignment vertical="center"/>
    </xf>
    <xf numFmtId="0" fontId="36" fillId="0" borderId="0" xfId="53" applyFont="1" applyAlignment="1">
      <alignment vertical="center"/>
    </xf>
    <xf numFmtId="0" fontId="35" fillId="0" borderId="0" xfId="21" applyFont="1" applyAlignment="1">
      <alignment horizontal="right" vertical="center"/>
    </xf>
    <xf numFmtId="0" fontId="22" fillId="0" borderId="1" xfId="53" applyFont="1" applyBorder="1">
      <alignment vertical="center"/>
    </xf>
    <xf numFmtId="0" fontId="22" fillId="0" borderId="1" xfId="53" applyFont="1" applyBorder="1" applyAlignment="1">
      <alignment horizontal="center" vertical="center"/>
    </xf>
    <xf numFmtId="0" fontId="22" fillId="0" borderId="17" xfId="53" applyFont="1" applyBorder="1" applyAlignment="1">
      <alignment horizontal="center" vertical="center"/>
    </xf>
    <xf numFmtId="0" fontId="35" fillId="0" borderId="0" xfId="53" applyFont="1" applyBorder="1" applyAlignment="1">
      <alignment horizontal="left" vertical="top" wrapText="1"/>
    </xf>
    <xf numFmtId="0" fontId="35" fillId="0" borderId="0" xfId="53" applyFont="1" applyBorder="1" applyAlignment="1">
      <alignment horizontal="left" vertical="top"/>
    </xf>
    <xf numFmtId="0" fontId="22" fillId="11" borderId="1" xfId="53" applyFont="1" applyFill="1" applyBorder="1" applyAlignment="1">
      <alignment horizontal="center" vertical="center"/>
    </xf>
    <xf numFmtId="0" fontId="22" fillId="11" borderId="49" xfId="53" applyFont="1" applyFill="1" applyBorder="1" applyAlignment="1" applyProtection="1">
      <alignment horizontal="center" vertical="center"/>
      <protection locked="0"/>
    </xf>
    <xf numFmtId="0" fontId="22" fillId="0" borderId="1" xfId="53" applyFont="1" applyBorder="1" applyAlignment="1">
      <alignment horizontal="center" vertical="center" wrapText="1"/>
    </xf>
    <xf numFmtId="0" fontId="22" fillId="0" borderId="49" xfId="53" applyFont="1" applyBorder="1">
      <alignment vertical="center"/>
    </xf>
    <xf numFmtId="0" fontId="22" fillId="11" borderId="58" xfId="53" applyFont="1" applyFill="1" applyBorder="1" applyAlignment="1" applyProtection="1">
      <alignment horizontal="center" vertical="center"/>
      <protection locked="0"/>
    </xf>
    <xf numFmtId="0" fontId="22" fillId="0" borderId="58" xfId="53" applyFont="1" applyBorder="1">
      <alignment vertical="center"/>
    </xf>
    <xf numFmtId="0" fontId="14" fillId="0" borderId="0" xfId="40" applyFont="1"/>
    <xf numFmtId="0" fontId="14" fillId="2" borderId="44" xfId="40" applyFont="1" applyFill="1" applyBorder="1" applyAlignment="1">
      <alignment horizontal="center" vertical="center" textRotation="255" wrapText="1"/>
    </xf>
    <xf numFmtId="0" fontId="14" fillId="2" borderId="45" xfId="40" applyFont="1" applyFill="1" applyBorder="1" applyAlignment="1">
      <alignment horizontal="center" vertical="center" textRotation="255" wrapText="1"/>
    </xf>
    <xf numFmtId="0" fontId="14" fillId="2" borderId="46" xfId="40" applyFont="1" applyFill="1" applyBorder="1" applyAlignment="1">
      <alignment horizontal="center" vertical="center" textRotation="255" wrapText="1"/>
    </xf>
    <xf numFmtId="0" fontId="37" fillId="0" borderId="0" xfId="40" applyFont="1" applyBorder="1" applyAlignment="1">
      <alignment horizontal="center" vertical="center"/>
    </xf>
    <xf numFmtId="0" fontId="14" fillId="2" borderId="50" xfId="40" applyFont="1" applyFill="1" applyBorder="1" applyAlignment="1">
      <alignment horizontal="center" vertical="center"/>
    </xf>
    <xf numFmtId="0" fontId="14" fillId="2" borderId="47" xfId="40" applyFont="1" applyFill="1" applyBorder="1" applyAlignment="1">
      <alignment horizontal="center" vertical="center"/>
    </xf>
    <xf numFmtId="0" fontId="14" fillId="2" borderId="51" xfId="40" applyFont="1" applyFill="1" applyBorder="1" applyAlignment="1">
      <alignment horizontal="center" vertical="center"/>
    </xf>
    <xf numFmtId="0" fontId="14" fillId="2" borderId="53" xfId="40" applyFont="1" applyFill="1" applyBorder="1" applyAlignment="1">
      <alignment horizontal="center" vertical="center"/>
    </xf>
    <xf numFmtId="0" fontId="14" fillId="2" borderId="0" xfId="40" applyFont="1" applyFill="1" applyBorder="1" applyAlignment="1">
      <alignment horizontal="center" vertical="center"/>
    </xf>
    <xf numFmtId="0" fontId="14" fillId="2" borderId="54" xfId="40" applyFont="1" applyFill="1" applyBorder="1" applyAlignment="1">
      <alignment horizontal="center" vertical="center"/>
    </xf>
    <xf numFmtId="0" fontId="14" fillId="2" borderId="59" xfId="40" applyFont="1" applyFill="1" applyBorder="1" applyAlignment="1">
      <alignment horizontal="center" vertical="center"/>
    </xf>
    <xf numFmtId="0" fontId="14" fillId="2" borderId="61" xfId="40" applyFont="1" applyFill="1" applyBorder="1" applyAlignment="1">
      <alignment horizontal="center" vertical="center"/>
    </xf>
    <xf numFmtId="0" fontId="14" fillId="2" borderId="60" xfId="40" applyFont="1" applyFill="1" applyBorder="1" applyAlignment="1">
      <alignment horizontal="center" vertical="center"/>
    </xf>
    <xf numFmtId="0" fontId="14" fillId="2" borderId="49" xfId="40" applyFont="1" applyFill="1" applyBorder="1" applyAlignment="1">
      <alignment horizontal="left"/>
    </xf>
    <xf numFmtId="0" fontId="14" fillId="2" borderId="49" xfId="40" applyFont="1" applyFill="1" applyBorder="1" applyAlignment="1">
      <alignment horizontal="left" shrinkToFit="1"/>
    </xf>
    <xf numFmtId="0" fontId="14" fillId="2" borderId="49" xfId="40" applyFont="1" applyFill="1" applyBorder="1" applyAlignment="1">
      <alignment horizontal="center" vertical="center"/>
    </xf>
    <xf numFmtId="0" fontId="14" fillId="0" borderId="49" xfId="38" applyFont="1" applyFill="1" applyBorder="1" applyAlignment="1">
      <alignment horizontal="left"/>
    </xf>
    <xf numFmtId="0" fontId="14" fillId="2" borderId="52" xfId="40" applyFont="1" applyFill="1" applyBorder="1" applyAlignment="1">
      <alignment horizontal="left"/>
    </xf>
    <xf numFmtId="0" fontId="14" fillId="2" borderId="52" xfId="40" applyFont="1" applyFill="1" applyBorder="1" applyAlignment="1">
      <alignment horizontal="left" shrinkToFit="1"/>
    </xf>
    <xf numFmtId="0" fontId="14" fillId="2" borderId="52" xfId="40" applyFont="1" applyFill="1" applyBorder="1" applyAlignment="1">
      <alignment horizontal="center" vertical="center"/>
    </xf>
    <xf numFmtId="0" fontId="14" fillId="2" borderId="58" xfId="40" applyFont="1" applyFill="1" applyBorder="1" applyAlignment="1">
      <alignment horizontal="left"/>
    </xf>
    <xf numFmtId="0" fontId="14" fillId="2" borderId="58" xfId="40" applyFont="1" applyFill="1" applyBorder="1" applyAlignment="1">
      <alignment horizontal="left" shrinkToFit="1"/>
    </xf>
    <xf numFmtId="0" fontId="14" fillId="0" borderId="58" xfId="40" applyFont="1" applyBorder="1" applyAlignment="1">
      <alignment horizontal="left"/>
    </xf>
    <xf numFmtId="0" fontId="14" fillId="2" borderId="49" xfId="40" applyFont="1" applyFill="1" applyBorder="1" applyAlignment="1">
      <alignment horizontal="center"/>
    </xf>
    <xf numFmtId="0" fontId="14" fillId="2" borderId="52" xfId="40" applyFont="1" applyFill="1" applyBorder="1" applyAlignment="1">
      <alignment horizontal="center"/>
    </xf>
    <xf numFmtId="0" fontId="14" fillId="6" borderId="0" xfId="40" applyFont="1" applyFill="1"/>
    <xf numFmtId="0" fontId="14" fillId="2" borderId="58" xfId="40" applyFont="1" applyFill="1" applyBorder="1" applyAlignment="1">
      <alignment horizontal="center"/>
    </xf>
    <xf numFmtId="0" fontId="14" fillId="2" borderId="58" xfId="40" applyFont="1" applyFill="1" applyBorder="1" applyAlignment="1">
      <alignment horizontal="center" vertical="center"/>
    </xf>
    <xf numFmtId="0" fontId="14" fillId="2" borderId="52" xfId="40" applyFont="1" applyFill="1" applyBorder="1" applyAlignment="1">
      <alignment vertical="center"/>
    </xf>
    <xf numFmtId="0" fontId="14" fillId="2" borderId="58" xfId="40" applyFont="1" applyFill="1" applyBorder="1" applyAlignment="1">
      <alignment vertical="center"/>
    </xf>
    <xf numFmtId="0" fontId="38" fillId="0" borderId="0" xfId="0" applyFont="1" applyBorder="1" applyAlignment="1">
      <alignment horizontal="center" vertical="center"/>
    </xf>
    <xf numFmtId="0" fontId="39" fillId="0" borderId="0" xfId="0" applyFont="1" applyBorder="1" applyAlignment="1">
      <alignment vertical="center"/>
    </xf>
    <xf numFmtId="0" fontId="30" fillId="0" borderId="0" xfId="0" applyFont="1">
      <alignment vertical="center"/>
    </xf>
    <xf numFmtId="0" fontId="39" fillId="0" borderId="1" xfId="0" applyFont="1" applyBorder="1" applyAlignment="1">
      <alignment horizontal="left" vertical="center" wrapText="1"/>
    </xf>
    <xf numFmtId="0" fontId="40" fillId="0" borderId="0" xfId="0" applyFont="1" applyBorder="1" applyAlignment="1">
      <alignment vertical="center"/>
    </xf>
    <xf numFmtId="0" fontId="39" fillId="0" borderId="1" xfId="0" applyFont="1" applyBorder="1" applyAlignment="1">
      <alignment horizontal="center" vertical="center"/>
    </xf>
    <xf numFmtId="0" fontId="41" fillId="0" borderId="0" xfId="0" applyFont="1" applyBorder="1" applyAlignment="1">
      <alignment horizontal="left" vertical="center" wrapText="1"/>
    </xf>
    <xf numFmtId="0" fontId="39" fillId="0" borderId="1" xfId="0" applyFont="1" applyBorder="1" applyAlignment="1">
      <alignment horizontal="left" vertical="center" indent="1"/>
    </xf>
    <xf numFmtId="0" fontId="39" fillId="12" borderId="1" xfId="0" applyFont="1" applyFill="1" applyBorder="1" applyAlignment="1">
      <alignment horizontal="left" vertical="center" indent="1" shrinkToFit="1"/>
    </xf>
    <xf numFmtId="0" fontId="39" fillId="0" borderId="6" xfId="0" applyFont="1" applyBorder="1" applyAlignment="1">
      <alignment horizontal="left" vertical="center" indent="1"/>
    </xf>
    <xf numFmtId="0" fontId="39" fillId="0" borderId="17" xfId="0" applyFont="1" applyBorder="1" applyAlignment="1">
      <alignment horizontal="left" vertical="center" indent="1"/>
    </xf>
    <xf numFmtId="0" fontId="41" fillId="0" borderId="0" xfId="0" applyFont="1" applyBorder="1" applyAlignment="1">
      <alignment horizontal="left" vertical="center" wrapText="1" indent="1"/>
    </xf>
    <xf numFmtId="0" fontId="40" fillId="0" borderId="1" xfId="0" applyFont="1" applyBorder="1" applyAlignment="1">
      <alignment horizontal="center" vertical="center"/>
    </xf>
    <xf numFmtId="0" fontId="42" fillId="0" borderId="0" xfId="0" applyFont="1" applyBorder="1" applyAlignment="1">
      <alignment horizontal="left" vertical="center" wrapText="1" indent="1"/>
    </xf>
    <xf numFmtId="0" fontId="41" fillId="0" borderId="106" xfId="0" applyFont="1" applyBorder="1" applyAlignment="1">
      <alignment horizontal="left" vertical="center" wrapText="1" indent="1"/>
    </xf>
    <xf numFmtId="0" fontId="39" fillId="13" borderId="1" xfId="0" applyFont="1" applyFill="1" applyBorder="1" applyAlignment="1">
      <alignment horizontal="center" vertical="center"/>
    </xf>
    <xf numFmtId="0" fontId="39" fillId="12" borderId="1" xfId="0" applyFont="1" applyFill="1" applyBorder="1" applyAlignment="1">
      <alignment horizontal="center" vertical="center"/>
    </xf>
    <xf numFmtId="0" fontId="39" fillId="14" borderId="43" xfId="0" applyFont="1" applyFill="1" applyBorder="1" applyAlignment="1">
      <alignment horizontal="center" vertical="center"/>
    </xf>
    <xf numFmtId="0" fontId="39" fillId="14" borderId="1" xfId="0" applyFont="1" applyFill="1" applyBorder="1" applyAlignment="1">
      <alignment horizontal="center" vertical="center"/>
    </xf>
    <xf numFmtId="0" fontId="43" fillId="0" borderId="0" xfId="0" applyFont="1" applyBorder="1" applyAlignment="1">
      <alignment vertical="center"/>
    </xf>
    <xf numFmtId="0" fontId="43" fillId="13" borderId="2" xfId="0" applyFont="1" applyFill="1" applyBorder="1" applyAlignment="1">
      <alignment horizontal="left" vertical="top"/>
    </xf>
    <xf numFmtId="0" fontId="41" fillId="13" borderId="43" xfId="0" applyFont="1" applyFill="1" applyBorder="1" applyAlignment="1">
      <alignment horizontal="left" vertical="top"/>
    </xf>
    <xf numFmtId="0" fontId="39" fillId="0" borderId="17" xfId="0" applyFont="1" applyBorder="1" applyAlignment="1">
      <alignment horizontal="center" vertical="center"/>
    </xf>
    <xf numFmtId="180" fontId="39" fillId="14" borderId="1" xfId="0" applyNumberFormat="1" applyFont="1" applyFill="1" applyBorder="1" applyAlignment="1">
      <alignment horizontal="center" vertical="center"/>
    </xf>
    <xf numFmtId="0" fontId="39" fillId="13" borderId="110" xfId="0" applyFont="1" applyFill="1" applyBorder="1" applyAlignment="1">
      <alignment horizontal="center" vertical="center"/>
    </xf>
    <xf numFmtId="0" fontId="39" fillId="13" borderId="1" xfId="0" applyFont="1" applyFill="1" applyBorder="1" applyAlignment="1">
      <alignment horizontal="left" vertical="center" indent="1"/>
    </xf>
    <xf numFmtId="0" fontId="39" fillId="0" borderId="110" xfId="0" applyFont="1" applyBorder="1" applyAlignment="1">
      <alignment vertical="center"/>
    </xf>
    <xf numFmtId="176" fontId="39" fillId="13" borderId="5" xfId="1" applyFont="1" applyFill="1" applyBorder="1" applyAlignment="1" applyProtection="1">
      <alignment horizontal="center" vertical="center"/>
    </xf>
    <xf numFmtId="0" fontId="44" fillId="0" borderId="1" xfId="0" applyFont="1" applyBorder="1" applyAlignment="1">
      <alignment horizontal="center" vertical="center" wrapText="1"/>
    </xf>
    <xf numFmtId="0" fontId="39" fillId="14" borderId="5" xfId="0" applyFont="1" applyFill="1" applyBorder="1" applyAlignment="1">
      <alignment horizontal="center" vertical="center"/>
    </xf>
    <xf numFmtId="0" fontId="39" fillId="13" borderId="5" xfId="0" applyFont="1" applyFill="1" applyBorder="1" applyAlignment="1">
      <alignment horizontal="center" vertical="center"/>
    </xf>
    <xf numFmtId="0" fontId="39" fillId="0" borderId="120" xfId="0" applyFont="1" applyBorder="1" applyAlignment="1">
      <alignment horizontal="center" vertical="center"/>
    </xf>
    <xf numFmtId="0" fontId="39" fillId="0" borderId="121" xfId="0" applyFont="1" applyBorder="1" applyAlignment="1">
      <alignment horizontal="center" vertical="center"/>
    </xf>
    <xf numFmtId="0" fontId="39" fillId="0" borderId="104" xfId="0" applyFont="1" applyBorder="1" applyAlignment="1">
      <alignment vertical="center"/>
    </xf>
    <xf numFmtId="0" fontId="39" fillId="0" borderId="122" xfId="0" applyFont="1" applyBorder="1" applyAlignment="1">
      <alignment horizontal="center" vertical="center"/>
    </xf>
    <xf numFmtId="0" fontId="45" fillId="0" borderId="0" xfId="0" applyFont="1" applyBorder="1" applyAlignment="1"/>
    <xf numFmtId="10" fontId="39" fillId="14" borderId="5" xfId="55" applyNumberFormat="1" applyFont="1" applyFill="1" applyBorder="1" applyAlignment="1" applyProtection="1">
      <alignment horizontal="center" vertical="center"/>
    </xf>
    <xf numFmtId="0" fontId="39" fillId="0" borderId="39" xfId="0" applyFont="1" applyBorder="1" applyAlignment="1">
      <alignment horizontal="center" vertical="center"/>
    </xf>
    <xf numFmtId="0" fontId="46" fillId="0" borderId="39" xfId="0" applyFont="1" applyBorder="1" applyAlignment="1">
      <alignment horizontal="center" vertical="center" wrapText="1"/>
    </xf>
    <xf numFmtId="0" fontId="39" fillId="0" borderId="1" xfId="0" applyFont="1" applyBorder="1" applyAlignment="1">
      <alignment horizontal="center" vertical="center" wrapText="1"/>
    </xf>
    <xf numFmtId="176" fontId="39" fillId="13" borderId="17" xfId="1" applyFont="1" applyFill="1" applyBorder="1" applyAlignment="1" applyProtection="1">
      <alignment horizontal="center" vertical="center"/>
    </xf>
    <xf numFmtId="0" fontId="39" fillId="15" borderId="1" xfId="0" applyFont="1" applyFill="1" applyBorder="1" applyAlignment="1">
      <alignment horizontal="center" vertical="center"/>
    </xf>
    <xf numFmtId="0" fontId="39" fillId="0" borderId="104" xfId="0" applyFont="1" applyBorder="1" applyAlignment="1">
      <alignment horizontal="center" vertical="center"/>
    </xf>
    <xf numFmtId="0" fontId="39" fillId="0" borderId="0" xfId="0" applyFont="1" applyBorder="1" applyAlignment="1">
      <alignment horizontal="right" vertical="center"/>
    </xf>
    <xf numFmtId="180" fontId="39" fillId="0" borderId="0" xfId="0" applyNumberFormat="1" applyFont="1" applyBorder="1" applyAlignment="1">
      <alignment horizontal="right" vertical="center"/>
    </xf>
    <xf numFmtId="181" fontId="39" fillId="0" borderId="0" xfId="1" applyNumberFormat="1" applyFont="1" applyBorder="1" applyAlignment="1" applyProtection="1">
      <alignment horizontal="right" vertical="center"/>
    </xf>
    <xf numFmtId="0" fontId="46" fillId="0" borderId="0" xfId="0" applyFont="1" applyBorder="1" applyAlignment="1">
      <alignment horizontal="right"/>
    </xf>
    <xf numFmtId="0" fontId="39" fillId="0" borderId="1" xfId="0" applyFont="1" applyBorder="1" applyAlignment="1">
      <alignment vertical="center"/>
    </xf>
    <xf numFmtId="0" fontId="39" fillId="0" borderId="0" xfId="0" applyFont="1" applyBorder="1" applyAlignment="1">
      <alignment horizontal="left" vertical="center"/>
    </xf>
    <xf numFmtId="0" fontId="39" fillId="0" borderId="1" xfId="0" applyFont="1" applyBorder="1" applyAlignment="1">
      <alignment horizontal="left" vertical="center"/>
    </xf>
    <xf numFmtId="182" fontId="39" fillId="0" borderId="0" xfId="0" applyNumberFormat="1" applyFont="1" applyBorder="1" applyAlignment="1">
      <alignment vertical="center"/>
    </xf>
    <xf numFmtId="0" fontId="39" fillId="0" borderId="0" xfId="0" applyFont="1" applyBorder="1" applyAlignment="1">
      <alignment horizontal="center" vertical="center"/>
    </xf>
    <xf numFmtId="10" fontId="39" fillId="0" borderId="0" xfId="55" applyNumberFormat="1" applyFont="1" applyBorder="1" applyAlignment="1" applyProtection="1">
      <alignment horizontal="center" vertical="center"/>
    </xf>
    <xf numFmtId="0" fontId="46" fillId="0" borderId="0" xfId="0" applyFont="1" applyBorder="1" applyAlignment="1">
      <alignment horizontal="left"/>
    </xf>
    <xf numFmtId="0" fontId="46" fillId="0" borderId="0" xfId="0" applyFont="1" applyBorder="1" applyAlignment="1"/>
    <xf numFmtId="0" fontId="47" fillId="0" borderId="0" xfId="14" applyFont="1" applyAlignment="1">
      <alignment vertical="center"/>
    </xf>
    <xf numFmtId="0" fontId="48" fillId="0" borderId="0" xfId="15" applyFont="1" applyBorder="1" applyAlignment="1" applyProtection="1">
      <alignment horizontal="center" vertical="center"/>
    </xf>
    <xf numFmtId="0" fontId="49" fillId="0" borderId="0" xfId="15" applyFont="1" applyBorder="1" applyAlignment="1" applyProtection="1">
      <alignment horizontal="left" vertical="center"/>
    </xf>
    <xf numFmtId="0" fontId="49" fillId="0" borderId="0" xfId="15" applyFont="1" applyAlignment="1" applyProtection="1">
      <alignment horizontal="center" vertical="center"/>
    </xf>
    <xf numFmtId="0" fontId="47" fillId="0" borderId="0" xfId="14" applyFont="1" applyBorder="1" applyAlignment="1">
      <alignment horizontal="left" vertical="center" wrapText="1"/>
    </xf>
    <xf numFmtId="0" fontId="50" fillId="0" borderId="0" xfId="15" applyFont="1" applyAlignment="1" applyProtection="1">
      <alignment vertical="center"/>
    </xf>
    <xf numFmtId="0" fontId="51" fillId="5" borderId="5" xfId="15" applyFont="1" applyFill="1" applyBorder="1" applyAlignment="1" applyProtection="1">
      <alignment horizontal="right" vertical="center" textRotation="255"/>
    </xf>
    <xf numFmtId="0" fontId="51" fillId="5" borderId="6" xfId="15" applyFont="1" applyFill="1" applyBorder="1" applyAlignment="1" applyProtection="1">
      <alignment horizontal="right" vertical="center" textRotation="255"/>
    </xf>
    <xf numFmtId="0" fontId="51" fillId="0" borderId="1" xfId="15" applyFont="1" applyBorder="1" applyAlignment="1" applyProtection="1">
      <alignment horizontal="center" vertical="center" wrapText="1" readingOrder="1"/>
    </xf>
    <xf numFmtId="0" fontId="49" fillId="0" borderId="17" xfId="15" applyFont="1" applyBorder="1" applyAlignment="1" applyProtection="1">
      <alignment horizontal="center" vertical="center" textRotation="255"/>
    </xf>
    <xf numFmtId="0" fontId="49" fillId="5" borderId="17" xfId="15" applyFont="1" applyFill="1" applyBorder="1" applyAlignment="1" applyProtection="1">
      <alignment horizontal="center" vertical="center" textRotation="255"/>
    </xf>
    <xf numFmtId="0" fontId="51" fillId="5" borderId="1" xfId="15" applyFont="1" applyFill="1" applyBorder="1" applyAlignment="1" applyProtection="1">
      <alignment horizontal="center" wrapText="1"/>
    </xf>
    <xf numFmtId="0" fontId="47" fillId="0" borderId="1" xfId="15" applyFont="1" applyBorder="1" applyAlignment="1" applyProtection="1">
      <alignment horizontal="left" vertical="top" wrapText="1"/>
    </xf>
    <xf numFmtId="0" fontId="4" fillId="0" borderId="106" xfId="15" applyFont="1" applyBorder="1" applyAlignment="1" applyProtection="1">
      <alignment vertical="top" wrapText="1"/>
    </xf>
    <xf numFmtId="0" fontId="50" fillId="0" borderId="0" xfId="15" applyFont="1" applyBorder="1" applyAlignment="1" applyProtection="1">
      <alignment horizontal="left" vertical="center" wrapText="1"/>
    </xf>
    <xf numFmtId="0" fontId="4" fillId="0" borderId="1" xfId="15" applyFont="1" applyBorder="1" applyAlignment="1" applyProtection="1">
      <alignment horizontal="center" vertical="top" wrapText="1"/>
    </xf>
    <xf numFmtId="176" fontId="4" fillId="16" borderId="1" xfId="1" applyFont="1" applyFill="1" applyBorder="1" applyAlignment="1" applyProtection="1">
      <alignment horizontal="center" vertical="center" wrapText="1"/>
    </xf>
    <xf numFmtId="0" fontId="4" fillId="0" borderId="0" xfId="15" applyFont="1" applyBorder="1" applyAlignment="1" applyProtection="1">
      <alignment horizontal="left" vertical="top" wrapText="1"/>
    </xf>
    <xf numFmtId="0" fontId="51" fillId="0" borderId="0" xfId="15" applyFont="1" applyAlignment="1" applyProtection="1">
      <alignment vertical="center"/>
    </xf>
    <xf numFmtId="0" fontId="51" fillId="5" borderId="106" xfId="15" applyFont="1" applyFill="1" applyBorder="1" applyAlignment="1" applyProtection="1">
      <alignment vertical="center"/>
    </xf>
    <xf numFmtId="0" fontId="51" fillId="5" borderId="25" xfId="15" applyFont="1" applyFill="1" applyBorder="1" applyAlignment="1" applyProtection="1">
      <alignment vertical="center"/>
    </xf>
    <xf numFmtId="0" fontId="52" fillId="0" borderId="123" xfId="15" applyFont="1" applyBorder="1" applyAlignment="1" applyProtection="1">
      <alignment horizontal="left" vertical="center" wrapText="1"/>
    </xf>
    <xf numFmtId="0" fontId="52" fillId="0" borderId="19" xfId="15" applyFont="1" applyBorder="1" applyAlignment="1" applyProtection="1">
      <alignment horizontal="left" vertical="center" wrapText="1"/>
    </xf>
    <xf numFmtId="0" fontId="52" fillId="0" borderId="124" xfId="15" applyFont="1" applyBorder="1" applyAlignment="1" applyProtection="1">
      <alignment horizontal="left" vertical="center" wrapText="1"/>
    </xf>
    <xf numFmtId="0" fontId="49" fillId="0" borderId="125" xfId="15" applyFont="1" applyBorder="1" applyAlignment="1" applyProtection="1">
      <alignment horizontal="center" vertical="center" shrinkToFit="1"/>
    </xf>
    <xf numFmtId="0" fontId="49" fillId="0" borderId="5" xfId="15" applyFont="1" applyBorder="1" applyAlignment="1" applyProtection="1">
      <alignment horizontal="center" vertical="center" shrinkToFit="1"/>
    </xf>
    <xf numFmtId="0" fontId="49" fillId="0" borderId="110" xfId="15" applyFont="1" applyBorder="1" applyAlignment="1" applyProtection="1">
      <alignment horizontal="center" vertical="center"/>
    </xf>
    <xf numFmtId="0" fontId="51" fillId="5" borderId="110" xfId="15" applyFont="1" applyFill="1" applyBorder="1" applyAlignment="1" applyProtection="1">
      <alignment horizontal="center"/>
    </xf>
    <xf numFmtId="0" fontId="4" fillId="0" borderId="0" xfId="15" applyFont="1" applyBorder="1" applyAlignment="1" applyProtection="1">
      <alignment horizontal="left" vertical="center"/>
    </xf>
    <xf numFmtId="0" fontId="51" fillId="5" borderId="106" xfId="15" applyFont="1" applyFill="1" applyBorder="1" applyAlignment="1" applyProtection="1">
      <alignment horizontal="center" vertical="center"/>
    </xf>
    <xf numFmtId="0" fontId="51" fillId="5" borderId="25" xfId="15" applyFont="1" applyFill="1" applyBorder="1" applyAlignment="1" applyProtection="1">
      <alignment horizontal="center" vertical="center"/>
    </xf>
    <xf numFmtId="0" fontId="51" fillId="0" borderId="126" xfId="15" applyFont="1" applyBorder="1" applyAlignment="1" applyProtection="1">
      <alignment horizontal="left" vertical="center"/>
    </xf>
    <xf numFmtId="0" fontId="52" fillId="0" borderId="7" xfId="15" applyFont="1" applyBorder="1" applyAlignment="1" applyProtection="1">
      <alignment horizontal="left" vertical="center" wrapText="1" shrinkToFit="1"/>
    </xf>
    <xf numFmtId="0" fontId="52" fillId="0" borderId="127" xfId="15" applyFont="1" applyBorder="1" applyAlignment="1" applyProtection="1">
      <alignment horizontal="left" vertical="center" wrapText="1" shrinkToFit="1"/>
    </xf>
    <xf numFmtId="0" fontId="52" fillId="0" borderId="15" xfId="15" applyFont="1" applyBorder="1" applyAlignment="1" applyProtection="1">
      <alignment horizontal="left" vertical="center" wrapText="1"/>
    </xf>
    <xf numFmtId="0" fontId="51" fillId="0" borderId="110" xfId="15" applyFont="1" applyBorder="1" applyAlignment="1" applyProtection="1">
      <alignment horizontal="left" vertical="center" wrapText="1"/>
    </xf>
    <xf numFmtId="0" fontId="4" fillId="0" borderId="0" xfId="15" applyFont="1" applyBorder="1" applyAlignment="1" applyProtection="1">
      <alignment vertical="top" wrapText="1"/>
    </xf>
    <xf numFmtId="0" fontId="4" fillId="0" borderId="0" xfId="15" applyFont="1" applyBorder="1" applyAlignment="1" applyProtection="1">
      <alignment horizontal="center" vertical="center" wrapText="1"/>
    </xf>
    <xf numFmtId="0" fontId="51" fillId="5" borderId="122" xfId="15" applyFont="1" applyFill="1" applyBorder="1" applyAlignment="1" applyProtection="1">
      <alignment horizontal="center" vertical="center"/>
    </xf>
    <xf numFmtId="0" fontId="51" fillId="5" borderId="37" xfId="15" applyFont="1" applyFill="1" applyBorder="1" applyAlignment="1" applyProtection="1">
      <alignment horizontal="center" vertical="center"/>
    </xf>
    <xf numFmtId="9" fontId="4" fillId="0" borderId="0" xfId="55" applyFont="1" applyBorder="1" applyAlignment="1" applyProtection="1">
      <alignment horizontal="center" vertical="center" wrapText="1"/>
    </xf>
    <xf numFmtId="0" fontId="51" fillId="5" borderId="1" xfId="15" applyFont="1" applyFill="1" applyBorder="1" applyAlignment="1" applyProtection="1">
      <alignment horizontal="center" vertical="center" shrinkToFit="1"/>
    </xf>
    <xf numFmtId="12" fontId="49" fillId="0" borderId="39" xfId="15" applyNumberFormat="1" applyFont="1" applyBorder="1" applyAlignment="1" applyProtection="1">
      <alignment horizontal="center" vertical="center"/>
    </xf>
    <xf numFmtId="12" fontId="49" fillId="0" borderId="19" xfId="15" applyNumberFormat="1" applyFont="1" applyBorder="1" applyAlignment="1" applyProtection="1">
      <alignment horizontal="center" vertical="center"/>
    </xf>
    <xf numFmtId="0" fontId="49" fillId="0" borderId="19" xfId="15" applyFont="1" applyBorder="1" applyAlignment="1" applyProtection="1">
      <alignment horizontal="center" vertical="center"/>
    </xf>
    <xf numFmtId="12" fontId="49" fillId="5" borderId="2" xfId="15" applyNumberFormat="1" applyFont="1" applyFill="1" applyBorder="1" applyAlignment="1" applyProtection="1">
      <alignment horizontal="center" vertical="center"/>
    </xf>
    <xf numFmtId="12" fontId="49" fillId="5" borderId="19" xfId="15" applyNumberFormat="1" applyFont="1" applyFill="1" applyBorder="1" applyAlignment="1" applyProtection="1">
      <alignment horizontal="center" vertical="center"/>
    </xf>
    <xf numFmtId="0" fontId="49" fillId="0" borderId="128" xfId="15" applyFont="1" applyBorder="1" applyAlignment="1" applyProtection="1">
      <alignment horizontal="center" vertical="center"/>
    </xf>
    <xf numFmtId="0" fontId="49" fillId="0" borderId="2" xfId="15" applyFont="1" applyBorder="1" applyAlignment="1" applyProtection="1">
      <alignment horizontal="center" vertical="center"/>
    </xf>
    <xf numFmtId="0" fontId="49" fillId="0" borderId="104" xfId="15" applyFont="1" applyBorder="1" applyAlignment="1" applyProtection="1">
      <alignment horizontal="center" vertical="center"/>
    </xf>
    <xf numFmtId="0" fontId="49" fillId="5" borderId="104" xfId="15" applyFont="1" applyFill="1" applyBorder="1" applyAlignment="1" applyProtection="1">
      <alignment horizontal="center"/>
    </xf>
    <xf numFmtId="0" fontId="51" fillId="5" borderId="17" xfId="15" applyFont="1" applyFill="1" applyBorder="1" applyAlignment="1" applyProtection="1"/>
    <xf numFmtId="183" fontId="4" fillId="16" borderId="122" xfId="8" applyNumberFormat="1" applyFont="1" applyFill="1" applyBorder="1" applyAlignment="1" applyProtection="1">
      <alignment vertical="center"/>
      <protection locked="0"/>
    </xf>
    <xf numFmtId="183" fontId="4" fillId="16" borderId="8" xfId="8" applyNumberFormat="1" applyFont="1" applyFill="1" applyBorder="1" applyAlignment="1" applyProtection="1">
      <alignment vertical="center"/>
      <protection locked="0"/>
    </xf>
    <xf numFmtId="183" fontId="4" fillId="16" borderId="37" xfId="8" applyNumberFormat="1" applyFont="1" applyFill="1" applyBorder="1" applyAlignment="1" applyProtection="1">
      <alignment vertical="center"/>
      <protection locked="0"/>
    </xf>
    <xf numFmtId="183" fontId="4" fillId="16" borderId="0" xfId="8" applyNumberFormat="1" applyFont="1" applyFill="1" applyBorder="1" applyAlignment="1" applyProtection="1">
      <alignment vertical="center"/>
      <protection locked="0"/>
    </xf>
    <xf numFmtId="183" fontId="4" fillId="16" borderId="23" xfId="8" applyNumberFormat="1" applyFont="1" applyFill="1" applyBorder="1" applyAlignment="1" applyProtection="1">
      <alignment vertical="center"/>
      <protection locked="0"/>
    </xf>
    <xf numFmtId="183" fontId="4" fillId="16" borderId="25" xfId="8" applyNumberFormat="1" applyFont="1" applyFill="1" applyBorder="1" applyAlignment="1" applyProtection="1">
      <alignment vertical="center"/>
      <protection locked="0"/>
    </xf>
    <xf numFmtId="183" fontId="4" fillId="0" borderId="104" xfId="8" applyNumberFormat="1" applyFont="1" applyBorder="1" applyAlignment="1" applyProtection="1">
      <alignment vertical="center"/>
    </xf>
    <xf numFmtId="184" fontId="4" fillId="17" borderId="104" xfId="8" applyNumberFormat="1" applyFont="1" applyFill="1" applyBorder="1" applyAlignment="1" applyProtection="1"/>
    <xf numFmtId="185" fontId="49" fillId="18" borderId="104" xfId="8" applyNumberFormat="1" applyFont="1" applyFill="1" applyBorder="1" applyAlignment="1" applyProtection="1">
      <alignment horizontal="center"/>
      <protection locked="0"/>
    </xf>
    <xf numFmtId="0" fontId="4" fillId="0" borderId="1" xfId="15" applyFont="1" applyBorder="1" applyAlignment="1" applyProtection="1">
      <alignment horizontal="center" vertical="top" shrinkToFit="1"/>
    </xf>
    <xf numFmtId="0" fontId="53" fillId="0" borderId="0" xfId="20" applyFont="1">
      <alignment vertical="center"/>
    </xf>
    <xf numFmtId="0" fontId="51" fillId="5" borderId="110" xfId="15" applyFont="1" applyFill="1" applyBorder="1" applyAlignment="1" applyProtection="1"/>
    <xf numFmtId="0" fontId="51" fillId="5" borderId="1" xfId="15" applyFont="1" applyFill="1" applyBorder="1" applyAlignment="1" applyProtection="1">
      <alignment horizontal="center"/>
    </xf>
    <xf numFmtId="183" fontId="4" fillId="16" borderId="2" xfId="8" applyNumberFormat="1" applyFont="1" applyFill="1" applyBorder="1" applyAlignment="1" applyProtection="1">
      <alignment vertical="center"/>
      <protection locked="0"/>
    </xf>
    <xf numFmtId="183" fontId="4" fillId="16" borderId="19" xfId="8" applyNumberFormat="1" applyFont="1" applyFill="1" applyBorder="1" applyAlignment="1" applyProtection="1">
      <alignment vertical="center"/>
      <protection locked="0"/>
    </xf>
    <xf numFmtId="183" fontId="4" fillId="16" borderId="43" xfId="8" applyNumberFormat="1" applyFont="1" applyFill="1" applyBorder="1" applyAlignment="1" applyProtection="1">
      <alignment vertical="center"/>
      <protection locked="0"/>
    </xf>
    <xf numFmtId="183" fontId="4" fillId="16" borderId="39" xfId="8" applyNumberFormat="1" applyFont="1" applyFill="1" applyBorder="1" applyAlignment="1" applyProtection="1">
      <alignment vertical="center"/>
      <protection locked="0"/>
    </xf>
    <xf numFmtId="183" fontId="4" fillId="0" borderId="1" xfId="8" applyNumberFormat="1" applyFont="1" applyBorder="1" applyAlignment="1" applyProtection="1">
      <alignment vertical="center"/>
    </xf>
    <xf numFmtId="0" fontId="51" fillId="5" borderId="110" xfId="15" applyFont="1" applyFill="1" applyBorder="1" applyAlignment="1" applyProtection="1">
      <alignment horizontal="right"/>
    </xf>
    <xf numFmtId="0" fontId="51" fillId="0" borderId="129" xfId="15" applyFont="1" applyBorder="1" applyAlignment="1" applyProtection="1">
      <alignment horizontal="center" vertical="top" wrapText="1"/>
    </xf>
    <xf numFmtId="176" fontId="4" fillId="17" borderId="130" xfId="1" applyFont="1" applyFill="1" applyBorder="1" applyAlignment="1" applyProtection="1">
      <alignment horizontal="center" vertical="center" wrapText="1"/>
    </xf>
    <xf numFmtId="0" fontId="51" fillId="16" borderId="110" xfId="15" applyFont="1" applyFill="1" applyBorder="1" applyAlignment="1" applyProtection="1">
      <alignment horizontal="center"/>
    </xf>
    <xf numFmtId="0" fontId="53" fillId="0" borderId="0" xfId="20" applyFont="1" applyProtection="1">
      <alignment vertical="center"/>
    </xf>
    <xf numFmtId="0" fontId="51" fillId="5" borderId="104" xfId="15" applyFont="1" applyFill="1" applyBorder="1" applyAlignment="1" applyProtection="1">
      <alignment horizontal="center"/>
    </xf>
    <xf numFmtId="183" fontId="4" fillId="16" borderId="9" xfId="8" applyNumberFormat="1" applyFont="1" applyFill="1" applyBorder="1" applyAlignment="1" applyProtection="1">
      <alignment vertical="center"/>
      <protection locked="0"/>
    </xf>
    <xf numFmtId="0" fontId="47" fillId="0" borderId="0" xfId="14" applyFont="1" applyAlignment="1"/>
    <xf numFmtId="0" fontId="0" fillId="0" borderId="0" xfId="0" applyAlignment="1"/>
    <xf numFmtId="0" fontId="51" fillId="5" borderId="104" xfId="15" applyFont="1" applyFill="1" applyBorder="1" applyAlignment="1" applyProtection="1"/>
    <xf numFmtId="183" fontId="4" fillId="16" borderId="123" xfId="8" applyNumberFormat="1" applyFont="1" applyFill="1" applyBorder="1" applyAlignment="1" applyProtection="1">
      <alignment vertical="center"/>
      <protection locked="0"/>
    </xf>
    <xf numFmtId="0" fontId="47" fillId="0" borderId="106" xfId="14" applyFont="1" applyBorder="1" applyAlignment="1">
      <alignment vertical="center"/>
    </xf>
    <xf numFmtId="186" fontId="51" fillId="17" borderId="1" xfId="15" applyNumberFormat="1" applyFont="1" applyFill="1" applyBorder="1" applyAlignment="1" applyProtection="1">
      <alignment horizontal="center"/>
    </xf>
    <xf numFmtId="187" fontId="49" fillId="0" borderId="131" xfId="15" applyNumberFormat="1" applyFont="1" applyBorder="1" applyAlignment="1" applyProtection="1">
      <alignment horizontal="center" vertical="center" wrapText="1" shrinkToFit="1"/>
    </xf>
    <xf numFmtId="187" fontId="49" fillId="0" borderId="132" xfId="15" applyNumberFormat="1" applyFont="1" applyBorder="1" applyAlignment="1" applyProtection="1">
      <alignment horizontal="center" vertical="center" wrapText="1" shrinkToFit="1"/>
    </xf>
    <xf numFmtId="0" fontId="54" fillId="0" borderId="37" xfId="20" applyFont="1" applyBorder="1" applyAlignment="1" applyProtection="1">
      <alignment horizontal="left" vertical="top" wrapText="1"/>
    </xf>
    <xf numFmtId="0" fontId="51" fillId="5" borderId="1" xfId="15" applyFont="1" applyFill="1" applyBorder="1" applyAlignment="1" applyProtection="1">
      <alignment horizontal="center" vertical="center" wrapText="1"/>
    </xf>
    <xf numFmtId="184" fontId="4" fillId="0" borderId="121" xfId="8" applyNumberFormat="1" applyFont="1" applyBorder="1" applyAlignment="1" applyProtection="1"/>
    <xf numFmtId="183" fontId="47" fillId="0" borderId="1" xfId="6" applyNumberFormat="1" applyFont="1" applyBorder="1" applyAlignment="1" applyProtection="1">
      <alignment vertical="center"/>
    </xf>
    <xf numFmtId="183" fontId="47" fillId="0" borderId="121" xfId="6" applyNumberFormat="1" applyFont="1" applyBorder="1" applyAlignment="1" applyProtection="1">
      <alignment vertical="center"/>
    </xf>
    <xf numFmtId="177" fontId="4" fillId="17" borderId="110" xfId="8" applyNumberFormat="1" applyFont="1" applyFill="1" applyBorder="1" applyAlignment="1" applyProtection="1"/>
    <xf numFmtId="188" fontId="47" fillId="17" borderId="2" xfId="6" applyNumberFormat="1" applyFont="1" applyFill="1" applyBorder="1" applyAlignment="1" applyProtection="1">
      <alignment vertical="center"/>
    </xf>
    <xf numFmtId="177" fontId="55" fillId="17" borderId="133" xfId="8" applyNumberFormat="1" applyFont="1" applyFill="1" applyBorder="1" applyAlignment="1" applyProtection="1">
      <alignment vertical="center"/>
    </xf>
    <xf numFmtId="0" fontId="47" fillId="0" borderId="0" xfId="14" applyFont="1" applyAlignment="1">
      <alignment vertical="center" wrapText="1"/>
    </xf>
    <xf numFmtId="0" fontId="56" fillId="0" borderId="0" xfId="20" applyFont="1" applyProtection="1">
      <alignment vertical="center"/>
    </xf>
    <xf numFmtId="49" fontId="4" fillId="0" borderId="3" xfId="15" applyNumberFormat="1" applyFont="1" applyBorder="1" applyAlignment="1" applyProtection="1">
      <alignment horizontal="left" shrinkToFit="1"/>
    </xf>
    <xf numFmtId="49" fontId="4" fillId="0" borderId="0" xfId="15" applyNumberFormat="1" applyFont="1" applyBorder="1" applyAlignment="1" applyProtection="1">
      <alignment horizontal="left" shrinkToFit="1"/>
    </xf>
    <xf numFmtId="0" fontId="3" fillId="8" borderId="0" xfId="32" applyFill="1">
      <alignment vertical="center"/>
    </xf>
    <xf numFmtId="0" fontId="31" fillId="8" borderId="0" xfId="32" applyFont="1" applyFill="1">
      <alignment vertical="center"/>
    </xf>
    <xf numFmtId="0" fontId="31" fillId="8" borderId="0" xfId="32" applyFont="1" applyFill="1" applyAlignment="1">
      <alignment vertical="center"/>
    </xf>
    <xf numFmtId="0" fontId="37" fillId="8" borderId="0" xfId="32" applyFont="1" applyFill="1" applyAlignment="1">
      <alignment horizontal="left" vertical="center"/>
    </xf>
    <xf numFmtId="0" fontId="31" fillId="19" borderId="48" xfId="32" applyFont="1" applyFill="1" applyBorder="1" applyAlignment="1">
      <alignment horizontal="left" vertical="center"/>
    </xf>
    <xf numFmtId="0" fontId="31" fillId="6" borderId="48" xfId="32" applyFont="1" applyFill="1" applyBorder="1" applyAlignment="1">
      <alignment horizontal="left" vertical="center"/>
    </xf>
    <xf numFmtId="0" fontId="58" fillId="8" borderId="0" xfId="32" applyFont="1" applyFill="1" applyAlignment="1">
      <alignment horizontal="left" vertical="center"/>
    </xf>
    <xf numFmtId="0" fontId="31" fillId="8" borderId="0" xfId="32" applyFont="1" applyFill="1" applyAlignment="1">
      <alignment horizontal="left" vertical="center"/>
    </xf>
    <xf numFmtId="0" fontId="20" fillId="8" borderId="0" xfId="32" applyFont="1" applyFill="1" applyAlignment="1">
      <alignment vertical="center"/>
    </xf>
    <xf numFmtId="0" fontId="31" fillId="8" borderId="48" xfId="32" applyFont="1" applyFill="1" applyBorder="1" applyAlignment="1">
      <alignment horizontal="center" vertical="center"/>
    </xf>
    <xf numFmtId="0" fontId="31" fillId="8" borderId="0" xfId="32" applyFont="1" applyFill="1" applyBorder="1" applyAlignment="1">
      <alignment horizontal="center" vertical="center"/>
    </xf>
    <xf numFmtId="0" fontId="59" fillId="8" borderId="0" xfId="32" applyFont="1" applyFill="1" applyAlignment="1">
      <alignment horizontal="left" vertical="center"/>
    </xf>
    <xf numFmtId="0" fontId="31" fillId="8" borderId="48" xfId="32" applyFont="1" applyFill="1" applyBorder="1" applyAlignment="1">
      <alignment horizontal="left" vertical="center"/>
    </xf>
    <xf numFmtId="0" fontId="31" fillId="8" borderId="0" xfId="32" applyFont="1" applyFill="1" applyBorder="1" applyAlignment="1">
      <alignment horizontal="left" vertical="center"/>
    </xf>
    <xf numFmtId="0" fontId="59" fillId="8" borderId="0" xfId="32" applyFont="1" applyFill="1" applyBorder="1">
      <alignment vertical="center"/>
    </xf>
    <xf numFmtId="0" fontId="31" fillId="8" borderId="0" xfId="32" applyFont="1" applyFill="1" applyAlignment="1">
      <alignment vertical="center" wrapText="1"/>
    </xf>
    <xf numFmtId="0" fontId="31" fillId="8" borderId="0" xfId="32" applyFont="1" applyFill="1" applyBorder="1" applyAlignment="1">
      <alignment horizontal="left" vertical="center" indent="1"/>
    </xf>
    <xf numFmtId="0" fontId="59" fillId="8" borderId="0" xfId="32" applyFont="1" applyFill="1">
      <alignment vertical="center"/>
    </xf>
    <xf numFmtId="0" fontId="59" fillId="8" borderId="0" xfId="32" applyFont="1" applyFill="1" applyBorder="1" applyAlignment="1">
      <alignment vertical="center"/>
    </xf>
    <xf numFmtId="0" fontId="59" fillId="8" borderId="0" xfId="32" applyFont="1" applyFill="1" applyBorder="1" applyAlignment="1">
      <alignment vertical="center" shrinkToFit="1"/>
    </xf>
    <xf numFmtId="0" fontId="30" fillId="8" borderId="0" xfId="32" applyFont="1" applyFill="1" applyAlignment="1"/>
    <xf numFmtId="0" fontId="30" fillId="8" borderId="0" xfId="32" applyFont="1" applyFill="1">
      <alignment vertical="center"/>
    </xf>
    <xf numFmtId="0" fontId="30" fillId="8" borderId="0" xfId="32" applyFont="1" applyFill="1" applyAlignment="1">
      <alignment vertical="center" wrapText="1"/>
    </xf>
    <xf numFmtId="0" fontId="30" fillId="8" borderId="0" xfId="32" applyFont="1" applyFill="1" applyAlignment="1">
      <alignment horizontal="justify" vertical="center" wrapText="1"/>
    </xf>
    <xf numFmtId="0" fontId="31" fillId="0" borderId="0" xfId="32" applyFont="1">
      <alignment vertical="center"/>
    </xf>
    <xf numFmtId="0" fontId="19" fillId="0" borderId="0" xfId="32" applyFont="1">
      <alignment vertical="center"/>
    </xf>
    <xf numFmtId="0" fontId="60" fillId="0" borderId="0" xfId="32" applyFont="1">
      <alignment vertical="center"/>
    </xf>
    <xf numFmtId="0" fontId="31" fillId="0" borderId="0" xfId="32" applyFont="1" applyFill="1" applyBorder="1">
      <alignment vertical="center"/>
    </xf>
    <xf numFmtId="0" fontId="19" fillId="0" borderId="0" xfId="32" applyFont="1" applyAlignment="1">
      <alignment horizontal="left" vertical="center"/>
    </xf>
    <xf numFmtId="0" fontId="60" fillId="0" borderId="0" xfId="32" applyFont="1" applyProtection="1">
      <alignment vertical="center"/>
    </xf>
    <xf numFmtId="0" fontId="19" fillId="8" borderId="0" xfId="32" applyFont="1" applyFill="1" applyBorder="1" applyAlignment="1" applyProtection="1">
      <alignment horizontal="center" vertical="center"/>
    </xf>
    <xf numFmtId="0" fontId="19" fillId="8" borderId="0" xfId="32" applyFont="1" applyFill="1" applyBorder="1" applyProtection="1">
      <alignment vertical="center"/>
    </xf>
    <xf numFmtId="0" fontId="31" fillId="8" borderId="0" xfId="32" applyFont="1" applyFill="1" applyBorder="1" applyAlignment="1" applyProtection="1">
      <alignment vertical="center"/>
    </xf>
    <xf numFmtId="0" fontId="31" fillId="0" borderId="0" xfId="32" applyFont="1" applyProtection="1">
      <alignment vertical="center"/>
    </xf>
    <xf numFmtId="0" fontId="19" fillId="0" borderId="134" xfId="32" applyFont="1" applyBorder="1" applyAlignment="1">
      <alignment horizontal="center" vertical="center"/>
    </xf>
    <xf numFmtId="0" fontId="19" fillId="0" borderId="135" xfId="32" applyFont="1" applyBorder="1" applyAlignment="1">
      <alignment horizontal="center" vertical="center"/>
    </xf>
    <xf numFmtId="0" fontId="19" fillId="0" borderId="136" xfId="32" applyFont="1" applyBorder="1" applyAlignment="1">
      <alignment horizontal="center" vertical="center"/>
    </xf>
    <xf numFmtId="0" fontId="19" fillId="0" borderId="137" xfId="32" applyFont="1" applyBorder="1" applyAlignment="1">
      <alignment horizontal="center" vertical="center" shrinkToFit="1"/>
    </xf>
    <xf numFmtId="0" fontId="19" fillId="0" borderId="138" xfId="32" applyFont="1" applyBorder="1" applyAlignment="1">
      <alignment horizontal="center" vertical="center" shrinkToFit="1"/>
    </xf>
    <xf numFmtId="0" fontId="19" fillId="0" borderId="139" xfId="32" applyFont="1" applyBorder="1" applyAlignment="1">
      <alignment horizontal="center" vertical="center" shrinkToFit="1"/>
    </xf>
    <xf numFmtId="0" fontId="31" fillId="8" borderId="140" xfId="32" applyFont="1" applyFill="1" applyBorder="1">
      <alignment vertical="center"/>
    </xf>
    <xf numFmtId="0" fontId="30" fillId="0" borderId="141" xfId="32" applyFont="1" applyBorder="1" applyProtection="1">
      <alignment vertical="center"/>
    </xf>
    <xf numFmtId="0" fontId="30" fillId="0" borderId="142" xfId="32" applyFont="1" applyBorder="1" applyProtection="1">
      <alignment vertical="center"/>
    </xf>
    <xf numFmtId="0" fontId="30" fillId="0" borderId="143" xfId="32" applyFont="1" applyBorder="1" applyProtection="1">
      <alignment vertical="center"/>
    </xf>
    <xf numFmtId="0" fontId="31" fillId="0" borderId="144" xfId="32" applyFont="1" applyBorder="1">
      <alignment vertical="center"/>
    </xf>
    <xf numFmtId="0" fontId="31" fillId="0" borderId="145" xfId="32" applyFont="1" applyBorder="1">
      <alignment vertical="center"/>
    </xf>
    <xf numFmtId="0" fontId="30" fillId="0" borderId="142" xfId="32" applyFont="1" applyBorder="1" applyAlignment="1">
      <alignment horizontal="center" vertical="center" wrapText="1"/>
    </xf>
    <xf numFmtId="0" fontId="30" fillId="0" borderId="146" xfId="32" applyFont="1" applyBorder="1" applyAlignment="1">
      <alignment horizontal="center" vertical="center" wrapText="1"/>
    </xf>
    <xf numFmtId="0" fontId="19" fillId="0" borderId="0" xfId="32" applyFont="1" applyBorder="1" applyProtection="1">
      <alignment vertical="center"/>
    </xf>
    <xf numFmtId="0" fontId="30" fillId="0" borderId="0" xfId="32" applyFont="1" applyBorder="1" applyAlignment="1" applyProtection="1">
      <alignment horizontal="left" vertical="center"/>
    </xf>
    <xf numFmtId="0" fontId="31" fillId="0" borderId="0" xfId="32" applyFont="1" applyAlignment="1" applyProtection="1">
      <alignment horizontal="left" vertical="center"/>
    </xf>
    <xf numFmtId="0" fontId="19" fillId="0" borderId="141" xfId="32" applyFont="1" applyBorder="1" applyAlignment="1">
      <alignment horizontal="center" vertical="center" wrapText="1"/>
    </xf>
    <xf numFmtId="0" fontId="19" fillId="0" borderId="142" xfId="32" applyFont="1" applyBorder="1" applyAlignment="1">
      <alignment horizontal="center" vertical="center" wrapText="1"/>
    </xf>
    <xf numFmtId="0" fontId="19" fillId="0" borderId="146" xfId="32" applyFont="1" applyBorder="1" applyAlignment="1">
      <alignment horizontal="center" vertical="center" wrapText="1"/>
    </xf>
    <xf numFmtId="0" fontId="19" fillId="6" borderId="141" xfId="32" applyFont="1" applyFill="1" applyBorder="1" applyAlignment="1" applyProtection="1">
      <alignment horizontal="center" vertical="center"/>
      <protection locked="0"/>
    </xf>
    <xf numFmtId="0" fontId="19" fillId="6" borderId="142" xfId="32" applyFont="1" applyFill="1" applyBorder="1" applyAlignment="1" applyProtection="1">
      <alignment horizontal="center" vertical="center"/>
      <protection locked="0"/>
    </xf>
    <xf numFmtId="0" fontId="19" fillId="6" borderId="143" xfId="32" applyFont="1" applyFill="1" applyBorder="1" applyAlignment="1" applyProtection="1">
      <alignment horizontal="center" vertical="center"/>
      <protection locked="0"/>
    </xf>
    <xf numFmtId="0" fontId="19" fillId="6" borderId="147" xfId="32" applyFont="1" applyFill="1" applyBorder="1" applyAlignment="1" applyProtection="1">
      <alignment horizontal="center" vertical="center"/>
      <protection locked="0"/>
    </xf>
    <xf numFmtId="0" fontId="19" fillId="6" borderId="147" xfId="32" applyFont="1" applyFill="1" applyBorder="1" applyAlignment="1" applyProtection="1">
      <alignment horizontal="center" vertical="center" shrinkToFit="1"/>
      <protection locked="0"/>
    </xf>
    <xf numFmtId="0" fontId="19" fillId="6" borderId="142" xfId="32" applyFont="1" applyFill="1" applyBorder="1" applyAlignment="1" applyProtection="1">
      <alignment horizontal="center" vertical="center" shrinkToFit="1"/>
      <protection locked="0"/>
    </xf>
    <xf numFmtId="0" fontId="19" fillId="6" borderId="143" xfId="32" applyFont="1" applyFill="1" applyBorder="1" applyAlignment="1" applyProtection="1">
      <alignment horizontal="center" vertical="center" shrinkToFit="1"/>
      <protection locked="0"/>
    </xf>
    <xf numFmtId="0" fontId="61" fillId="8" borderId="148" xfId="32" applyFont="1" applyFill="1" applyBorder="1" applyAlignment="1">
      <alignment horizontal="center" vertical="center"/>
    </xf>
    <xf numFmtId="0" fontId="30" fillId="0" borderId="149" xfId="32" applyFont="1" applyFill="1" applyBorder="1" applyAlignment="1" applyProtection="1">
      <alignment vertical="center" wrapText="1"/>
    </xf>
    <xf numFmtId="0" fontId="30" fillId="0" borderId="0" xfId="32" applyFont="1" applyFill="1" applyBorder="1" applyAlignment="1" applyProtection="1">
      <alignment vertical="center" wrapText="1"/>
    </xf>
    <xf numFmtId="0" fontId="30" fillId="0" borderId="54" xfId="32" applyFont="1" applyFill="1" applyBorder="1" applyAlignment="1" applyProtection="1">
      <alignment vertical="center" wrapText="1"/>
    </xf>
    <xf numFmtId="0" fontId="31" fillId="0" borderId="52" xfId="32" applyFont="1" applyFill="1" applyBorder="1" applyAlignment="1">
      <alignment vertical="center" wrapText="1"/>
    </xf>
    <xf numFmtId="0" fontId="31" fillId="0" borderId="150" xfId="32" applyFont="1" applyFill="1" applyBorder="1" applyAlignment="1">
      <alignment vertical="center" wrapText="1"/>
    </xf>
    <xf numFmtId="0" fontId="30" fillId="0" borderId="0" xfId="32" applyFont="1" applyBorder="1" applyAlignment="1">
      <alignment horizontal="center" vertical="center" wrapText="1"/>
    </xf>
    <xf numFmtId="0" fontId="30" fillId="0" borderId="151" xfId="32" applyFont="1" applyBorder="1" applyAlignment="1">
      <alignment horizontal="center" vertical="center" wrapText="1"/>
    </xf>
    <xf numFmtId="0" fontId="20" fillId="0" borderId="0" xfId="32" applyFont="1">
      <alignment vertical="center"/>
    </xf>
    <xf numFmtId="0" fontId="31" fillId="0" borderId="0" xfId="32" applyFont="1" applyFill="1" applyAlignment="1">
      <alignment vertical="center" textRotation="90"/>
    </xf>
    <xf numFmtId="0" fontId="19" fillId="0" borderId="149" xfId="32" applyFont="1" applyBorder="1" applyAlignment="1">
      <alignment horizontal="center" vertical="center" wrapText="1"/>
    </xf>
    <xf numFmtId="0" fontId="19" fillId="0" borderId="0" xfId="32" applyFont="1" applyBorder="1" applyAlignment="1">
      <alignment horizontal="center" vertical="center" wrapText="1"/>
    </xf>
    <xf numFmtId="0" fontId="19" fillId="0" borderId="151" xfId="32" applyFont="1" applyBorder="1" applyAlignment="1">
      <alignment horizontal="center" vertical="center" wrapText="1"/>
    </xf>
    <xf numFmtId="0" fontId="19" fillId="6" borderId="149" xfId="32" applyFont="1" applyFill="1" applyBorder="1" applyAlignment="1" applyProtection="1">
      <alignment horizontal="center" vertical="center"/>
      <protection locked="0"/>
    </xf>
    <xf numFmtId="0" fontId="19" fillId="6" borderId="0" xfId="32" applyFont="1" applyFill="1" applyBorder="1" applyAlignment="1" applyProtection="1">
      <alignment horizontal="center" vertical="center"/>
      <protection locked="0"/>
    </xf>
    <xf numFmtId="0" fontId="19" fillId="6" borderId="54" xfId="32" applyFont="1" applyFill="1" applyBorder="1" applyAlignment="1" applyProtection="1">
      <alignment horizontal="center" vertical="center"/>
      <protection locked="0"/>
    </xf>
    <xf numFmtId="0" fontId="19" fillId="6" borderId="53" xfId="32" applyFont="1" applyFill="1" applyBorder="1" applyAlignment="1" applyProtection="1">
      <alignment horizontal="center" vertical="center"/>
      <protection locked="0"/>
    </xf>
    <xf numFmtId="0" fontId="19" fillId="6" borderId="53" xfId="32" applyFont="1" applyFill="1" applyBorder="1" applyAlignment="1" applyProtection="1">
      <alignment horizontal="center" vertical="center" shrinkToFit="1"/>
      <protection locked="0"/>
    </xf>
    <xf numFmtId="0" fontId="19" fillId="6" borderId="0" xfId="32" applyFont="1" applyFill="1" applyBorder="1" applyAlignment="1" applyProtection="1">
      <alignment horizontal="center" vertical="center" shrinkToFit="1"/>
      <protection locked="0"/>
    </xf>
    <xf numFmtId="0" fontId="19" fillId="6" borderId="54" xfId="32" applyFont="1" applyFill="1" applyBorder="1" applyAlignment="1" applyProtection="1">
      <alignment horizontal="center" vertical="center" shrinkToFit="1"/>
      <protection locked="0"/>
    </xf>
    <xf numFmtId="0" fontId="19" fillId="0" borderId="152" xfId="32" applyFont="1" applyBorder="1" applyAlignment="1">
      <alignment horizontal="center" vertical="center" wrapText="1"/>
    </xf>
    <xf numFmtId="0" fontId="19" fillId="0" borderId="61" xfId="32" applyFont="1" applyBorder="1" applyAlignment="1">
      <alignment horizontal="center" vertical="center" wrapText="1"/>
    </xf>
    <xf numFmtId="0" fontId="19" fillId="0" borderId="153" xfId="32" applyFont="1" applyBorder="1" applyAlignment="1">
      <alignment horizontal="center" vertical="center" wrapText="1"/>
    </xf>
    <xf numFmtId="0" fontId="19" fillId="6" borderId="152" xfId="32" applyFont="1" applyFill="1" applyBorder="1" applyAlignment="1" applyProtection="1">
      <alignment horizontal="center" vertical="center"/>
      <protection locked="0"/>
    </xf>
    <xf numFmtId="0" fontId="19" fillId="6" borderId="61" xfId="32" applyFont="1" applyFill="1" applyBorder="1" applyAlignment="1" applyProtection="1">
      <alignment horizontal="center" vertical="center"/>
      <protection locked="0"/>
    </xf>
    <xf numFmtId="0" fontId="19" fillId="6" borderId="60" xfId="32" applyFont="1" applyFill="1" applyBorder="1" applyAlignment="1" applyProtection="1">
      <alignment horizontal="center" vertical="center"/>
      <protection locked="0"/>
    </xf>
    <xf numFmtId="0" fontId="19" fillId="6" borderId="59" xfId="32" applyFont="1" applyFill="1" applyBorder="1" applyAlignment="1" applyProtection="1">
      <alignment horizontal="center" vertical="center"/>
      <protection locked="0"/>
    </xf>
    <xf numFmtId="0" fontId="19" fillId="6" borderId="59" xfId="32" applyFont="1" applyFill="1" applyBorder="1" applyAlignment="1" applyProtection="1">
      <alignment horizontal="center" vertical="center" shrinkToFit="1"/>
      <protection locked="0"/>
    </xf>
    <xf numFmtId="0" fontId="19" fillId="6" borderId="61" xfId="32" applyFont="1" applyFill="1" applyBorder="1" applyAlignment="1" applyProtection="1">
      <alignment horizontal="center" vertical="center" shrinkToFit="1"/>
      <protection locked="0"/>
    </xf>
    <xf numFmtId="0" fontId="19" fillId="6" borderId="60" xfId="32" applyFont="1" applyFill="1" applyBorder="1" applyAlignment="1" applyProtection="1">
      <alignment horizontal="center" vertical="center" shrinkToFit="1"/>
      <protection locked="0"/>
    </xf>
    <xf numFmtId="0" fontId="60" fillId="8" borderId="0" xfId="32" applyFont="1" applyFill="1" applyBorder="1" applyProtection="1">
      <alignment vertical="center"/>
    </xf>
    <xf numFmtId="0" fontId="19" fillId="6" borderId="152" xfId="32" applyFont="1" applyFill="1" applyBorder="1" applyAlignment="1" applyProtection="1">
      <alignment horizontal="center" vertical="center" wrapText="1"/>
      <protection locked="0"/>
    </xf>
    <xf numFmtId="0" fontId="19" fillId="6" borderId="61" xfId="32" applyFont="1" applyFill="1" applyBorder="1" applyAlignment="1" applyProtection="1">
      <alignment horizontal="center" vertical="center" wrapText="1"/>
      <protection locked="0"/>
    </xf>
    <xf numFmtId="0" fontId="19" fillId="6" borderId="46" xfId="32" applyFont="1" applyFill="1" applyBorder="1" applyAlignment="1" applyProtection="1">
      <alignment horizontal="center" vertical="center" wrapText="1"/>
      <protection locked="0"/>
    </xf>
    <xf numFmtId="0" fontId="19" fillId="6" borderId="44" xfId="32" applyFont="1" applyFill="1" applyBorder="1" applyAlignment="1" applyProtection="1">
      <alignment horizontal="center" vertical="center" wrapText="1"/>
      <protection locked="0"/>
    </xf>
    <xf numFmtId="0" fontId="19" fillId="6" borderId="153" xfId="32" applyFont="1" applyFill="1" applyBorder="1" applyAlignment="1" applyProtection="1">
      <alignment horizontal="center" vertical="center" wrapText="1"/>
      <protection locked="0"/>
    </xf>
    <xf numFmtId="0" fontId="31" fillId="8" borderId="148" xfId="32" applyFont="1" applyFill="1" applyBorder="1" applyAlignment="1">
      <alignment horizontal="center" vertical="center" wrapText="1"/>
    </xf>
    <xf numFmtId="0" fontId="30" fillId="0" borderId="154" xfId="32" applyFont="1" applyFill="1" applyBorder="1" applyAlignment="1" applyProtection="1">
      <alignment vertical="center" wrapText="1"/>
    </xf>
    <xf numFmtId="0" fontId="30" fillId="0" borderId="52" xfId="32" applyFont="1" applyFill="1" applyBorder="1" applyAlignment="1" applyProtection="1">
      <alignment vertical="center" wrapText="1"/>
    </xf>
    <xf numFmtId="0" fontId="60" fillId="0" borderId="0" xfId="32" applyFont="1" applyAlignment="1" applyProtection="1">
      <alignment horizontal="left" vertical="center"/>
    </xf>
    <xf numFmtId="0" fontId="19" fillId="0" borderId="0" xfId="32" applyFont="1" applyBorder="1" applyAlignment="1" applyProtection="1">
      <alignment horizontal="left" vertical="center"/>
    </xf>
    <xf numFmtId="20" fontId="19" fillId="8" borderId="0" xfId="32" applyNumberFormat="1" applyFont="1" applyFill="1" applyBorder="1" applyAlignment="1" applyProtection="1">
      <alignment vertical="center"/>
    </xf>
    <xf numFmtId="0" fontId="31" fillId="0" borderId="155" xfId="32" applyFont="1" applyBorder="1" applyAlignment="1">
      <alignment horizontal="center" vertical="center" wrapText="1"/>
    </xf>
    <xf numFmtId="0" fontId="31" fillId="0" borderId="45" xfId="32" applyFont="1" applyBorder="1" applyAlignment="1">
      <alignment horizontal="center" vertical="center" wrapText="1"/>
    </xf>
    <xf numFmtId="0" fontId="31" fillId="0" borderId="156" xfId="32" applyFont="1" applyBorder="1" applyAlignment="1">
      <alignment horizontal="center" vertical="center" wrapText="1"/>
    </xf>
    <xf numFmtId="0" fontId="19" fillId="6" borderId="155" xfId="32" applyFont="1" applyFill="1" applyBorder="1" applyAlignment="1" applyProtection="1">
      <alignment horizontal="center" vertical="center" wrapText="1"/>
      <protection locked="0"/>
    </xf>
    <xf numFmtId="0" fontId="19" fillId="9" borderId="45" xfId="32" applyFont="1" applyFill="1" applyBorder="1" applyAlignment="1" applyProtection="1">
      <alignment horizontal="center" vertical="center" wrapText="1"/>
      <protection locked="0"/>
    </xf>
    <xf numFmtId="0" fontId="19" fillId="9" borderId="46" xfId="32" applyFont="1" applyFill="1" applyBorder="1" applyAlignment="1" applyProtection="1">
      <alignment horizontal="center" vertical="center" wrapText="1"/>
      <protection locked="0"/>
    </xf>
    <xf numFmtId="0" fontId="19" fillId="9" borderId="156" xfId="32" applyFont="1" applyFill="1" applyBorder="1" applyAlignment="1" applyProtection="1">
      <alignment horizontal="center" vertical="center" wrapText="1"/>
      <protection locked="0"/>
    </xf>
    <xf numFmtId="0" fontId="30" fillId="0" borderId="149" xfId="32" applyFont="1" applyFill="1" applyBorder="1" applyAlignment="1" applyProtection="1">
      <alignment horizontal="center" vertical="center" wrapText="1"/>
    </xf>
    <xf numFmtId="0" fontId="30" fillId="0" borderId="0" xfId="32" applyFont="1" applyFill="1" applyBorder="1" applyAlignment="1" applyProtection="1">
      <alignment horizontal="center" vertical="center" wrapText="1"/>
    </xf>
    <xf numFmtId="0" fontId="30" fillId="0" borderId="54" xfId="32" applyFont="1" applyFill="1" applyBorder="1" applyAlignment="1" applyProtection="1">
      <alignment horizontal="center" vertical="center" wrapText="1"/>
    </xf>
    <xf numFmtId="0" fontId="30" fillId="0" borderId="52" xfId="32" applyFont="1" applyFill="1" applyBorder="1" applyAlignment="1">
      <alignment horizontal="left" vertical="center" wrapText="1"/>
    </xf>
    <xf numFmtId="189" fontId="30" fillId="0" borderId="150" xfId="32" applyNumberFormat="1" applyFont="1" applyFill="1" applyBorder="1" applyAlignment="1">
      <alignment horizontal="left" vertical="center" wrapText="1"/>
    </xf>
    <xf numFmtId="0" fontId="31" fillId="0" borderId="0" xfId="32" applyFont="1" applyAlignment="1">
      <alignment vertical="center" shrinkToFit="1"/>
    </xf>
    <xf numFmtId="0" fontId="60" fillId="0" borderId="0" xfId="32" applyFont="1" applyAlignment="1">
      <alignment horizontal="left" vertical="center"/>
    </xf>
    <xf numFmtId="0" fontId="19" fillId="0" borderId="157" xfId="32" applyFont="1" applyBorder="1" applyAlignment="1">
      <alignment horizontal="center" vertical="center" wrapText="1"/>
    </xf>
    <xf numFmtId="0" fontId="19" fillId="0" borderId="47" xfId="32" applyFont="1" applyBorder="1" applyAlignment="1">
      <alignment horizontal="center" vertical="center" wrapText="1"/>
    </xf>
    <xf numFmtId="0" fontId="19" fillId="0" borderId="158" xfId="32" applyFont="1" applyBorder="1" applyAlignment="1">
      <alignment horizontal="center" vertical="center" wrapText="1"/>
    </xf>
    <xf numFmtId="0" fontId="19" fillId="6" borderId="159" xfId="32" applyFont="1" applyFill="1" applyBorder="1" applyAlignment="1" applyProtection="1">
      <alignment horizontal="center" vertical="center" shrinkToFit="1"/>
      <protection locked="0"/>
    </xf>
    <xf numFmtId="0" fontId="19" fillId="9" borderId="49" xfId="32" applyFont="1" applyFill="1" applyBorder="1" applyAlignment="1" applyProtection="1">
      <alignment horizontal="center" vertical="center" shrinkToFit="1"/>
      <protection locked="0"/>
    </xf>
    <xf numFmtId="0" fontId="19" fillId="6" borderId="49" xfId="32" applyFont="1" applyFill="1" applyBorder="1" applyAlignment="1" applyProtection="1">
      <alignment horizontal="center" vertical="center" shrinkToFit="1"/>
      <protection locked="0"/>
    </xf>
    <xf numFmtId="0" fontId="19" fillId="9" borderId="160" xfId="32" applyFont="1" applyFill="1" applyBorder="1" applyAlignment="1" applyProtection="1">
      <alignment horizontal="center" vertical="center" shrinkToFit="1"/>
      <protection locked="0"/>
    </xf>
    <xf numFmtId="0" fontId="31" fillId="8" borderId="148" xfId="32" applyFont="1" applyFill="1" applyBorder="1" applyAlignment="1">
      <alignment horizontal="center" vertical="center" shrinkToFit="1"/>
    </xf>
    <xf numFmtId="0" fontId="30" fillId="0" borderId="150" xfId="32" applyFont="1" applyFill="1" applyBorder="1" applyAlignment="1">
      <alignment horizontal="left" vertical="center" wrapText="1"/>
    </xf>
    <xf numFmtId="0" fontId="14" fillId="0" borderId="0" xfId="32" applyFont="1" applyAlignment="1">
      <alignment vertical="center" shrinkToFit="1"/>
    </xf>
    <xf numFmtId="0" fontId="31" fillId="0" borderId="0" xfId="32" applyFont="1" applyFill="1" applyAlignment="1">
      <alignment vertical="center" wrapText="1"/>
    </xf>
    <xf numFmtId="0" fontId="19" fillId="8" borderId="0" xfId="32" applyFont="1" applyFill="1" applyBorder="1" applyAlignment="1" applyProtection="1">
      <alignment vertical="center"/>
    </xf>
    <xf numFmtId="0" fontId="19" fillId="0" borderId="0" xfId="32" applyFont="1" applyBorder="1" applyAlignment="1" applyProtection="1">
      <alignment horizontal="right" vertical="center"/>
    </xf>
    <xf numFmtId="0" fontId="19" fillId="9" borderId="154" xfId="32" applyFont="1" applyFill="1" applyBorder="1" applyAlignment="1" applyProtection="1">
      <alignment horizontal="center" vertical="center" shrinkToFit="1"/>
      <protection locked="0"/>
    </xf>
    <xf numFmtId="0" fontId="19" fillId="9" borderId="52" xfId="32" applyFont="1" applyFill="1" applyBorder="1" applyAlignment="1" applyProtection="1">
      <alignment horizontal="center" vertical="center" shrinkToFit="1"/>
      <protection locked="0"/>
    </xf>
    <xf numFmtId="0" fontId="19" fillId="9" borderId="150" xfId="32" applyFont="1" applyFill="1" applyBorder="1" applyAlignment="1" applyProtection="1">
      <alignment horizontal="center" vertical="center" shrinkToFit="1"/>
      <protection locked="0"/>
    </xf>
    <xf numFmtId="0" fontId="19" fillId="0" borderId="0" xfId="32" applyFont="1" applyBorder="1" applyAlignment="1" applyProtection="1">
      <alignment horizontal="center" vertical="center"/>
    </xf>
    <xf numFmtId="20" fontId="19" fillId="0" borderId="0" xfId="32" applyNumberFormat="1" applyFont="1" applyBorder="1" applyAlignment="1" applyProtection="1">
      <alignment vertical="center"/>
    </xf>
    <xf numFmtId="0" fontId="19" fillId="9" borderId="161" xfId="32" applyFont="1" applyFill="1" applyBorder="1" applyAlignment="1" applyProtection="1">
      <alignment horizontal="center" vertical="center" shrinkToFit="1"/>
      <protection locked="0"/>
    </xf>
    <xf numFmtId="0" fontId="19" fillId="9" borderId="58" xfId="32" applyFont="1" applyFill="1" applyBorder="1" applyAlignment="1" applyProtection="1">
      <alignment horizontal="center" vertical="center" shrinkToFit="1"/>
      <protection locked="0"/>
    </xf>
    <xf numFmtId="0" fontId="19" fillId="9" borderId="162" xfId="32" applyFont="1" applyFill="1" applyBorder="1" applyAlignment="1" applyProtection="1">
      <alignment horizontal="center" vertical="center" shrinkToFit="1"/>
      <protection locked="0"/>
    </xf>
    <xf numFmtId="0" fontId="30" fillId="0" borderId="152" xfId="32" applyFont="1" applyFill="1" applyBorder="1" applyAlignment="1" applyProtection="1">
      <alignment horizontal="center" vertical="center" wrapText="1"/>
    </xf>
    <xf numFmtId="0" fontId="30" fillId="0" borderId="61" xfId="32" applyFont="1" applyFill="1" applyBorder="1" applyAlignment="1" applyProtection="1">
      <alignment horizontal="center" vertical="center" wrapText="1"/>
    </xf>
    <xf numFmtId="0" fontId="30" fillId="0" borderId="60" xfId="32" applyFont="1" applyFill="1" applyBorder="1" applyAlignment="1" applyProtection="1">
      <alignment horizontal="center" vertical="center" wrapText="1"/>
    </xf>
    <xf numFmtId="0" fontId="30" fillId="0" borderId="163" xfId="32" applyFont="1" applyBorder="1" applyAlignment="1">
      <alignment horizontal="center" vertical="center" wrapText="1"/>
    </xf>
    <xf numFmtId="0" fontId="30" fillId="0" borderId="164" xfId="32" applyFont="1" applyBorder="1" applyAlignment="1">
      <alignment horizontal="center" vertical="center" wrapText="1"/>
    </xf>
    <xf numFmtId="0" fontId="60" fillId="0" borderId="0" xfId="32" applyFont="1" applyAlignment="1" applyProtection="1">
      <alignment horizontal="right" vertical="center"/>
    </xf>
    <xf numFmtId="0" fontId="19" fillId="0" borderId="0" xfId="32" applyFont="1" applyBorder="1" applyAlignment="1" applyProtection="1">
      <alignment vertical="center"/>
    </xf>
    <xf numFmtId="0" fontId="19" fillId="19" borderId="157" xfId="32" applyFont="1" applyFill="1" applyBorder="1" applyAlignment="1" applyProtection="1">
      <alignment horizontal="center" vertical="center" wrapText="1"/>
      <protection locked="0"/>
    </xf>
    <xf numFmtId="0" fontId="19" fillId="19" borderId="47" xfId="32" applyFont="1" applyFill="1" applyBorder="1" applyAlignment="1" applyProtection="1">
      <alignment horizontal="center" vertical="center" wrapText="1"/>
      <protection locked="0"/>
    </xf>
    <xf numFmtId="0" fontId="19" fillId="19" borderId="50" xfId="32" applyFont="1" applyFill="1" applyBorder="1" applyAlignment="1" applyProtection="1">
      <alignment horizontal="center" vertical="center" wrapText="1"/>
      <protection locked="0"/>
    </xf>
    <xf numFmtId="0" fontId="19" fillId="19" borderId="51" xfId="32" applyFont="1" applyFill="1" applyBorder="1" applyAlignment="1" applyProtection="1">
      <alignment horizontal="center" vertical="center" wrapText="1"/>
      <protection locked="0"/>
    </xf>
    <xf numFmtId="0" fontId="19" fillId="19" borderId="158" xfId="32" applyFont="1" applyFill="1" applyBorder="1" applyAlignment="1" applyProtection="1">
      <alignment horizontal="center" vertical="center" wrapText="1"/>
      <protection locked="0"/>
    </xf>
    <xf numFmtId="0" fontId="30" fillId="0" borderId="165" xfId="32" applyFont="1" applyFill="1" applyBorder="1" applyAlignment="1">
      <alignment vertical="center" wrapText="1"/>
    </xf>
    <xf numFmtId="0" fontId="30" fillId="0" borderId="166" xfId="32" applyFont="1" applyFill="1" applyBorder="1" applyAlignment="1">
      <alignment vertical="center" wrapText="1"/>
    </xf>
    <xf numFmtId="0" fontId="30" fillId="0" borderId="54" xfId="32" applyFont="1" applyBorder="1" applyAlignment="1">
      <alignment horizontal="center" vertical="center"/>
    </xf>
    <xf numFmtId="0" fontId="30" fillId="0" borderId="52" xfId="32" applyFont="1" applyBorder="1" applyAlignment="1">
      <alignment horizontal="center" vertical="center"/>
    </xf>
    <xf numFmtId="0" fontId="30" fillId="19" borderId="150" xfId="32" applyFont="1" applyFill="1" applyBorder="1" applyAlignment="1" applyProtection="1">
      <alignment horizontal="center" vertical="center"/>
      <protection locked="0"/>
    </xf>
    <xf numFmtId="0" fontId="19" fillId="19" borderId="149" xfId="32" applyFont="1" applyFill="1" applyBorder="1" applyAlignment="1" applyProtection="1">
      <alignment horizontal="center" vertical="center" wrapText="1"/>
      <protection locked="0"/>
    </xf>
    <xf numFmtId="0" fontId="19" fillId="19" borderId="0" xfId="32" applyFont="1" applyFill="1" applyBorder="1" applyAlignment="1" applyProtection="1">
      <alignment horizontal="center" vertical="center" wrapText="1"/>
      <protection locked="0"/>
    </xf>
    <xf numFmtId="0" fontId="19" fillId="19" borderId="53" xfId="32" applyFont="1" applyFill="1" applyBorder="1" applyAlignment="1" applyProtection="1">
      <alignment horizontal="center" vertical="center" wrapText="1"/>
      <protection locked="0"/>
    </xf>
    <xf numFmtId="0" fontId="19" fillId="19" borderId="54" xfId="32" applyFont="1" applyFill="1" applyBorder="1" applyAlignment="1" applyProtection="1">
      <alignment horizontal="center" vertical="center" wrapText="1"/>
      <protection locked="0"/>
    </xf>
    <xf numFmtId="0" fontId="19" fillId="19" borderId="151" xfId="32" applyFont="1" applyFill="1" applyBorder="1" applyAlignment="1" applyProtection="1">
      <alignment horizontal="center" vertical="center" wrapText="1"/>
      <protection locked="0"/>
    </xf>
    <xf numFmtId="189" fontId="30" fillId="0" borderId="167" xfId="32" applyNumberFormat="1" applyFont="1" applyFill="1" applyBorder="1" applyAlignment="1">
      <alignment horizontal="left" vertical="center" shrinkToFit="1"/>
    </xf>
    <xf numFmtId="189" fontId="30" fillId="0" borderId="168" xfId="32" applyNumberFormat="1" applyFont="1" applyFill="1" applyBorder="1" applyAlignment="1">
      <alignment horizontal="left" vertical="center" shrinkToFit="1"/>
    </xf>
    <xf numFmtId="0" fontId="30" fillId="0" borderId="167" xfId="32" applyFont="1" applyFill="1" applyBorder="1" applyAlignment="1">
      <alignment horizontal="left" vertical="center" shrinkToFit="1"/>
    </xf>
    <xf numFmtId="0" fontId="30" fillId="0" borderId="168" xfId="32" applyFont="1" applyFill="1" applyBorder="1" applyAlignment="1">
      <alignment horizontal="left" vertical="center" shrinkToFit="1"/>
    </xf>
    <xf numFmtId="0" fontId="19" fillId="0" borderId="169" xfId="32" applyFont="1" applyBorder="1" applyAlignment="1">
      <alignment horizontal="center" vertical="center" wrapText="1"/>
    </xf>
    <xf numFmtId="0" fontId="19" fillId="0" borderId="163" xfId="32" applyFont="1" applyBorder="1" applyAlignment="1">
      <alignment horizontal="center" vertical="center" wrapText="1"/>
    </xf>
    <xf numFmtId="0" fontId="19" fillId="0" borderId="164" xfId="32" applyFont="1" applyBorder="1" applyAlignment="1">
      <alignment horizontal="center" vertical="center" wrapText="1"/>
    </xf>
    <xf numFmtId="0" fontId="19" fillId="19" borderId="169" xfId="32" applyFont="1" applyFill="1" applyBorder="1" applyAlignment="1" applyProtection="1">
      <alignment horizontal="center" vertical="center" wrapText="1"/>
      <protection locked="0"/>
    </xf>
    <xf numFmtId="0" fontId="19" fillId="19" borderId="163" xfId="32" applyFont="1" applyFill="1" applyBorder="1" applyAlignment="1" applyProtection="1">
      <alignment horizontal="center" vertical="center" wrapText="1"/>
      <protection locked="0"/>
    </xf>
    <xf numFmtId="0" fontId="19" fillId="19" borderId="170" xfId="32" applyFont="1" applyFill="1" applyBorder="1" applyAlignment="1" applyProtection="1">
      <alignment horizontal="center" vertical="center" wrapText="1"/>
      <protection locked="0"/>
    </xf>
    <xf numFmtId="0" fontId="19" fillId="19" borderId="171" xfId="32" applyFont="1" applyFill="1" applyBorder="1" applyAlignment="1" applyProtection="1">
      <alignment horizontal="center" vertical="center" wrapText="1"/>
      <protection locked="0"/>
    </xf>
    <xf numFmtId="0" fontId="19" fillId="19" borderId="164" xfId="32" applyFont="1" applyFill="1" applyBorder="1" applyAlignment="1" applyProtection="1">
      <alignment horizontal="center" vertical="center" wrapText="1"/>
      <protection locked="0"/>
    </xf>
    <xf numFmtId="0" fontId="31" fillId="0" borderId="141" xfId="32" applyFont="1" applyBorder="1" applyAlignment="1">
      <alignment horizontal="center" vertical="center" wrapText="1"/>
    </xf>
    <xf numFmtId="0" fontId="31" fillId="0" borderId="142" xfId="32" applyFont="1" applyBorder="1" applyAlignment="1">
      <alignment horizontal="center" vertical="center" wrapText="1"/>
    </xf>
    <xf numFmtId="0" fontId="31" fillId="0" borderId="146" xfId="32" applyFont="1" applyBorder="1" applyAlignment="1">
      <alignment horizontal="center" vertical="center" wrapText="1"/>
    </xf>
    <xf numFmtId="0" fontId="14" fillId="0" borderId="172" xfId="32" applyFont="1" applyFill="1" applyBorder="1" applyAlignment="1">
      <alignment horizontal="center" vertical="center" wrapText="1"/>
    </xf>
    <xf numFmtId="0" fontId="14" fillId="0" borderId="173" xfId="32" applyFont="1" applyFill="1" applyBorder="1" applyAlignment="1">
      <alignment horizontal="center" vertical="center" wrapText="1"/>
    </xf>
    <xf numFmtId="0" fontId="62" fillId="0" borderId="174" xfId="32" applyFont="1" applyFill="1" applyBorder="1" applyAlignment="1">
      <alignment horizontal="center" vertical="center" wrapText="1"/>
    </xf>
    <xf numFmtId="0" fontId="14" fillId="0" borderId="175" xfId="32" applyFont="1" applyFill="1" applyBorder="1" applyAlignment="1">
      <alignment horizontal="center" vertical="center" wrapText="1"/>
    </xf>
    <xf numFmtId="0" fontId="62" fillId="0" borderId="176" xfId="32" applyFont="1" applyFill="1" applyBorder="1" applyAlignment="1">
      <alignment horizontal="center" vertical="center" wrapText="1"/>
    </xf>
    <xf numFmtId="0" fontId="62" fillId="8" borderId="148" xfId="32" applyFont="1" applyFill="1" applyBorder="1" applyAlignment="1">
      <alignment horizontal="center" vertical="center" wrapText="1"/>
    </xf>
    <xf numFmtId="0" fontId="31" fillId="0" borderId="149" xfId="32" applyFont="1" applyBorder="1" applyAlignment="1">
      <alignment horizontal="center" vertical="center" wrapText="1"/>
    </xf>
    <xf numFmtId="0" fontId="31" fillId="0" borderId="0" xfId="32" applyFont="1" applyBorder="1" applyAlignment="1">
      <alignment horizontal="center" vertical="center" wrapText="1"/>
    </xf>
    <xf numFmtId="0" fontId="31" fillId="0" borderId="151" xfId="32" applyFont="1" applyBorder="1" applyAlignment="1">
      <alignment horizontal="center" vertical="center" wrapText="1"/>
    </xf>
    <xf numFmtId="0" fontId="14" fillId="0" borderId="167" xfId="32" applyFont="1" applyFill="1" applyBorder="1" applyAlignment="1">
      <alignment horizontal="center" vertical="center" wrapText="1"/>
    </xf>
    <xf numFmtId="0" fontId="14" fillId="0" borderId="168" xfId="32" applyFont="1" applyFill="1" applyBorder="1" applyAlignment="1">
      <alignment horizontal="center" vertical="center" wrapText="1"/>
    </xf>
    <xf numFmtId="0" fontId="62" fillId="0" borderId="177" xfId="32" applyFont="1" applyFill="1" applyBorder="1" applyAlignment="1">
      <alignment horizontal="center" vertical="center" wrapText="1"/>
    </xf>
    <xf numFmtId="0" fontId="14" fillId="0" borderId="178" xfId="32" applyFont="1" applyFill="1" applyBorder="1" applyAlignment="1">
      <alignment horizontal="center" vertical="center" wrapText="1"/>
    </xf>
    <xf numFmtId="0" fontId="62" fillId="0" borderId="179" xfId="32" applyFont="1" applyFill="1" applyBorder="1" applyAlignment="1">
      <alignment horizontal="center" vertical="center" wrapText="1"/>
    </xf>
    <xf numFmtId="0" fontId="31" fillId="0" borderId="169" xfId="32" applyFont="1" applyBorder="1" applyAlignment="1">
      <alignment horizontal="center" vertical="center" wrapText="1"/>
    </xf>
    <xf numFmtId="0" fontId="31" fillId="0" borderId="163" xfId="32" applyFont="1" applyBorder="1" applyAlignment="1">
      <alignment horizontal="center" vertical="center" wrapText="1"/>
    </xf>
    <xf numFmtId="0" fontId="31" fillId="0" borderId="164" xfId="32" applyFont="1" applyBorder="1" applyAlignment="1">
      <alignment horizontal="center" vertical="center" wrapText="1"/>
    </xf>
    <xf numFmtId="0" fontId="14" fillId="0" borderId="180" xfId="32" applyFont="1" applyFill="1" applyBorder="1" applyAlignment="1">
      <alignment horizontal="center" vertical="center" wrapText="1"/>
    </xf>
    <xf numFmtId="0" fontId="14" fillId="0" borderId="181" xfId="32" applyFont="1" applyFill="1" applyBorder="1" applyAlignment="1">
      <alignment horizontal="center" vertical="center" wrapText="1"/>
    </xf>
    <xf numFmtId="0" fontId="62" fillId="0" borderId="182" xfId="32" applyFont="1" applyFill="1" applyBorder="1" applyAlignment="1">
      <alignment horizontal="center" vertical="center" wrapText="1"/>
    </xf>
    <xf numFmtId="0" fontId="14" fillId="0" borderId="183" xfId="32" applyFont="1" applyFill="1" applyBorder="1" applyAlignment="1">
      <alignment horizontal="center" vertical="center" wrapText="1"/>
    </xf>
    <xf numFmtId="0" fontId="62" fillId="0" borderId="184" xfId="32" applyFont="1" applyFill="1" applyBorder="1" applyAlignment="1">
      <alignment horizontal="center" vertical="center" wrapText="1"/>
    </xf>
    <xf numFmtId="0" fontId="30" fillId="0" borderId="180" xfId="32" applyFont="1" applyFill="1" applyBorder="1" applyAlignment="1">
      <alignment horizontal="left" vertical="center" shrinkToFit="1"/>
    </xf>
    <xf numFmtId="0" fontId="30" fillId="0" borderId="181" xfId="32" applyFont="1" applyFill="1" applyBorder="1" applyAlignment="1">
      <alignment horizontal="left" vertical="center" shrinkToFit="1"/>
    </xf>
    <xf numFmtId="0" fontId="30" fillId="0" borderId="185" xfId="32" applyFont="1" applyFill="1" applyBorder="1" applyAlignment="1">
      <alignment horizontal="left" vertical="center" wrapText="1"/>
    </xf>
    <xf numFmtId="0" fontId="30" fillId="0" borderId="186" xfId="32" applyFont="1" applyFill="1" applyBorder="1" applyAlignment="1">
      <alignment horizontal="left" vertical="center" wrapText="1"/>
    </xf>
    <xf numFmtId="0" fontId="30" fillId="0" borderId="171" xfId="32" applyFont="1" applyBorder="1" applyAlignment="1">
      <alignment horizontal="center" vertical="center"/>
    </xf>
    <xf numFmtId="0" fontId="30" fillId="0" borderId="185" xfId="32" applyFont="1" applyBorder="1" applyAlignment="1">
      <alignment horizontal="center" vertical="center"/>
    </xf>
    <xf numFmtId="0" fontId="30" fillId="19" borderId="186" xfId="32" applyFont="1" applyFill="1" applyBorder="1" applyAlignment="1" applyProtection="1">
      <alignment horizontal="center" vertical="center"/>
      <protection locked="0"/>
    </xf>
    <xf numFmtId="0" fontId="19" fillId="8" borderId="0" xfId="32" applyFont="1" applyFill="1" applyBorder="1" applyAlignment="1" applyProtection="1">
      <alignment horizontal="right" vertical="center"/>
    </xf>
    <xf numFmtId="0" fontId="19" fillId="0" borderId="141" xfId="32" quotePrefix="1" applyFont="1" applyBorder="1" applyAlignment="1" applyProtection="1">
      <alignment horizontal="center" vertical="center"/>
    </xf>
    <xf numFmtId="0" fontId="19" fillId="0" borderId="144" xfId="32" applyFont="1" applyBorder="1" applyAlignment="1">
      <alignment horizontal="center" vertical="center"/>
    </xf>
    <xf numFmtId="0" fontId="30" fillId="0" borderId="187" xfId="32" applyFont="1" applyBorder="1" applyAlignment="1">
      <alignment horizontal="center" vertical="center"/>
    </xf>
    <xf numFmtId="0" fontId="30" fillId="0" borderId="188" xfId="32" applyNumberFormat="1" applyFont="1" applyFill="1" applyBorder="1" applyAlignment="1">
      <alignment horizontal="center" vertical="center" wrapText="1"/>
    </xf>
    <xf numFmtId="0" fontId="19" fillId="6" borderId="189" xfId="32" applyFont="1" applyFill="1" applyBorder="1" applyAlignment="1" applyProtection="1">
      <alignment horizontal="center" vertical="center" shrinkToFit="1"/>
      <protection locked="0"/>
    </xf>
    <xf numFmtId="189" fontId="19" fillId="0" borderId="190" xfId="32" applyNumberFormat="1" applyFont="1" applyBorder="1" applyAlignment="1">
      <alignment horizontal="center" vertical="center" shrinkToFit="1"/>
    </xf>
    <xf numFmtId="189" fontId="19" fillId="0" borderId="191" xfId="32" applyNumberFormat="1" applyFont="1" applyBorder="1" applyAlignment="1">
      <alignment horizontal="center" vertical="center" shrinkToFit="1"/>
    </xf>
    <xf numFmtId="189" fontId="30" fillId="8" borderId="192" xfId="32" applyNumberFormat="1" applyFont="1" applyFill="1" applyBorder="1" applyAlignment="1" applyProtection="1">
      <alignment horizontal="center" vertical="center" shrinkToFit="1"/>
    </xf>
    <xf numFmtId="189" fontId="30" fillId="19" borderId="187" xfId="32" applyNumberFormat="1" applyFont="1" applyFill="1" applyBorder="1" applyAlignment="1" applyProtection="1">
      <alignment horizontal="center" vertical="center" shrinkToFit="1"/>
      <protection locked="0"/>
    </xf>
    <xf numFmtId="189" fontId="30" fillId="0" borderId="187" xfId="32" applyNumberFormat="1" applyFont="1" applyFill="1" applyBorder="1" applyAlignment="1">
      <alignment horizontal="center" vertical="center" shrinkToFit="1"/>
    </xf>
    <xf numFmtId="189" fontId="30" fillId="8" borderId="193" xfId="32" applyNumberFormat="1" applyFont="1" applyFill="1" applyBorder="1" applyAlignment="1" applyProtection="1">
      <alignment horizontal="center" vertical="center" shrinkToFit="1"/>
    </xf>
    <xf numFmtId="189" fontId="30" fillId="8" borderId="187" xfId="32" applyNumberFormat="1" applyFont="1" applyFill="1" applyBorder="1" applyAlignment="1" applyProtection="1">
      <alignment horizontal="center" vertical="center" shrinkToFit="1"/>
    </xf>
    <xf numFmtId="189" fontId="30" fillId="8" borderId="188" xfId="32" applyNumberFormat="1" applyFont="1" applyFill="1" applyBorder="1" applyAlignment="1" applyProtection="1">
      <alignment horizontal="center" vertical="center" shrinkToFit="1"/>
    </xf>
    <xf numFmtId="178" fontId="19" fillId="8" borderId="0" xfId="32" applyNumberFormat="1" applyFont="1" applyFill="1" applyBorder="1" applyAlignment="1" applyProtection="1">
      <alignment vertical="center"/>
    </xf>
    <xf numFmtId="0" fontId="19" fillId="0" borderId="149" xfId="32" applyFont="1" applyBorder="1" applyAlignment="1" applyProtection="1">
      <alignment horizontal="center" vertical="center"/>
    </xf>
    <xf numFmtId="0" fontId="19" fillId="0" borderId="52" xfId="32" applyFont="1" applyBorder="1" applyAlignment="1">
      <alignment horizontal="center" vertical="center"/>
    </xf>
    <xf numFmtId="0" fontId="30" fillId="0" borderId="48" xfId="32" applyFont="1" applyBorder="1" applyAlignment="1">
      <alignment horizontal="center" vertical="center"/>
    </xf>
    <xf numFmtId="0" fontId="30" fillId="0" borderId="194" xfId="32" applyNumberFormat="1" applyFont="1" applyFill="1" applyBorder="1" applyAlignment="1">
      <alignment horizontal="center" vertical="center" wrapText="1"/>
    </xf>
    <xf numFmtId="0" fontId="19" fillId="6" borderId="195" xfId="32" applyFont="1" applyFill="1" applyBorder="1" applyAlignment="1" applyProtection="1">
      <alignment horizontal="center" vertical="center" shrinkToFit="1"/>
      <protection locked="0"/>
    </xf>
    <xf numFmtId="189" fontId="19" fillId="0" borderId="196" xfId="32" applyNumberFormat="1" applyFont="1" applyBorder="1" applyAlignment="1">
      <alignment horizontal="center" vertical="center" shrinkToFit="1"/>
    </xf>
    <xf numFmtId="189" fontId="19" fillId="0" borderId="197" xfId="32" applyNumberFormat="1" applyFont="1" applyBorder="1" applyAlignment="1">
      <alignment horizontal="center" vertical="center" shrinkToFit="1"/>
    </xf>
    <xf numFmtId="189" fontId="30" fillId="8" borderId="198" xfId="32" applyNumberFormat="1" applyFont="1" applyFill="1" applyBorder="1" applyAlignment="1" applyProtection="1">
      <alignment horizontal="center" vertical="center" shrinkToFit="1"/>
    </xf>
    <xf numFmtId="189" fontId="30" fillId="19" borderId="48" xfId="32" applyNumberFormat="1" applyFont="1" applyFill="1" applyBorder="1" applyAlignment="1" applyProtection="1">
      <alignment horizontal="center" vertical="center" shrinkToFit="1"/>
      <protection locked="0"/>
    </xf>
    <xf numFmtId="189" fontId="30" fillId="0" borderId="48" xfId="32" applyNumberFormat="1" applyFont="1" applyFill="1" applyBorder="1" applyAlignment="1">
      <alignment horizontal="center" vertical="center" shrinkToFit="1"/>
    </xf>
    <xf numFmtId="189" fontId="30" fillId="8" borderId="199" xfId="32" applyNumberFormat="1" applyFont="1" applyFill="1" applyBorder="1" applyAlignment="1" applyProtection="1">
      <alignment horizontal="center" vertical="center" shrinkToFit="1"/>
    </xf>
    <xf numFmtId="189" fontId="30" fillId="8" borderId="48" xfId="32" applyNumberFormat="1" applyFont="1" applyFill="1" applyBorder="1" applyAlignment="1" applyProtection="1">
      <alignment horizontal="center" vertical="center" shrinkToFit="1"/>
    </xf>
    <xf numFmtId="189" fontId="30" fillId="8" borderId="194" xfId="32" applyNumberFormat="1" applyFont="1" applyFill="1" applyBorder="1" applyAlignment="1" applyProtection="1">
      <alignment horizontal="center" vertical="center" shrinkToFit="1"/>
    </xf>
    <xf numFmtId="0" fontId="19" fillId="8" borderId="0" xfId="32" applyFont="1" applyFill="1" applyBorder="1" applyAlignment="1" applyProtection="1">
      <alignment horizontal="left" vertical="center"/>
    </xf>
    <xf numFmtId="0" fontId="60" fillId="0" borderId="0" xfId="32" applyFont="1" applyFill="1" applyAlignment="1">
      <alignment horizontal="right" vertical="center"/>
    </xf>
    <xf numFmtId="0" fontId="19" fillId="0" borderId="185" xfId="32" applyFont="1" applyBorder="1" applyAlignment="1">
      <alignment horizontal="center" vertical="center"/>
    </xf>
    <xf numFmtId="0" fontId="30" fillId="0" borderId="200" xfId="32" applyFont="1" applyBorder="1" applyAlignment="1">
      <alignment horizontal="center" vertical="center"/>
    </xf>
    <xf numFmtId="0" fontId="30" fillId="0" borderId="201" xfId="32" applyNumberFormat="1" applyFont="1" applyFill="1" applyBorder="1" applyAlignment="1">
      <alignment horizontal="center" vertical="center" wrapText="1"/>
    </xf>
    <xf numFmtId="0" fontId="19" fillId="6" borderId="202" xfId="32" applyFont="1" applyFill="1" applyBorder="1" applyAlignment="1" applyProtection="1">
      <alignment horizontal="center" vertical="center" shrinkToFit="1"/>
      <protection locked="0"/>
    </xf>
    <xf numFmtId="189" fontId="19" fillId="0" borderId="203" xfId="32" applyNumberFormat="1" applyFont="1" applyBorder="1" applyAlignment="1">
      <alignment horizontal="center" vertical="center" shrinkToFit="1"/>
    </xf>
    <xf numFmtId="189" fontId="19" fillId="0" borderId="204" xfId="32" applyNumberFormat="1" applyFont="1" applyBorder="1" applyAlignment="1">
      <alignment horizontal="center" vertical="center" shrinkToFit="1"/>
    </xf>
    <xf numFmtId="189" fontId="30" fillId="8" borderId="205" xfId="32" applyNumberFormat="1" applyFont="1" applyFill="1" applyBorder="1" applyAlignment="1" applyProtection="1">
      <alignment horizontal="center" vertical="center" shrinkToFit="1"/>
    </xf>
    <xf numFmtId="189" fontId="30" fillId="19" borderId="200" xfId="32" applyNumberFormat="1" applyFont="1" applyFill="1" applyBorder="1" applyAlignment="1" applyProtection="1">
      <alignment horizontal="center" vertical="center" shrinkToFit="1"/>
      <protection locked="0"/>
    </xf>
    <xf numFmtId="189" fontId="30" fillId="0" borderId="200" xfId="32" applyNumberFormat="1" applyFont="1" applyFill="1" applyBorder="1" applyAlignment="1">
      <alignment horizontal="center" vertical="center" shrinkToFit="1"/>
    </xf>
    <xf numFmtId="189" fontId="30" fillId="8" borderId="206" xfId="32" applyNumberFormat="1" applyFont="1" applyFill="1" applyBorder="1" applyAlignment="1" applyProtection="1">
      <alignment horizontal="center" vertical="center" shrinkToFit="1"/>
    </xf>
    <xf numFmtId="189" fontId="30" fillId="8" borderId="200" xfId="32" applyNumberFormat="1" applyFont="1" applyFill="1" applyBorder="1" applyAlignment="1" applyProtection="1">
      <alignment horizontal="center" vertical="center" shrinkToFit="1"/>
    </xf>
    <xf numFmtId="189" fontId="30" fillId="8" borderId="201" xfId="32" applyNumberFormat="1" applyFont="1" applyFill="1" applyBorder="1" applyAlignment="1" applyProtection="1">
      <alignment horizontal="center" vertical="center" shrinkToFit="1"/>
    </xf>
    <xf numFmtId="0" fontId="60" fillId="19" borderId="0" xfId="32" applyFont="1" applyFill="1" applyAlignment="1" applyProtection="1">
      <alignment horizontal="center" vertical="center"/>
      <protection locked="0"/>
    </xf>
    <xf numFmtId="0" fontId="60" fillId="8" borderId="0" xfId="32" applyFont="1" applyFill="1" applyAlignment="1" applyProtection="1">
      <alignment vertical="center"/>
    </xf>
    <xf numFmtId="0" fontId="60" fillId="0" borderId="0" xfId="32" applyFont="1" applyAlignment="1" applyProtection="1">
      <alignment horizontal="center" vertical="center"/>
    </xf>
    <xf numFmtId="189" fontId="30" fillId="8" borderId="161" xfId="32" applyNumberFormat="1" applyFont="1" applyFill="1" applyBorder="1" applyAlignment="1" applyProtection="1">
      <alignment horizontal="center" vertical="center" shrinkToFit="1"/>
    </xf>
    <xf numFmtId="189" fontId="30" fillId="8" borderId="58" xfId="32" applyNumberFormat="1" applyFont="1" applyFill="1" applyBorder="1" applyAlignment="1" applyProtection="1">
      <alignment horizontal="center" vertical="center" shrinkToFit="1"/>
    </xf>
    <xf numFmtId="189" fontId="30" fillId="8" borderId="162" xfId="32" applyNumberFormat="1" applyFont="1" applyFill="1" applyBorder="1" applyAlignment="1" applyProtection="1">
      <alignment horizontal="center" vertical="center" shrinkToFit="1"/>
    </xf>
    <xf numFmtId="178" fontId="19" fillId="0" borderId="0" xfId="32" applyNumberFormat="1" applyFont="1" applyBorder="1" applyAlignment="1" applyProtection="1">
      <alignment vertical="center"/>
    </xf>
    <xf numFmtId="0" fontId="31" fillId="0" borderId="0" xfId="32" applyFont="1" applyBorder="1" applyAlignment="1" applyProtection="1">
      <alignment vertical="center"/>
    </xf>
    <xf numFmtId="0" fontId="31" fillId="0" borderId="0" xfId="32" applyFont="1" applyBorder="1" applyAlignment="1" applyProtection="1">
      <alignment horizontal="left" vertical="center"/>
    </xf>
    <xf numFmtId="0" fontId="60" fillId="8" borderId="0" xfId="32" applyFont="1" applyFill="1" applyProtection="1">
      <alignment vertical="center"/>
    </xf>
    <xf numFmtId="0" fontId="60" fillId="0" borderId="0" xfId="32" applyFont="1" applyFill="1" applyAlignment="1">
      <alignment horizontal="center" vertical="center"/>
    </xf>
    <xf numFmtId="0" fontId="60" fillId="8" borderId="0" xfId="32" applyFont="1" applyFill="1" applyAlignment="1" applyProtection="1">
      <alignment horizontal="center" vertical="center"/>
    </xf>
    <xf numFmtId="0" fontId="60" fillId="0" borderId="0" xfId="32" applyFont="1" applyFill="1" applyAlignment="1">
      <alignment vertical="center"/>
    </xf>
    <xf numFmtId="0" fontId="60" fillId="0" borderId="0" xfId="32" applyFont="1" applyBorder="1" applyAlignment="1" applyProtection="1">
      <alignment horizontal="center" vertical="center"/>
    </xf>
    <xf numFmtId="0" fontId="60" fillId="0" borderId="0" xfId="32" applyFont="1" applyBorder="1" applyAlignment="1" applyProtection="1">
      <alignment vertical="center"/>
    </xf>
    <xf numFmtId="0" fontId="19" fillId="0" borderId="0" xfId="32" applyFont="1" applyProtection="1">
      <alignment vertical="center"/>
    </xf>
    <xf numFmtId="0" fontId="30" fillId="0" borderId="58" xfId="32" applyFont="1" applyBorder="1" applyAlignment="1">
      <alignment horizontal="center" vertical="center"/>
    </xf>
    <xf numFmtId="20" fontId="60" fillId="0" borderId="0" xfId="32" applyNumberFormat="1" applyFont="1" applyBorder="1" applyAlignment="1" applyProtection="1">
      <alignment vertical="center"/>
    </xf>
    <xf numFmtId="0" fontId="37" fillId="0" borderId="0" xfId="32" applyFont="1" applyAlignment="1">
      <alignment horizontal="left" vertical="center"/>
    </xf>
    <xf numFmtId="1" fontId="19" fillId="8" borderId="0" xfId="32" applyNumberFormat="1" applyFont="1" applyFill="1" applyBorder="1" applyAlignment="1" applyProtection="1">
      <alignment vertical="center"/>
    </xf>
    <xf numFmtId="38" fontId="19" fillId="8" borderId="0" xfId="11" applyFont="1" applyFill="1" applyBorder="1" applyAlignment="1" applyProtection="1">
      <alignment horizontal="center" vertical="center"/>
    </xf>
    <xf numFmtId="0" fontId="60" fillId="0" borderId="0" xfId="32" applyFont="1" applyBorder="1" applyProtection="1">
      <alignment vertical="center"/>
    </xf>
    <xf numFmtId="0" fontId="60" fillId="6" borderId="0" xfId="32" applyFont="1" applyFill="1" applyAlignment="1" applyProtection="1">
      <alignment horizontal="center" vertical="center"/>
      <protection locked="0"/>
    </xf>
    <xf numFmtId="0" fontId="60" fillId="9" borderId="0" xfId="32" applyFont="1" applyFill="1" applyAlignment="1" applyProtection="1">
      <alignment horizontal="center" vertical="center"/>
      <protection locked="0"/>
    </xf>
    <xf numFmtId="0" fontId="19" fillId="0" borderId="0" xfId="32" applyFont="1" applyAlignment="1" applyProtection="1">
      <alignment horizontal="center" vertical="center"/>
    </xf>
    <xf numFmtId="0" fontId="30" fillId="0" borderId="0" xfId="32" applyFont="1" applyProtection="1">
      <alignment vertical="center"/>
    </xf>
    <xf numFmtId="0" fontId="30" fillId="0" borderId="0" xfId="32" applyFont="1" applyAlignment="1" applyProtection="1">
      <alignment horizontal="center" vertical="center"/>
    </xf>
    <xf numFmtId="0" fontId="19" fillId="0" borderId="0" xfId="32" applyFont="1" applyAlignment="1" applyProtection="1">
      <alignment horizontal="right" vertical="center"/>
    </xf>
    <xf numFmtId="0" fontId="19" fillId="8" borderId="0" xfId="32" applyFont="1" applyFill="1" applyBorder="1" applyAlignment="1" applyProtection="1">
      <alignment vertical="center"/>
      <protection locked="0"/>
    </xf>
    <xf numFmtId="0" fontId="19" fillId="0" borderId="0" xfId="32" applyFont="1" applyAlignment="1">
      <alignment horizontal="center" vertical="center"/>
    </xf>
    <xf numFmtId="20" fontId="19" fillId="19" borderId="49" xfId="32" applyNumberFormat="1" applyFont="1" applyFill="1" applyBorder="1" applyAlignment="1" applyProtection="1">
      <alignment horizontal="center" vertical="center"/>
      <protection locked="0"/>
    </xf>
    <xf numFmtId="0" fontId="19" fillId="8" borderId="144" xfId="32" applyFont="1" applyFill="1" applyBorder="1" applyAlignment="1">
      <alignment horizontal="center" vertical="center"/>
    </xf>
    <xf numFmtId="189" fontId="30" fillId="8" borderId="187" xfId="32" applyNumberFormat="1" applyFont="1" applyFill="1" applyBorder="1" applyAlignment="1">
      <alignment horizontal="center" vertical="center" shrinkToFit="1"/>
    </xf>
    <xf numFmtId="0" fontId="19" fillId="0" borderId="0" xfId="32" applyFont="1" applyBorder="1" applyAlignment="1">
      <alignment vertical="center"/>
    </xf>
    <xf numFmtId="20" fontId="19" fillId="19" borderId="52" xfId="32" applyNumberFormat="1" applyFont="1" applyFill="1" applyBorder="1" applyAlignment="1" applyProtection="1">
      <alignment horizontal="center" vertical="center"/>
      <protection locked="0"/>
    </xf>
    <xf numFmtId="0" fontId="60" fillId="0" borderId="0" xfId="32" applyFont="1" applyBorder="1" applyAlignment="1">
      <alignment vertical="center"/>
    </xf>
    <xf numFmtId="0" fontId="19" fillId="8" borderId="52" xfId="32" applyFont="1" applyFill="1" applyBorder="1" applyAlignment="1">
      <alignment horizontal="center" vertical="center"/>
    </xf>
    <xf numFmtId="189" fontId="30" fillId="8" borderId="48" xfId="32" applyNumberFormat="1" applyFont="1" applyFill="1" applyBorder="1" applyAlignment="1">
      <alignment horizontal="center" vertical="center" shrinkToFit="1"/>
    </xf>
    <xf numFmtId="0" fontId="19" fillId="8" borderId="0" xfId="32" applyFont="1" applyFill="1" applyBorder="1" applyAlignment="1">
      <alignment horizontal="center" vertical="center"/>
    </xf>
    <xf numFmtId="20" fontId="19" fillId="19" borderId="58" xfId="32" applyNumberFormat="1" applyFont="1" applyFill="1" applyBorder="1" applyAlignment="1" applyProtection="1">
      <alignment horizontal="center" vertical="center"/>
      <protection locked="0"/>
    </xf>
    <xf numFmtId="0" fontId="19" fillId="0" borderId="169" xfId="32" applyFont="1" applyBorder="1" applyAlignment="1" applyProtection="1">
      <alignment horizontal="center" vertical="center"/>
    </xf>
    <xf numFmtId="0" fontId="19" fillId="8" borderId="185" xfId="32" applyFont="1" applyFill="1" applyBorder="1" applyAlignment="1">
      <alignment horizontal="center" vertical="center"/>
    </xf>
    <xf numFmtId="189" fontId="30" fillId="8" borderId="200" xfId="32" applyNumberFormat="1" applyFont="1" applyFill="1" applyBorder="1" applyAlignment="1">
      <alignment horizontal="center" vertical="center" shrinkToFit="1"/>
    </xf>
    <xf numFmtId="0" fontId="19" fillId="19" borderId="49" xfId="32" applyFont="1" applyFill="1" applyBorder="1" applyAlignment="1" applyProtection="1">
      <alignment horizontal="center" vertical="center"/>
      <protection locked="0"/>
    </xf>
    <xf numFmtId="0" fontId="30" fillId="0" borderId="0" xfId="32" applyFont="1" applyAlignment="1">
      <alignment horizontal="right" vertical="center"/>
    </xf>
    <xf numFmtId="0" fontId="37" fillId="0" borderId="0" xfId="32" applyFont="1" applyAlignment="1">
      <alignment horizontal="right" vertical="center"/>
    </xf>
    <xf numFmtId="0" fontId="16" fillId="8" borderId="141" xfId="32" applyFont="1" applyFill="1" applyBorder="1" applyAlignment="1">
      <alignment horizontal="center" vertical="center" wrapText="1"/>
    </xf>
    <xf numFmtId="0" fontId="16" fillId="8" borderId="142" xfId="32" applyFont="1" applyFill="1" applyBorder="1" applyAlignment="1">
      <alignment horizontal="center" vertical="center" wrapText="1"/>
    </xf>
    <xf numFmtId="0" fontId="16" fillId="8" borderId="146" xfId="32" applyFont="1" applyFill="1" applyBorder="1" applyAlignment="1">
      <alignment horizontal="center" vertical="center" wrapText="1"/>
    </xf>
    <xf numFmtId="1" fontId="19" fillId="8" borderId="207" xfId="32" applyNumberFormat="1" applyFont="1" applyFill="1" applyBorder="1" applyAlignment="1">
      <alignment horizontal="center" vertical="center" wrapText="1"/>
    </xf>
    <xf numFmtId="189" fontId="19" fillId="8" borderId="173" xfId="32" applyNumberFormat="1" applyFont="1" applyFill="1" applyBorder="1" applyAlignment="1">
      <alignment horizontal="center" vertical="center" wrapText="1"/>
    </xf>
    <xf numFmtId="189" fontId="19" fillId="8" borderId="174" xfId="32" applyNumberFormat="1" applyFont="1" applyFill="1" applyBorder="1" applyAlignment="1">
      <alignment horizontal="center" vertical="center" wrapText="1"/>
    </xf>
    <xf numFmtId="1" fontId="19" fillId="8" borderId="208" xfId="32" applyNumberFormat="1" applyFont="1" applyFill="1" applyBorder="1" applyAlignment="1">
      <alignment horizontal="center" vertical="center" wrapText="1"/>
    </xf>
    <xf numFmtId="1" fontId="31" fillId="8" borderId="148" xfId="32" applyNumberFormat="1" applyFont="1" applyFill="1" applyBorder="1" applyAlignment="1">
      <alignment horizontal="center" vertical="center" wrapText="1"/>
    </xf>
    <xf numFmtId="189" fontId="30" fillId="8" borderId="209" xfId="32" applyNumberFormat="1" applyFont="1" applyFill="1" applyBorder="1" applyAlignment="1" applyProtection="1">
      <alignment horizontal="center" vertical="center" wrapText="1"/>
    </xf>
    <xf numFmtId="189" fontId="31" fillId="8" borderId="210" xfId="32" applyNumberFormat="1" applyFont="1" applyFill="1" applyBorder="1" applyAlignment="1">
      <alignment horizontal="center" vertical="center" wrapText="1"/>
    </xf>
    <xf numFmtId="189" fontId="31" fillId="8" borderId="211" xfId="32" applyNumberFormat="1" applyFont="1" applyFill="1" applyBorder="1" applyAlignment="1">
      <alignment horizontal="center" vertical="center" wrapText="1"/>
    </xf>
    <xf numFmtId="189" fontId="31" fillId="8" borderId="212" xfId="32" applyNumberFormat="1" applyFont="1" applyFill="1" applyBorder="1" applyAlignment="1">
      <alignment horizontal="center" vertical="center" wrapText="1"/>
    </xf>
    <xf numFmtId="0" fontId="19" fillId="19" borderId="58" xfId="32" applyFont="1" applyFill="1" applyBorder="1" applyAlignment="1" applyProtection="1">
      <alignment horizontal="center" vertical="center"/>
      <protection locked="0"/>
    </xf>
    <xf numFmtId="0" fontId="16" fillId="8" borderId="152" xfId="32" applyFont="1" applyFill="1" applyBorder="1" applyAlignment="1">
      <alignment horizontal="center" vertical="center" wrapText="1"/>
    </xf>
    <xf numFmtId="0" fontId="16" fillId="8" borderId="61" xfId="32" applyFont="1" applyFill="1" applyBorder="1" applyAlignment="1">
      <alignment horizontal="center" vertical="center" wrapText="1"/>
    </xf>
    <xf numFmtId="0" fontId="16" fillId="8" borderId="153" xfId="32" applyFont="1" applyFill="1" applyBorder="1" applyAlignment="1">
      <alignment horizontal="center" vertical="center" wrapText="1"/>
    </xf>
    <xf numFmtId="1" fontId="19" fillId="8" borderId="213" xfId="32" applyNumberFormat="1" applyFont="1" applyFill="1" applyBorder="1" applyAlignment="1">
      <alignment horizontal="center" vertical="center" wrapText="1"/>
    </xf>
    <xf numFmtId="189" fontId="19" fillId="8" borderId="214" xfId="32" applyNumberFormat="1" applyFont="1" applyFill="1" applyBorder="1" applyAlignment="1">
      <alignment horizontal="center" vertical="center" wrapText="1"/>
    </xf>
    <xf numFmtId="189" fontId="19" fillId="8" borderId="215" xfId="32" applyNumberFormat="1" applyFont="1" applyFill="1" applyBorder="1" applyAlignment="1">
      <alignment horizontal="center" vertical="center" wrapText="1"/>
    </xf>
    <xf numFmtId="1" fontId="19" fillId="8" borderId="216" xfId="32" applyNumberFormat="1" applyFont="1" applyFill="1" applyBorder="1" applyAlignment="1">
      <alignment horizontal="center" vertical="center" wrapText="1"/>
    </xf>
    <xf numFmtId="189" fontId="30" fillId="8" borderId="36" xfId="32" applyNumberFormat="1" applyFont="1" applyFill="1" applyBorder="1" applyAlignment="1" applyProtection="1">
      <alignment horizontal="center" vertical="center" wrapText="1"/>
    </xf>
    <xf numFmtId="189" fontId="31" fillId="8" borderId="217" xfId="32" applyNumberFormat="1" applyFont="1" applyFill="1" applyBorder="1" applyAlignment="1">
      <alignment horizontal="center" vertical="center" wrapText="1"/>
    </xf>
    <xf numFmtId="189" fontId="31" fillId="8" borderId="218" xfId="32" applyNumberFormat="1" applyFont="1" applyFill="1" applyBorder="1" applyAlignment="1">
      <alignment horizontal="center" vertical="center" wrapText="1"/>
    </xf>
    <xf numFmtId="189" fontId="31" fillId="8" borderId="219" xfId="32" applyNumberFormat="1" applyFont="1" applyFill="1" applyBorder="1" applyAlignment="1">
      <alignment horizontal="center" vertical="center" wrapText="1"/>
    </xf>
    <xf numFmtId="0" fontId="19" fillId="0" borderId="0" xfId="32" applyFont="1" applyAlignment="1">
      <alignment horizontal="right" vertical="center"/>
    </xf>
    <xf numFmtId="0" fontId="16" fillId="8" borderId="157" xfId="32" applyFont="1" applyFill="1" applyBorder="1" applyAlignment="1">
      <alignment horizontal="center" vertical="center" wrapText="1"/>
    </xf>
    <xf numFmtId="0" fontId="16" fillId="8" borderId="47" xfId="32" applyFont="1" applyFill="1" applyBorder="1" applyAlignment="1">
      <alignment horizontal="center" vertical="center" wrapText="1"/>
    </xf>
    <xf numFmtId="0" fontId="16" fillId="8" borderId="158" xfId="32" applyFont="1" applyFill="1" applyBorder="1" applyAlignment="1">
      <alignment horizontal="center" vertical="center" wrapText="1"/>
    </xf>
    <xf numFmtId="1" fontId="19" fillId="8" borderId="220" xfId="32" applyNumberFormat="1" applyFont="1" applyFill="1" applyBorder="1" applyAlignment="1">
      <alignment horizontal="center" vertical="center" wrapText="1"/>
    </xf>
    <xf numFmtId="189" fontId="19" fillId="8" borderId="166" xfId="32" applyNumberFormat="1" applyFont="1" applyFill="1" applyBorder="1" applyAlignment="1">
      <alignment horizontal="center" vertical="center" wrapText="1"/>
    </xf>
    <xf numFmtId="189" fontId="19" fillId="8" borderId="221" xfId="32" applyNumberFormat="1" applyFont="1" applyFill="1" applyBorder="1" applyAlignment="1">
      <alignment horizontal="center" vertical="center" wrapText="1"/>
    </xf>
    <xf numFmtId="1" fontId="19" fillId="8" borderId="222" xfId="32" applyNumberFormat="1" applyFont="1" applyFill="1" applyBorder="1" applyAlignment="1">
      <alignment horizontal="center" vertical="center" wrapText="1"/>
    </xf>
    <xf numFmtId="189" fontId="30" fillId="8" borderId="223" xfId="32" applyNumberFormat="1" applyFont="1" applyFill="1" applyBorder="1" applyAlignment="1" applyProtection="1">
      <alignment horizontal="center" vertical="center" wrapText="1"/>
    </xf>
    <xf numFmtId="0" fontId="19" fillId="8" borderId="0" xfId="32" quotePrefix="1" applyFont="1" applyFill="1" applyBorder="1" applyAlignment="1">
      <alignment vertical="center"/>
    </xf>
    <xf numFmtId="0" fontId="16" fillId="8" borderId="169" xfId="32" applyFont="1" applyFill="1" applyBorder="1" applyAlignment="1">
      <alignment horizontal="center" vertical="center" wrapText="1"/>
    </xf>
    <xf numFmtId="0" fontId="16" fillId="8" borderId="163" xfId="32" applyFont="1" applyFill="1" applyBorder="1" applyAlignment="1">
      <alignment horizontal="center" vertical="center" wrapText="1"/>
    </xf>
    <xf numFmtId="0" fontId="16" fillId="8" borderId="164" xfId="32" applyFont="1" applyFill="1" applyBorder="1" applyAlignment="1">
      <alignment horizontal="center" vertical="center" wrapText="1"/>
    </xf>
    <xf numFmtId="1" fontId="19" fillId="8" borderId="224" xfId="32" applyNumberFormat="1" applyFont="1" applyFill="1" applyBorder="1" applyAlignment="1">
      <alignment horizontal="center" vertical="center" wrapText="1"/>
    </xf>
    <xf numFmtId="189" fontId="19" fillId="8" borderId="181" xfId="32" applyNumberFormat="1" applyFont="1" applyFill="1" applyBorder="1" applyAlignment="1">
      <alignment horizontal="center" vertical="center" wrapText="1"/>
    </xf>
    <xf numFmtId="189" fontId="19" fillId="8" borderId="182" xfId="32" applyNumberFormat="1" applyFont="1" applyFill="1" applyBorder="1" applyAlignment="1">
      <alignment horizontal="center" vertical="center" wrapText="1"/>
    </xf>
    <xf numFmtId="1" fontId="19" fillId="8" borderId="225" xfId="32" applyNumberFormat="1" applyFont="1" applyFill="1" applyBorder="1" applyAlignment="1">
      <alignment horizontal="center" vertical="center" wrapText="1"/>
    </xf>
    <xf numFmtId="189" fontId="30" fillId="8" borderId="226" xfId="32" applyNumberFormat="1" applyFont="1" applyFill="1" applyBorder="1" applyAlignment="1" applyProtection="1">
      <alignment horizontal="center" vertical="center" wrapText="1"/>
    </xf>
    <xf numFmtId="189" fontId="31" fillId="8" borderId="227" xfId="32" applyNumberFormat="1" applyFont="1" applyFill="1" applyBorder="1" applyAlignment="1">
      <alignment horizontal="center" vertical="center" wrapText="1"/>
    </xf>
    <xf numFmtId="189" fontId="31" fillId="8" borderId="228" xfId="32" applyNumberFormat="1" applyFont="1" applyFill="1" applyBorder="1" applyAlignment="1">
      <alignment horizontal="center" vertical="center" wrapText="1"/>
    </xf>
    <xf numFmtId="189" fontId="31" fillId="8" borderId="229" xfId="32" applyNumberFormat="1" applyFont="1" applyFill="1" applyBorder="1" applyAlignment="1">
      <alignment horizontal="center" vertical="center" wrapText="1"/>
    </xf>
    <xf numFmtId="0" fontId="19" fillId="6" borderId="49" xfId="32" applyFont="1" applyFill="1" applyBorder="1" applyAlignment="1" applyProtection="1">
      <alignment horizontal="center" vertical="center"/>
      <protection locked="0"/>
    </xf>
    <xf numFmtId="0" fontId="19" fillId="8" borderId="49" xfId="32" applyFont="1" applyFill="1" applyBorder="1" applyAlignment="1">
      <alignment horizontal="center" vertical="center"/>
    </xf>
    <xf numFmtId="0" fontId="19" fillId="0" borderId="0" xfId="32" applyFont="1" applyBorder="1" applyAlignment="1">
      <alignment horizontal="right" vertical="center"/>
    </xf>
    <xf numFmtId="0" fontId="60" fillId="0" borderId="0" xfId="32" applyFont="1" applyBorder="1" applyAlignment="1">
      <alignment horizontal="center" vertical="center"/>
    </xf>
    <xf numFmtId="0" fontId="30" fillId="0" borderId="141" xfId="32" applyFont="1" applyBorder="1" applyAlignment="1">
      <alignment horizontal="center" vertical="center" wrapText="1"/>
    </xf>
    <xf numFmtId="0" fontId="19" fillId="19" borderId="141" xfId="32" applyFont="1" applyFill="1" applyBorder="1" applyAlignment="1" applyProtection="1">
      <alignment horizontal="left" vertical="center" wrapText="1"/>
      <protection locked="0"/>
    </xf>
    <xf numFmtId="0" fontId="19" fillId="19" borderId="142" xfId="32" applyFont="1" applyFill="1" applyBorder="1" applyAlignment="1" applyProtection="1">
      <alignment horizontal="left" vertical="center" wrapText="1"/>
      <protection locked="0"/>
    </xf>
    <xf numFmtId="0" fontId="19" fillId="19" borderId="143" xfId="32" applyFont="1" applyFill="1" applyBorder="1" applyAlignment="1" applyProtection="1">
      <alignment horizontal="left" vertical="center" wrapText="1"/>
      <protection locked="0"/>
    </xf>
    <xf numFmtId="0" fontId="19" fillId="19" borderId="147" xfId="32" applyFont="1" applyFill="1" applyBorder="1" applyAlignment="1" applyProtection="1">
      <alignment horizontal="left" vertical="center" wrapText="1"/>
      <protection locked="0"/>
    </xf>
    <xf numFmtId="0" fontId="19" fillId="19" borderId="147" xfId="32" applyFont="1" applyFill="1" applyBorder="1" applyAlignment="1" applyProtection="1">
      <alignment horizontal="center" vertical="center" wrapText="1"/>
      <protection locked="0"/>
    </xf>
    <xf numFmtId="0" fontId="19" fillId="19" borderId="142" xfId="32" applyFont="1" applyFill="1" applyBorder="1" applyAlignment="1" applyProtection="1">
      <alignment horizontal="center" vertical="center" wrapText="1"/>
      <protection locked="0"/>
    </xf>
    <xf numFmtId="0" fontId="19" fillId="19" borderId="143" xfId="32" applyFont="1" applyFill="1" applyBorder="1" applyAlignment="1" applyProtection="1">
      <alignment horizontal="center" vertical="center" wrapText="1"/>
      <protection locked="0"/>
    </xf>
    <xf numFmtId="0" fontId="19" fillId="19" borderId="146" xfId="32" applyFont="1" applyFill="1" applyBorder="1" applyAlignment="1" applyProtection="1">
      <alignment horizontal="center" vertical="center" wrapText="1"/>
      <protection locked="0"/>
    </xf>
    <xf numFmtId="0" fontId="31" fillId="0" borderId="230" xfId="32" applyFont="1" applyBorder="1" applyAlignment="1">
      <alignment horizontal="center" vertical="center" wrapText="1"/>
    </xf>
    <xf numFmtId="0" fontId="31" fillId="0" borderId="211" xfId="32" applyFont="1" applyBorder="1" applyAlignment="1">
      <alignment horizontal="center" vertical="center" wrapText="1"/>
    </xf>
    <xf numFmtId="0" fontId="31" fillId="0" borderId="212" xfId="32" applyFont="1" applyBorder="1" applyAlignment="1">
      <alignment horizontal="center" vertical="center" wrapText="1"/>
    </xf>
    <xf numFmtId="0" fontId="19" fillId="9" borderId="52" xfId="32" applyFont="1" applyFill="1" applyBorder="1" applyAlignment="1" applyProtection="1">
      <alignment horizontal="center" vertical="center"/>
      <protection locked="0"/>
    </xf>
    <xf numFmtId="0" fontId="19" fillId="8" borderId="58" xfId="32" applyFont="1" applyFill="1" applyBorder="1" applyAlignment="1">
      <alignment horizontal="center" vertical="center"/>
    </xf>
    <xf numFmtId="0" fontId="19" fillId="19" borderId="52" xfId="32" applyFont="1" applyFill="1" applyBorder="1" applyAlignment="1" applyProtection="1">
      <alignment horizontal="center" vertical="center"/>
      <protection locked="0"/>
    </xf>
    <xf numFmtId="4" fontId="19" fillId="0" borderId="49" xfId="32" applyNumberFormat="1" applyFont="1" applyBorder="1" applyAlignment="1">
      <alignment horizontal="center" vertical="center"/>
    </xf>
    <xf numFmtId="0" fontId="30" fillId="0" borderId="149" xfId="32" applyFont="1" applyBorder="1" applyAlignment="1">
      <alignment horizontal="center" vertical="center" wrapText="1"/>
    </xf>
    <xf numFmtId="0" fontId="19" fillId="19" borderId="149" xfId="32" applyFont="1" applyFill="1" applyBorder="1" applyAlignment="1" applyProtection="1">
      <alignment horizontal="left" vertical="center" wrapText="1"/>
      <protection locked="0"/>
    </xf>
    <xf numFmtId="0" fontId="19" fillId="19" borderId="0" xfId="32" applyFont="1" applyFill="1" applyBorder="1" applyAlignment="1" applyProtection="1">
      <alignment horizontal="left" vertical="center" wrapText="1"/>
      <protection locked="0"/>
    </xf>
    <xf numFmtId="0" fontId="19" fillId="19" borderId="54" xfId="32" applyFont="1" applyFill="1" applyBorder="1" applyAlignment="1" applyProtection="1">
      <alignment horizontal="left" vertical="center" wrapText="1"/>
      <protection locked="0"/>
    </xf>
    <xf numFmtId="0" fontId="19" fillId="19" borderId="53" xfId="32" applyFont="1" applyFill="1" applyBorder="1" applyAlignment="1" applyProtection="1">
      <alignment horizontal="left" vertical="center" wrapText="1"/>
      <protection locked="0"/>
    </xf>
    <xf numFmtId="0" fontId="31" fillId="0" borderId="231" xfId="32" applyFont="1" applyBorder="1" applyAlignment="1">
      <alignment horizontal="center" vertical="center" wrapText="1"/>
    </xf>
    <xf numFmtId="0" fontId="31" fillId="0" borderId="218" xfId="32" applyFont="1" applyBorder="1" applyAlignment="1">
      <alignment horizontal="center" vertical="center" wrapText="1"/>
    </xf>
    <xf numFmtId="0" fontId="31" fillId="0" borderId="219" xfId="32" applyFont="1" applyBorder="1" applyAlignment="1">
      <alignment horizontal="center" vertical="center" wrapText="1"/>
    </xf>
    <xf numFmtId="4" fontId="19" fillId="0" borderId="58" xfId="32" applyNumberFormat="1" applyFont="1" applyBorder="1" applyAlignment="1">
      <alignment horizontal="center" vertical="center"/>
    </xf>
    <xf numFmtId="0" fontId="19" fillId="9" borderId="58" xfId="32" applyFont="1" applyFill="1" applyBorder="1" applyAlignment="1" applyProtection="1">
      <alignment horizontal="center" vertical="center"/>
      <protection locked="0"/>
    </xf>
    <xf numFmtId="0" fontId="30" fillId="0" borderId="0" xfId="32" applyFont="1" applyAlignment="1"/>
    <xf numFmtId="0" fontId="30" fillId="0" borderId="0" xfId="32" applyFont="1" applyAlignment="1">
      <alignment horizontal="left"/>
    </xf>
    <xf numFmtId="0" fontId="20" fillId="0" borderId="0" xfId="32" applyFont="1" applyAlignment="1"/>
    <xf numFmtId="0" fontId="31" fillId="0" borderId="0" xfId="32" applyFont="1" applyAlignment="1">
      <alignment horizontal="right" vertical="center"/>
    </xf>
    <xf numFmtId="0" fontId="30" fillId="0" borderId="169" xfId="32" applyFont="1" applyBorder="1" applyAlignment="1">
      <alignment horizontal="center" vertical="center" wrapText="1"/>
    </xf>
    <xf numFmtId="0" fontId="19" fillId="19" borderId="169" xfId="32" applyFont="1" applyFill="1" applyBorder="1" applyAlignment="1" applyProtection="1">
      <alignment horizontal="left" vertical="center" wrapText="1"/>
      <protection locked="0"/>
    </xf>
    <xf numFmtId="0" fontId="19" fillId="19" borderId="163" xfId="32" applyFont="1" applyFill="1" applyBorder="1" applyAlignment="1" applyProtection="1">
      <alignment horizontal="left" vertical="center" wrapText="1"/>
      <protection locked="0"/>
    </xf>
    <xf numFmtId="0" fontId="19" fillId="19" borderId="171" xfId="32" applyFont="1" applyFill="1" applyBorder="1" applyAlignment="1" applyProtection="1">
      <alignment horizontal="left" vertical="center" wrapText="1"/>
      <protection locked="0"/>
    </xf>
    <xf numFmtId="0" fontId="19" fillId="19" borderId="170" xfId="32" applyFont="1" applyFill="1" applyBorder="1" applyAlignment="1" applyProtection="1">
      <alignment horizontal="left" vertical="center" wrapText="1"/>
      <protection locked="0"/>
    </xf>
    <xf numFmtId="0" fontId="31" fillId="8" borderId="232" xfId="32" applyFont="1" applyFill="1" applyBorder="1" applyAlignment="1">
      <alignment horizontal="center" vertical="center" wrapText="1"/>
    </xf>
    <xf numFmtId="0" fontId="31" fillId="0" borderId="233" xfId="32" applyFont="1" applyBorder="1" applyAlignment="1">
      <alignment horizontal="center" vertical="center" wrapText="1"/>
    </xf>
    <xf numFmtId="0" fontId="31" fillId="0" borderId="228" xfId="32" applyFont="1" applyBorder="1" applyAlignment="1">
      <alignment horizontal="center" vertical="center" wrapText="1"/>
    </xf>
    <xf numFmtId="0" fontId="31" fillId="0" borderId="229" xfId="32" applyFont="1" applyBorder="1" applyAlignment="1">
      <alignment horizontal="center" vertical="center" wrapText="1"/>
    </xf>
    <xf numFmtId="0" fontId="30" fillId="0" borderId="0" xfId="32" applyFont="1" applyFill="1" applyAlignment="1">
      <alignment vertical="center"/>
    </xf>
    <xf numFmtId="0" fontId="30" fillId="0" borderId="0" xfId="32" applyFont="1" applyFill="1" applyBorder="1" applyAlignment="1">
      <alignment vertical="center" wrapText="1"/>
    </xf>
    <xf numFmtId="0" fontId="30" fillId="0" borderId="0" xfId="32" applyFont="1" applyFill="1" applyBorder="1" applyAlignment="1">
      <alignment horizontal="justify" vertical="center" wrapText="1"/>
    </xf>
    <xf numFmtId="0" fontId="63" fillId="8" borderId="0" xfId="32" applyFont="1" applyFill="1" applyProtection="1">
      <alignment vertical="center"/>
    </xf>
    <xf numFmtId="0" fontId="63" fillId="8" borderId="0" xfId="32" applyFont="1" applyFill="1" applyAlignment="1" applyProtection="1">
      <alignment horizontal="center" vertical="center"/>
    </xf>
    <xf numFmtId="0" fontId="64" fillId="8" borderId="0" xfId="32" applyFont="1" applyFill="1" applyAlignment="1" applyProtection="1">
      <alignment horizontal="left" vertical="center"/>
    </xf>
    <xf numFmtId="0" fontId="63" fillId="8" borderId="0" xfId="32" applyFont="1" applyFill="1" applyAlignment="1" applyProtection="1">
      <alignment horizontal="left" vertical="center"/>
    </xf>
    <xf numFmtId="0" fontId="65" fillId="8" borderId="0" xfId="32" applyFont="1" applyFill="1" applyAlignment="1" applyProtection="1">
      <alignment horizontal="left" vertical="center"/>
    </xf>
    <xf numFmtId="0" fontId="63" fillId="19" borderId="48" xfId="32" applyFont="1" applyFill="1" applyBorder="1" applyAlignment="1" applyProtection="1">
      <alignment horizontal="center" vertical="center"/>
      <protection locked="0"/>
    </xf>
    <xf numFmtId="0" fontId="66" fillId="8" borderId="0" xfId="32" applyFont="1" applyFill="1" applyAlignment="1" applyProtection="1">
      <alignment horizontal="left" vertical="center"/>
    </xf>
    <xf numFmtId="0" fontId="63" fillId="8" borderId="0" xfId="32" applyFont="1" applyFill="1" applyAlignment="1" applyProtection="1">
      <alignment vertical="center"/>
    </xf>
    <xf numFmtId="0" fontId="65" fillId="8" borderId="0" xfId="32" applyFont="1" applyFill="1" applyProtection="1">
      <alignment vertical="center"/>
    </xf>
    <xf numFmtId="0" fontId="63" fillId="8" borderId="48" xfId="32" applyFont="1" applyFill="1" applyBorder="1" applyAlignment="1" applyProtection="1">
      <alignment horizontal="center" vertical="center"/>
    </xf>
    <xf numFmtId="20" fontId="63" fillId="19" borderId="48" xfId="32" applyNumberFormat="1" applyFont="1" applyFill="1" applyBorder="1" applyAlignment="1" applyProtection="1">
      <alignment horizontal="center" vertical="center"/>
      <protection locked="0"/>
    </xf>
    <xf numFmtId="20" fontId="63" fillId="8" borderId="48" xfId="32" applyNumberFormat="1" applyFont="1" applyFill="1" applyBorder="1" applyAlignment="1" applyProtection="1">
      <alignment horizontal="center" vertical="center"/>
    </xf>
    <xf numFmtId="190" fontId="63" fillId="8" borderId="48" xfId="32" applyNumberFormat="1" applyFont="1" applyFill="1" applyBorder="1" applyAlignment="1" applyProtection="1">
      <alignment horizontal="center" vertical="center"/>
    </xf>
    <xf numFmtId="0" fontId="63" fillId="19" borderId="48" xfId="32" applyFont="1" applyFill="1" applyBorder="1" applyAlignment="1" applyProtection="1">
      <alignment horizontal="left" vertical="center"/>
      <protection locked="0"/>
    </xf>
    <xf numFmtId="0" fontId="31" fillId="8" borderId="0" xfId="45" applyFont="1" applyFill="1" applyProtection="1">
      <alignment vertical="center"/>
    </xf>
    <xf numFmtId="0" fontId="31" fillId="0" borderId="0" xfId="45" applyFont="1" applyFill="1" applyBorder="1" applyProtection="1">
      <alignment vertical="center"/>
    </xf>
    <xf numFmtId="0" fontId="19" fillId="0" borderId="0" xfId="45" applyFont="1" applyAlignment="1" applyProtection="1">
      <alignment horizontal="left" vertical="center"/>
    </xf>
    <xf numFmtId="0" fontId="19" fillId="0" borderId="134" xfId="45" applyFont="1" applyBorder="1" applyAlignment="1" applyProtection="1">
      <alignment horizontal="center" vertical="center"/>
    </xf>
    <xf numFmtId="0" fontId="19" fillId="0" borderId="135" xfId="45" applyFont="1" applyBorder="1" applyAlignment="1" applyProtection="1">
      <alignment horizontal="center" vertical="center"/>
    </xf>
    <xf numFmtId="0" fontId="19" fillId="0" borderId="136" xfId="45" applyFont="1" applyBorder="1" applyAlignment="1" applyProtection="1">
      <alignment horizontal="center" vertical="center"/>
    </xf>
    <xf numFmtId="0" fontId="19" fillId="0" borderId="137" xfId="45" applyFont="1" applyBorder="1" applyAlignment="1" applyProtection="1">
      <alignment horizontal="center" vertical="center"/>
    </xf>
    <xf numFmtId="0" fontId="19" fillId="0" borderId="138" xfId="45" applyFont="1" applyBorder="1" applyAlignment="1" applyProtection="1">
      <alignment horizontal="center" vertical="center"/>
    </xf>
    <xf numFmtId="0" fontId="19" fillId="0" borderId="139" xfId="45" applyFont="1" applyBorder="1" applyAlignment="1" applyProtection="1">
      <alignment horizontal="center" vertical="center"/>
    </xf>
    <xf numFmtId="0" fontId="31" fillId="8" borderId="140" xfId="45" applyFont="1" applyFill="1" applyBorder="1" applyProtection="1">
      <alignment vertical="center"/>
    </xf>
    <xf numFmtId="0" fontId="30" fillId="0" borderId="144" xfId="45" applyFont="1" applyBorder="1" applyProtection="1">
      <alignment vertical="center"/>
    </xf>
    <xf numFmtId="0" fontId="30" fillId="0" borderId="145" xfId="45" applyFont="1" applyBorder="1" applyProtection="1">
      <alignment vertical="center"/>
    </xf>
    <xf numFmtId="0" fontId="30" fillId="0" borderId="142" xfId="45" applyFont="1" applyBorder="1" applyAlignment="1" applyProtection="1">
      <alignment horizontal="center" vertical="center" wrapText="1"/>
    </xf>
    <xf numFmtId="0" fontId="30" fillId="0" borderId="146" xfId="45" applyFont="1" applyBorder="1" applyAlignment="1" applyProtection="1">
      <alignment horizontal="center" vertical="center" wrapText="1"/>
    </xf>
    <xf numFmtId="0" fontId="19" fillId="0" borderId="141" xfId="45" applyFont="1" applyBorder="1" applyAlignment="1" applyProtection="1">
      <alignment horizontal="center" vertical="center" wrapText="1"/>
    </xf>
    <xf numFmtId="0" fontId="19" fillId="0" borderId="142" xfId="45" applyFont="1" applyBorder="1" applyAlignment="1" applyProtection="1">
      <alignment horizontal="center" vertical="center" wrapText="1"/>
    </xf>
    <xf numFmtId="0" fontId="19" fillId="0" borderId="146" xfId="45" applyFont="1" applyBorder="1" applyAlignment="1" applyProtection="1">
      <alignment horizontal="center" vertical="center" wrapText="1"/>
    </xf>
    <xf numFmtId="0" fontId="61" fillId="8" borderId="148" xfId="45" applyFont="1" applyFill="1" applyBorder="1" applyAlignment="1" applyProtection="1">
      <alignment horizontal="center" vertical="center"/>
    </xf>
    <xf numFmtId="0" fontId="30" fillId="0" borderId="150" xfId="45" applyFont="1" applyFill="1" applyBorder="1" applyAlignment="1" applyProtection="1">
      <alignment vertical="center" wrapText="1"/>
    </xf>
    <xf numFmtId="0" fontId="30" fillId="0" borderId="151" xfId="45" applyFont="1" applyBorder="1" applyAlignment="1" applyProtection="1">
      <alignment horizontal="center" vertical="center" wrapText="1"/>
    </xf>
    <xf numFmtId="0" fontId="20" fillId="0" borderId="0" xfId="45" applyFont="1" applyProtection="1">
      <alignment vertical="center"/>
    </xf>
    <xf numFmtId="0" fontId="31" fillId="0" borderId="0" xfId="45" applyFont="1" applyFill="1" applyAlignment="1" applyProtection="1">
      <alignment vertical="center" textRotation="90"/>
    </xf>
    <xf numFmtId="0" fontId="19" fillId="0" borderId="149" xfId="45" applyFont="1" applyBorder="1" applyAlignment="1" applyProtection="1">
      <alignment horizontal="center" vertical="center" wrapText="1"/>
    </xf>
    <xf numFmtId="0" fontId="19" fillId="0" borderId="0" xfId="45" applyFont="1" applyBorder="1" applyAlignment="1" applyProtection="1">
      <alignment horizontal="center" vertical="center" wrapText="1"/>
    </xf>
    <xf numFmtId="0" fontId="19" fillId="0" borderId="151" xfId="45" applyFont="1" applyBorder="1" applyAlignment="1" applyProtection="1">
      <alignment horizontal="center" vertical="center" wrapText="1"/>
    </xf>
    <xf numFmtId="0" fontId="19" fillId="0" borderId="152" xfId="45" applyFont="1" applyBorder="1" applyAlignment="1" applyProtection="1">
      <alignment horizontal="center" vertical="center" wrapText="1"/>
    </xf>
    <xf numFmtId="0" fontId="19" fillId="0" borderId="61" xfId="45" applyFont="1" applyBorder="1" applyAlignment="1" applyProtection="1">
      <alignment horizontal="center" vertical="center" wrapText="1"/>
    </xf>
    <xf numFmtId="0" fontId="19" fillId="0" borderId="153" xfId="45" applyFont="1" applyBorder="1" applyAlignment="1" applyProtection="1">
      <alignment horizontal="center" vertical="center" wrapText="1"/>
    </xf>
    <xf numFmtId="0" fontId="31" fillId="8" borderId="148" xfId="45" applyFont="1" applyFill="1" applyBorder="1" applyAlignment="1" applyProtection="1">
      <alignment horizontal="center" vertical="center" wrapText="1"/>
    </xf>
    <xf numFmtId="0" fontId="31" fillId="0" borderId="155" xfId="45" applyFont="1" applyBorder="1" applyAlignment="1" applyProtection="1">
      <alignment horizontal="center" vertical="center" wrapText="1"/>
    </xf>
    <xf numFmtId="0" fontId="31" fillId="0" borderId="45" xfId="45" applyFont="1" applyBorder="1" applyAlignment="1" applyProtection="1">
      <alignment horizontal="center" vertical="center" wrapText="1"/>
    </xf>
    <xf numFmtId="0" fontId="31" fillId="0" borderId="156" xfId="45" applyFont="1" applyBorder="1" applyAlignment="1" applyProtection="1">
      <alignment horizontal="center" vertical="center" wrapText="1"/>
    </xf>
    <xf numFmtId="0" fontId="30" fillId="0" borderId="52" xfId="45" applyFont="1" applyFill="1" applyBorder="1" applyAlignment="1" applyProtection="1">
      <alignment horizontal="left" vertical="center" wrapText="1"/>
    </xf>
    <xf numFmtId="0" fontId="30" fillId="0" borderId="150" xfId="45" applyFont="1" applyFill="1" applyBorder="1" applyAlignment="1" applyProtection="1">
      <alignment horizontal="left" vertical="center" shrinkToFit="1"/>
    </xf>
    <xf numFmtId="0" fontId="31" fillId="0" borderId="0" xfId="45" applyFont="1" applyAlignment="1" applyProtection="1">
      <alignment vertical="center" shrinkToFit="1"/>
    </xf>
    <xf numFmtId="0" fontId="19" fillId="0" borderId="157" xfId="45" applyFont="1" applyBorder="1" applyAlignment="1" applyProtection="1">
      <alignment horizontal="center" vertical="center" wrapText="1"/>
    </xf>
    <xf numFmtId="0" fontId="19" fillId="0" borderId="47" xfId="45" applyFont="1" applyBorder="1" applyAlignment="1" applyProtection="1">
      <alignment horizontal="center" vertical="center" wrapText="1"/>
    </xf>
    <xf numFmtId="0" fontId="19" fillId="0" borderId="158" xfId="45" applyFont="1" applyBorder="1" applyAlignment="1" applyProtection="1">
      <alignment horizontal="center" vertical="center" wrapText="1"/>
    </xf>
    <xf numFmtId="0" fontId="31" fillId="8" borderId="148" xfId="45" applyFont="1" applyFill="1" applyBorder="1" applyAlignment="1" applyProtection="1">
      <alignment horizontal="center" vertical="center" shrinkToFit="1"/>
    </xf>
    <xf numFmtId="0" fontId="14" fillId="0" borderId="0" xfId="45" applyFont="1" applyAlignment="1" applyProtection="1">
      <alignment vertical="center" shrinkToFit="1"/>
    </xf>
    <xf numFmtId="0" fontId="31" fillId="0" borderId="0" xfId="45" applyFont="1" applyFill="1" applyAlignment="1" applyProtection="1">
      <alignment vertical="center" wrapText="1"/>
    </xf>
    <xf numFmtId="0" fontId="30" fillId="0" borderId="163" xfId="45" applyFont="1" applyBorder="1" applyAlignment="1" applyProtection="1">
      <alignment horizontal="center" vertical="center" wrapText="1"/>
    </xf>
    <xf numFmtId="0" fontId="30" fillId="0" borderId="164" xfId="45" applyFont="1" applyBorder="1" applyAlignment="1" applyProtection="1">
      <alignment horizontal="center" vertical="center" wrapText="1"/>
    </xf>
    <xf numFmtId="0" fontId="30" fillId="0" borderId="54" xfId="45" applyFont="1" applyBorder="1" applyAlignment="1" applyProtection="1">
      <alignment horizontal="center" vertical="center"/>
    </xf>
    <xf numFmtId="0" fontId="30" fillId="0" borderId="52" xfId="45" applyFont="1" applyBorder="1" applyAlignment="1" applyProtection="1">
      <alignment horizontal="center" vertical="center"/>
    </xf>
    <xf numFmtId="0" fontId="19" fillId="0" borderId="169" xfId="45" applyFont="1" applyBorder="1" applyAlignment="1" applyProtection="1">
      <alignment horizontal="center" vertical="center" wrapText="1"/>
    </xf>
    <xf numFmtId="0" fontId="19" fillId="0" borderId="163" xfId="45" applyFont="1" applyBorder="1" applyAlignment="1" applyProtection="1">
      <alignment horizontal="center" vertical="center" wrapText="1"/>
    </xf>
    <xf numFmtId="0" fontId="19" fillId="0" borderId="164" xfId="45" applyFont="1" applyBorder="1" applyAlignment="1" applyProtection="1">
      <alignment horizontal="center" vertical="center" wrapText="1"/>
    </xf>
    <xf numFmtId="0" fontId="31" fillId="0" borderId="141" xfId="45" applyFont="1" applyBorder="1" applyAlignment="1" applyProtection="1">
      <alignment horizontal="center" vertical="center" wrapText="1"/>
    </xf>
    <xf numFmtId="0" fontId="31" fillId="0" borderId="142" xfId="45" applyFont="1" applyBorder="1" applyAlignment="1" applyProtection="1">
      <alignment horizontal="center" vertical="center" wrapText="1"/>
    </xf>
    <xf numFmtId="0" fontId="31" fillId="0" borderId="146" xfId="45" applyFont="1" applyBorder="1" applyAlignment="1" applyProtection="1">
      <alignment horizontal="center" vertical="center" wrapText="1"/>
    </xf>
    <xf numFmtId="0" fontId="14" fillId="0" borderId="172" xfId="45" applyFont="1" applyFill="1" applyBorder="1" applyAlignment="1" applyProtection="1">
      <alignment horizontal="center" vertical="center" wrapText="1"/>
    </xf>
    <xf numFmtId="0" fontId="14" fillId="0" borderId="173" xfId="45" applyFont="1" applyFill="1" applyBorder="1" applyAlignment="1" applyProtection="1">
      <alignment horizontal="center" vertical="center" wrapText="1"/>
    </xf>
    <xf numFmtId="0" fontId="62" fillId="0" borderId="174" xfId="45" applyFont="1" applyFill="1" applyBorder="1" applyAlignment="1" applyProtection="1">
      <alignment horizontal="center" vertical="center" wrapText="1"/>
    </xf>
    <xf numFmtId="0" fontId="14" fillId="0" borderId="175" xfId="45" applyFont="1" applyFill="1" applyBorder="1" applyAlignment="1" applyProtection="1">
      <alignment horizontal="center" vertical="center" wrapText="1"/>
    </xf>
    <xf numFmtId="0" fontId="62" fillId="0" borderId="176" xfId="45" applyFont="1" applyFill="1" applyBorder="1" applyAlignment="1" applyProtection="1">
      <alignment horizontal="center" vertical="center" wrapText="1"/>
    </xf>
    <xf numFmtId="0" fontId="62" fillId="8" borderId="148" xfId="45" applyFont="1" applyFill="1" applyBorder="1" applyAlignment="1" applyProtection="1">
      <alignment horizontal="center" vertical="center" wrapText="1"/>
    </xf>
    <xf numFmtId="0" fontId="31" fillId="0" borderId="149" xfId="45" applyFont="1" applyBorder="1" applyAlignment="1" applyProtection="1">
      <alignment horizontal="center" vertical="center" wrapText="1"/>
    </xf>
    <xf numFmtId="0" fontId="31" fillId="0" borderId="0" xfId="45" applyFont="1" applyBorder="1" applyAlignment="1" applyProtection="1">
      <alignment horizontal="center" vertical="center" wrapText="1"/>
    </xf>
    <xf numFmtId="0" fontId="31" fillId="0" borderId="151" xfId="45" applyFont="1" applyBorder="1" applyAlignment="1" applyProtection="1">
      <alignment horizontal="center" vertical="center" wrapText="1"/>
    </xf>
    <xf numFmtId="0" fontId="14" fillId="0" borderId="167" xfId="45" applyFont="1" applyFill="1" applyBorder="1" applyAlignment="1" applyProtection="1">
      <alignment horizontal="center" vertical="center" wrapText="1"/>
    </xf>
    <xf numFmtId="0" fontId="14" fillId="0" borderId="168" xfId="45" applyFont="1" applyFill="1" applyBorder="1" applyAlignment="1" applyProtection="1">
      <alignment horizontal="center" vertical="center" wrapText="1"/>
    </xf>
    <xf numFmtId="0" fontId="62" fillId="0" borderId="177" xfId="45" applyFont="1" applyFill="1" applyBorder="1" applyAlignment="1" applyProtection="1">
      <alignment horizontal="center" vertical="center" wrapText="1"/>
    </xf>
    <xf numFmtId="0" fontId="14" fillId="0" borderId="178" xfId="45" applyFont="1" applyFill="1" applyBorder="1" applyAlignment="1" applyProtection="1">
      <alignment horizontal="center" vertical="center" wrapText="1"/>
    </xf>
    <xf numFmtId="0" fontId="62" fillId="0" borderId="179" xfId="45" applyFont="1" applyFill="1" applyBorder="1" applyAlignment="1" applyProtection="1">
      <alignment horizontal="center" vertical="center" wrapText="1"/>
    </xf>
    <xf numFmtId="0" fontId="31" fillId="0" borderId="169" xfId="45" applyFont="1" applyBorder="1" applyAlignment="1" applyProtection="1">
      <alignment horizontal="center" vertical="center" wrapText="1"/>
    </xf>
    <xf numFmtId="0" fontId="31" fillId="0" borderId="163" xfId="45" applyFont="1" applyBorder="1" applyAlignment="1" applyProtection="1">
      <alignment horizontal="center" vertical="center" wrapText="1"/>
    </xf>
    <xf numFmtId="0" fontId="31" fillId="0" borderId="164" xfId="45" applyFont="1" applyBorder="1" applyAlignment="1" applyProtection="1">
      <alignment horizontal="center" vertical="center" wrapText="1"/>
    </xf>
    <xf numFmtId="0" fontId="14" fillId="0" borderId="180" xfId="45" applyFont="1" applyFill="1" applyBorder="1" applyAlignment="1" applyProtection="1">
      <alignment horizontal="center" vertical="center" wrapText="1"/>
    </xf>
    <xf numFmtId="0" fontId="14" fillId="0" borderId="181" xfId="45" applyFont="1" applyFill="1" applyBorder="1" applyAlignment="1" applyProtection="1">
      <alignment horizontal="center" vertical="center" wrapText="1"/>
    </xf>
    <xf numFmtId="0" fontId="62" fillId="0" borderId="182" xfId="45" applyFont="1" applyFill="1" applyBorder="1" applyAlignment="1" applyProtection="1">
      <alignment horizontal="center" vertical="center" wrapText="1"/>
    </xf>
    <xf numFmtId="0" fontId="14" fillId="0" borderId="183" xfId="45" applyFont="1" applyFill="1" applyBorder="1" applyAlignment="1" applyProtection="1">
      <alignment horizontal="center" vertical="center" wrapText="1"/>
    </xf>
    <xf numFmtId="0" fontId="62" fillId="0" borderId="184" xfId="45" applyFont="1" applyFill="1" applyBorder="1" applyAlignment="1" applyProtection="1">
      <alignment horizontal="center" vertical="center" wrapText="1"/>
    </xf>
    <xf numFmtId="0" fontId="30" fillId="0" borderId="185" xfId="45" applyFont="1" applyFill="1" applyBorder="1" applyAlignment="1" applyProtection="1">
      <alignment horizontal="left" vertical="center" wrapText="1"/>
    </xf>
    <xf numFmtId="0" fontId="30" fillId="0" borderId="186" xfId="45" applyFont="1" applyFill="1" applyBorder="1" applyAlignment="1" applyProtection="1">
      <alignment horizontal="left" vertical="center" shrinkToFit="1"/>
    </xf>
    <xf numFmtId="0" fontId="30" fillId="0" borderId="171" xfId="45" applyFont="1" applyBorder="1" applyAlignment="1" applyProtection="1">
      <alignment horizontal="center" vertical="center"/>
    </xf>
    <xf numFmtId="0" fontId="30" fillId="0" borderId="185" xfId="45" applyFont="1" applyBorder="1" applyAlignment="1" applyProtection="1">
      <alignment horizontal="center" vertical="center"/>
    </xf>
    <xf numFmtId="0" fontId="19" fillId="0" borderId="144" xfId="45" applyFont="1" applyBorder="1" applyAlignment="1" applyProtection="1">
      <alignment horizontal="center" vertical="center"/>
    </xf>
    <xf numFmtId="0" fontId="30" fillId="0" borderId="187" xfId="45" applyFont="1" applyBorder="1" applyAlignment="1" applyProtection="1">
      <alignment horizontal="center" vertical="center"/>
    </xf>
    <xf numFmtId="0" fontId="30" fillId="0" borderId="188" xfId="45" applyNumberFormat="1" applyFont="1" applyFill="1" applyBorder="1" applyAlignment="1" applyProtection="1">
      <alignment horizontal="center" vertical="center" wrapText="1"/>
    </xf>
    <xf numFmtId="189" fontId="19" fillId="0" borderId="190" xfId="45" applyNumberFormat="1" applyFont="1" applyBorder="1" applyAlignment="1" applyProtection="1">
      <alignment horizontal="center" vertical="center" shrinkToFit="1"/>
    </xf>
    <xf numFmtId="189" fontId="19" fillId="0" borderId="191" xfId="45" applyNumberFormat="1" applyFont="1" applyBorder="1" applyAlignment="1" applyProtection="1">
      <alignment horizontal="center" vertical="center" shrinkToFit="1"/>
    </xf>
    <xf numFmtId="189" fontId="30" fillId="0" borderId="187" xfId="45" applyNumberFormat="1" applyFont="1" applyFill="1" applyBorder="1" applyAlignment="1" applyProtection="1">
      <alignment horizontal="center" vertical="center" shrinkToFit="1"/>
    </xf>
    <xf numFmtId="0" fontId="19" fillId="0" borderId="52" xfId="45" applyFont="1" applyBorder="1" applyAlignment="1" applyProtection="1">
      <alignment horizontal="center" vertical="center"/>
    </xf>
    <xf numFmtId="0" fontId="30" fillId="0" borderId="48" xfId="45" applyFont="1" applyBorder="1" applyAlignment="1" applyProtection="1">
      <alignment horizontal="center" vertical="center"/>
    </xf>
    <xf numFmtId="0" fontId="30" fillId="0" borderId="194" xfId="45" applyNumberFormat="1" applyFont="1" applyFill="1" applyBorder="1" applyAlignment="1" applyProtection="1">
      <alignment horizontal="center" vertical="center" wrapText="1"/>
    </xf>
    <xf numFmtId="189" fontId="19" fillId="0" borderId="196" xfId="45" applyNumberFormat="1" applyFont="1" applyBorder="1" applyAlignment="1" applyProtection="1">
      <alignment horizontal="center" vertical="center" shrinkToFit="1"/>
    </xf>
    <xf numFmtId="189" fontId="19" fillId="0" borderId="197" xfId="45" applyNumberFormat="1" applyFont="1" applyBorder="1" applyAlignment="1" applyProtection="1">
      <alignment horizontal="center" vertical="center" shrinkToFit="1"/>
    </xf>
    <xf numFmtId="189" fontId="30" fillId="0" borderId="48" xfId="45" applyNumberFormat="1" applyFont="1" applyFill="1" applyBorder="1" applyAlignment="1" applyProtection="1">
      <alignment horizontal="center" vertical="center" shrinkToFit="1"/>
    </xf>
    <xf numFmtId="0" fontId="19" fillId="0" borderId="185" xfId="45" applyFont="1" applyBorder="1" applyAlignment="1" applyProtection="1">
      <alignment horizontal="center" vertical="center"/>
    </xf>
    <xf numFmtId="0" fontId="30" fillId="0" borderId="200" xfId="45" applyFont="1" applyBorder="1" applyAlignment="1" applyProtection="1">
      <alignment horizontal="center" vertical="center"/>
    </xf>
    <xf numFmtId="0" fontId="30" fillId="0" borderId="201" xfId="45" applyNumberFormat="1" applyFont="1" applyFill="1" applyBorder="1" applyAlignment="1" applyProtection="1">
      <alignment horizontal="center" vertical="center" wrapText="1"/>
    </xf>
    <xf numFmtId="189" fontId="19" fillId="0" borderId="203" xfId="45" applyNumberFormat="1" applyFont="1" applyBorder="1" applyAlignment="1" applyProtection="1">
      <alignment horizontal="center" vertical="center" shrinkToFit="1"/>
    </xf>
    <xf numFmtId="189" fontId="19" fillId="0" borderId="204" xfId="45" applyNumberFormat="1" applyFont="1" applyBorder="1" applyAlignment="1" applyProtection="1">
      <alignment horizontal="center" vertical="center" shrinkToFit="1"/>
    </xf>
    <xf numFmtId="189" fontId="30" fillId="0" borderId="200" xfId="45" applyNumberFormat="1" applyFont="1" applyFill="1" applyBorder="1" applyAlignment="1" applyProtection="1">
      <alignment horizontal="center" vertical="center" shrinkToFit="1"/>
    </xf>
    <xf numFmtId="0" fontId="60" fillId="0" borderId="0" xfId="45" applyFont="1" applyFill="1" applyAlignment="1" applyProtection="1">
      <alignment vertical="center"/>
    </xf>
    <xf numFmtId="0" fontId="30" fillId="0" borderId="58" xfId="45" applyFont="1" applyBorder="1" applyAlignment="1" applyProtection="1">
      <alignment horizontal="center" vertical="center"/>
    </xf>
    <xf numFmtId="0" fontId="37" fillId="0" borderId="0" xfId="45" applyFont="1" applyAlignment="1" applyProtection="1">
      <alignment horizontal="left" vertical="center"/>
    </xf>
    <xf numFmtId="0" fontId="19" fillId="8" borderId="144" xfId="45" applyFont="1" applyFill="1" applyBorder="1" applyAlignment="1" applyProtection="1">
      <alignment horizontal="center" vertical="center"/>
    </xf>
    <xf numFmtId="0" fontId="19" fillId="8" borderId="52" xfId="45" applyFont="1" applyFill="1" applyBorder="1" applyAlignment="1" applyProtection="1">
      <alignment horizontal="center" vertical="center"/>
    </xf>
    <xf numFmtId="0" fontId="19" fillId="8" borderId="185" xfId="45" applyFont="1" applyFill="1" applyBorder="1" applyAlignment="1" applyProtection="1">
      <alignment horizontal="center" vertical="center"/>
    </xf>
    <xf numFmtId="0" fontId="30" fillId="0" borderId="0" xfId="45" applyFont="1" applyAlignment="1" applyProtection="1">
      <alignment horizontal="right" vertical="center"/>
    </xf>
    <xf numFmtId="0" fontId="37" fillId="0" borderId="0" xfId="45" applyFont="1" applyAlignment="1" applyProtection="1">
      <alignment horizontal="right" vertical="center"/>
    </xf>
    <xf numFmtId="0" fontId="16" fillId="8" borderId="141" xfId="45" applyFont="1" applyFill="1" applyBorder="1" applyAlignment="1" applyProtection="1">
      <alignment horizontal="center" vertical="center" wrapText="1"/>
    </xf>
    <xf numFmtId="0" fontId="16" fillId="8" borderId="142" xfId="45" applyFont="1" applyFill="1" applyBorder="1" applyAlignment="1" applyProtection="1">
      <alignment horizontal="center" vertical="center" wrapText="1"/>
    </xf>
    <xf numFmtId="0" fontId="16" fillId="8" borderId="146" xfId="45" applyFont="1" applyFill="1" applyBorder="1" applyAlignment="1" applyProtection="1">
      <alignment horizontal="center" vertical="center" wrapText="1"/>
    </xf>
    <xf numFmtId="1" fontId="19" fillId="8" borderId="207" xfId="45" applyNumberFormat="1" applyFont="1" applyFill="1" applyBorder="1" applyAlignment="1" applyProtection="1">
      <alignment horizontal="center" vertical="center" wrapText="1"/>
    </xf>
    <xf numFmtId="189" fontId="19" fillId="8" borderId="173" xfId="45" applyNumberFormat="1" applyFont="1" applyFill="1" applyBorder="1" applyAlignment="1" applyProtection="1">
      <alignment horizontal="center" vertical="center" wrapText="1"/>
    </xf>
    <xf numFmtId="189" fontId="19" fillId="8" borderId="174" xfId="45" applyNumberFormat="1" applyFont="1" applyFill="1" applyBorder="1" applyAlignment="1" applyProtection="1">
      <alignment horizontal="center" vertical="center" wrapText="1"/>
    </xf>
    <xf numFmtId="1" fontId="19" fillId="8" borderId="208" xfId="45" applyNumberFormat="1" applyFont="1" applyFill="1" applyBorder="1" applyAlignment="1" applyProtection="1">
      <alignment horizontal="center" vertical="center" wrapText="1"/>
    </xf>
    <xf numFmtId="1" fontId="31" fillId="8" borderId="148" xfId="45" applyNumberFormat="1" applyFont="1" applyFill="1" applyBorder="1" applyAlignment="1" applyProtection="1">
      <alignment horizontal="center" vertical="center" wrapText="1"/>
    </xf>
    <xf numFmtId="189" fontId="30" fillId="8" borderId="210" xfId="45" applyNumberFormat="1" applyFont="1" applyFill="1" applyBorder="1" applyAlignment="1" applyProtection="1">
      <alignment horizontal="center" vertical="center" wrapText="1"/>
    </xf>
    <xf numFmtId="189" fontId="30" fillId="8" borderId="211" xfId="45" applyNumberFormat="1" applyFont="1" applyFill="1" applyBorder="1" applyAlignment="1" applyProtection="1">
      <alignment horizontal="center" vertical="center" wrapText="1"/>
    </xf>
    <xf numFmtId="189" fontId="30" fillId="8" borderId="212" xfId="45" applyNumberFormat="1" applyFont="1" applyFill="1" applyBorder="1" applyAlignment="1" applyProtection="1">
      <alignment horizontal="center" vertical="center" wrapText="1"/>
    </xf>
    <xf numFmtId="0" fontId="16" fillId="8" borderId="152" xfId="45" applyFont="1" applyFill="1" applyBorder="1" applyAlignment="1" applyProtection="1">
      <alignment horizontal="center" vertical="center" wrapText="1"/>
    </xf>
    <xf numFmtId="0" fontId="16" fillId="8" borderId="61" xfId="45" applyFont="1" applyFill="1" applyBorder="1" applyAlignment="1" applyProtection="1">
      <alignment horizontal="center" vertical="center" wrapText="1"/>
    </xf>
    <xf numFmtId="0" fontId="16" fillId="8" borderId="153" xfId="45" applyFont="1" applyFill="1" applyBorder="1" applyAlignment="1" applyProtection="1">
      <alignment horizontal="center" vertical="center" wrapText="1"/>
    </xf>
    <xf numFmtId="1" fontId="19" fillId="8" borderId="213" xfId="45" applyNumberFormat="1" applyFont="1" applyFill="1" applyBorder="1" applyAlignment="1" applyProtection="1">
      <alignment horizontal="center" vertical="center" wrapText="1"/>
    </xf>
    <xf numFmtId="189" fontId="19" fillId="8" borderId="214" xfId="45" applyNumberFormat="1" applyFont="1" applyFill="1" applyBorder="1" applyAlignment="1" applyProtection="1">
      <alignment horizontal="center" vertical="center" wrapText="1"/>
    </xf>
    <xf numFmtId="189" fontId="19" fillId="8" borderId="215" xfId="45" applyNumberFormat="1" applyFont="1" applyFill="1" applyBorder="1" applyAlignment="1" applyProtection="1">
      <alignment horizontal="center" vertical="center" wrapText="1"/>
    </xf>
    <xf numFmtId="1" fontId="19" fillId="8" borderId="216" xfId="45" applyNumberFormat="1" applyFont="1" applyFill="1" applyBorder="1" applyAlignment="1" applyProtection="1">
      <alignment horizontal="center" vertical="center" wrapText="1"/>
    </xf>
    <xf numFmtId="189" fontId="30" fillId="8" borderId="217" xfId="45" applyNumberFormat="1" applyFont="1" applyFill="1" applyBorder="1" applyAlignment="1" applyProtection="1">
      <alignment horizontal="center" vertical="center" wrapText="1"/>
    </xf>
    <xf numFmtId="189" fontId="30" fillId="8" borderId="218" xfId="45" applyNumberFormat="1" applyFont="1" applyFill="1" applyBorder="1" applyAlignment="1" applyProtection="1">
      <alignment horizontal="center" vertical="center" wrapText="1"/>
    </xf>
    <xf numFmtId="189" fontId="30" fillId="8" borderId="219" xfId="45" applyNumberFormat="1" applyFont="1" applyFill="1" applyBorder="1" applyAlignment="1" applyProtection="1">
      <alignment horizontal="center" vertical="center" wrapText="1"/>
    </xf>
    <xf numFmtId="0" fontId="30" fillId="0" borderId="47" xfId="32" applyFont="1" applyBorder="1" applyAlignment="1" applyProtection="1">
      <alignment horizontal="center" vertical="center" shrinkToFit="1"/>
    </xf>
    <xf numFmtId="0" fontId="16" fillId="8" borderId="157" xfId="45" applyFont="1" applyFill="1" applyBorder="1" applyAlignment="1" applyProtection="1">
      <alignment horizontal="center" vertical="center" wrapText="1"/>
    </xf>
    <xf numFmtId="0" fontId="16" fillId="8" borderId="47" xfId="45" applyFont="1" applyFill="1" applyBorder="1" applyAlignment="1" applyProtection="1">
      <alignment horizontal="center" vertical="center" wrapText="1"/>
    </xf>
    <xf numFmtId="0" fontId="16" fillId="8" borderId="158" xfId="45" applyFont="1" applyFill="1" applyBorder="1" applyAlignment="1" applyProtection="1">
      <alignment horizontal="center" vertical="center" wrapText="1"/>
    </xf>
    <xf numFmtId="1" fontId="19" fillId="8" borderId="220" xfId="45" applyNumberFormat="1" applyFont="1" applyFill="1" applyBorder="1" applyAlignment="1" applyProtection="1">
      <alignment horizontal="center" vertical="center" wrapText="1"/>
    </xf>
    <xf numFmtId="189" fontId="19" fillId="8" borderId="166" xfId="45" applyNumberFormat="1" applyFont="1" applyFill="1" applyBorder="1" applyAlignment="1" applyProtection="1">
      <alignment horizontal="center" vertical="center" wrapText="1"/>
    </xf>
    <xf numFmtId="189" fontId="19" fillId="8" borderId="221" xfId="45" applyNumberFormat="1" applyFont="1" applyFill="1" applyBorder="1" applyAlignment="1" applyProtection="1">
      <alignment horizontal="center" vertical="center" wrapText="1"/>
    </xf>
    <xf numFmtId="1" fontId="19" fillId="8" borderId="222" xfId="45" applyNumberFormat="1" applyFont="1" applyFill="1" applyBorder="1" applyAlignment="1" applyProtection="1">
      <alignment horizontal="center" vertical="center" wrapText="1"/>
    </xf>
    <xf numFmtId="0" fontId="19" fillId="8" borderId="0" xfId="45" quotePrefix="1" applyFont="1" applyFill="1" applyBorder="1" applyAlignment="1" applyProtection="1">
      <alignment vertical="center"/>
    </xf>
    <xf numFmtId="0" fontId="30" fillId="0" borderId="61" xfId="32" applyFont="1" applyBorder="1" applyAlignment="1" applyProtection="1">
      <alignment horizontal="center" vertical="center" shrinkToFit="1"/>
    </xf>
    <xf numFmtId="0" fontId="16" fillId="8" borderId="169" xfId="45" applyFont="1" applyFill="1" applyBorder="1" applyAlignment="1" applyProtection="1">
      <alignment horizontal="center" vertical="center" wrapText="1"/>
    </xf>
    <xf numFmtId="0" fontId="16" fillId="8" borderId="163" xfId="45" applyFont="1" applyFill="1" applyBorder="1" applyAlignment="1" applyProtection="1">
      <alignment horizontal="center" vertical="center" wrapText="1"/>
    </xf>
    <xf numFmtId="0" fontId="16" fillId="8" borderId="164" xfId="45" applyFont="1" applyFill="1" applyBorder="1" applyAlignment="1" applyProtection="1">
      <alignment horizontal="center" vertical="center" wrapText="1"/>
    </xf>
    <xf numFmtId="1" fontId="19" fillId="8" borderId="224" xfId="45" applyNumberFormat="1" applyFont="1" applyFill="1" applyBorder="1" applyAlignment="1" applyProtection="1">
      <alignment horizontal="center" vertical="center" wrapText="1"/>
    </xf>
    <xf numFmtId="189" fontId="19" fillId="8" borderId="181" xfId="45" applyNumberFormat="1" applyFont="1" applyFill="1" applyBorder="1" applyAlignment="1" applyProtection="1">
      <alignment horizontal="center" vertical="center" wrapText="1"/>
    </xf>
    <xf numFmtId="189" fontId="19" fillId="8" borderId="182" xfId="45" applyNumberFormat="1" applyFont="1" applyFill="1" applyBorder="1" applyAlignment="1" applyProtection="1">
      <alignment horizontal="center" vertical="center" wrapText="1"/>
    </xf>
    <xf numFmtId="1" fontId="19" fillId="8" borderId="225" xfId="45" applyNumberFormat="1" applyFont="1" applyFill="1" applyBorder="1" applyAlignment="1" applyProtection="1">
      <alignment horizontal="center" vertical="center" wrapText="1"/>
    </xf>
    <xf numFmtId="189" fontId="30" fillId="8" borderId="227" xfId="45" applyNumberFormat="1" applyFont="1" applyFill="1" applyBorder="1" applyAlignment="1" applyProtection="1">
      <alignment horizontal="center" vertical="center" wrapText="1"/>
    </xf>
    <xf numFmtId="189" fontId="30" fillId="8" borderId="228" xfId="45" applyNumberFormat="1" applyFont="1" applyFill="1" applyBorder="1" applyAlignment="1" applyProtection="1">
      <alignment horizontal="center" vertical="center" wrapText="1"/>
    </xf>
    <xf numFmtId="189" fontId="30" fillId="8" borderId="229" xfId="45" applyNumberFormat="1" applyFont="1" applyFill="1" applyBorder="1" applyAlignment="1" applyProtection="1">
      <alignment horizontal="center" vertical="center" wrapText="1"/>
    </xf>
    <xf numFmtId="0" fontId="19" fillId="8" borderId="49" xfId="45" applyFont="1" applyFill="1" applyBorder="1" applyAlignment="1" applyProtection="1">
      <alignment horizontal="center" vertical="center"/>
    </xf>
    <xf numFmtId="0" fontId="30" fillId="0" borderId="141" xfId="45" applyFont="1" applyBorder="1" applyAlignment="1" applyProtection="1">
      <alignment horizontal="center" vertical="center" wrapText="1"/>
    </xf>
    <xf numFmtId="0" fontId="30" fillId="0" borderId="230" xfId="45" applyFont="1" applyBorder="1" applyAlignment="1" applyProtection="1">
      <alignment horizontal="center" vertical="center" wrapText="1"/>
    </xf>
    <xf numFmtId="0" fontId="30" fillId="0" borderId="211" xfId="45" applyFont="1" applyBorder="1" applyAlignment="1" applyProtection="1">
      <alignment horizontal="center" vertical="center" wrapText="1"/>
    </xf>
    <xf numFmtId="0" fontId="30" fillId="0" borderId="212" xfId="45" applyFont="1" applyBorder="1" applyAlignment="1" applyProtection="1">
      <alignment horizontal="center" vertical="center" wrapText="1"/>
    </xf>
    <xf numFmtId="0" fontId="19" fillId="8" borderId="58" xfId="45" applyFont="1" applyFill="1" applyBorder="1" applyAlignment="1" applyProtection="1">
      <alignment horizontal="center" vertical="center"/>
    </xf>
    <xf numFmtId="4" fontId="19" fillId="0" borderId="49" xfId="45" applyNumberFormat="1" applyFont="1" applyBorder="1" applyAlignment="1" applyProtection="1">
      <alignment horizontal="center" vertical="center"/>
    </xf>
    <xf numFmtId="0" fontId="30" fillId="0" borderId="231" xfId="45" applyFont="1" applyBorder="1" applyAlignment="1" applyProtection="1">
      <alignment horizontal="center" vertical="center" wrapText="1"/>
    </xf>
    <xf numFmtId="0" fontId="30" fillId="0" borderId="218" xfId="45" applyFont="1" applyBorder="1" applyAlignment="1" applyProtection="1">
      <alignment horizontal="center" vertical="center" wrapText="1"/>
    </xf>
    <xf numFmtId="0" fontId="30" fillId="0" borderId="219" xfId="45" applyFont="1" applyBorder="1" applyAlignment="1" applyProtection="1">
      <alignment horizontal="center" vertical="center" wrapText="1"/>
    </xf>
    <xf numFmtId="4" fontId="19" fillId="0" borderId="58" xfId="45" applyNumberFormat="1" applyFont="1" applyBorder="1" applyAlignment="1" applyProtection="1">
      <alignment horizontal="center" vertical="center"/>
    </xf>
    <xf numFmtId="0" fontId="30" fillId="0" borderId="0" xfId="45" applyFont="1" applyAlignment="1" applyProtection="1"/>
    <xf numFmtId="0" fontId="30" fillId="0" borderId="0" xfId="45" applyFont="1" applyAlignment="1" applyProtection="1">
      <alignment horizontal="left"/>
    </xf>
    <xf numFmtId="0" fontId="20" fillId="0" borderId="0" xfId="45" applyFont="1" applyAlignment="1" applyProtection="1"/>
    <xf numFmtId="0" fontId="31" fillId="0" borderId="0" xfId="45" applyFont="1" applyAlignment="1" applyProtection="1">
      <alignment horizontal="right" vertical="center"/>
    </xf>
    <xf numFmtId="0" fontId="30" fillId="0" borderId="169" xfId="45" applyFont="1" applyBorder="1" applyAlignment="1" applyProtection="1">
      <alignment horizontal="center" vertical="center" wrapText="1"/>
    </xf>
    <xf numFmtId="0" fontId="31" fillId="8" borderId="232" xfId="45" applyFont="1" applyFill="1" applyBorder="1" applyAlignment="1" applyProtection="1">
      <alignment horizontal="center" vertical="center" wrapText="1"/>
    </xf>
    <xf numFmtId="0" fontId="30" fillId="0" borderId="233" xfId="45" applyFont="1" applyBorder="1" applyAlignment="1" applyProtection="1">
      <alignment horizontal="center" vertical="center" wrapText="1"/>
    </xf>
    <xf numFmtId="0" fontId="30" fillId="0" borderId="228" xfId="45" applyFont="1" applyBorder="1" applyAlignment="1" applyProtection="1">
      <alignment horizontal="center" vertical="center" wrapText="1"/>
    </xf>
    <xf numFmtId="0" fontId="30" fillId="0" borderId="229" xfId="45" applyFont="1" applyBorder="1" applyAlignment="1" applyProtection="1">
      <alignment horizontal="center" vertical="center" wrapText="1"/>
    </xf>
    <xf numFmtId="0" fontId="30" fillId="0" borderId="0" xfId="45" applyFont="1" applyFill="1" applyAlignment="1" applyProtection="1">
      <alignment vertical="center"/>
    </xf>
    <xf numFmtId="0" fontId="30" fillId="0" borderId="0" xfId="45" applyFont="1" applyFill="1" applyBorder="1" applyAlignment="1" applyProtection="1">
      <alignment horizontal="justify" vertical="center" wrapText="1"/>
    </xf>
    <xf numFmtId="0" fontId="63" fillId="8" borderId="48" xfId="32" applyFont="1" applyFill="1" applyBorder="1" applyAlignment="1" applyProtection="1">
      <alignment horizontal="center" vertical="center" shrinkToFit="1"/>
    </xf>
    <xf numFmtId="0" fontId="63" fillId="8" borderId="0" xfId="32" applyFont="1" applyFill="1">
      <alignment vertical="center"/>
    </xf>
    <xf numFmtId="0" fontId="67" fillId="8" borderId="0" xfId="32" applyFont="1" applyFill="1" applyBorder="1">
      <alignment vertical="center"/>
    </xf>
    <xf numFmtId="0" fontId="19" fillId="8" borderId="0" xfId="32" applyFont="1" applyFill="1" applyBorder="1">
      <alignment vertical="center"/>
    </xf>
    <xf numFmtId="0" fontId="19" fillId="8" borderId="48" xfId="32" applyFont="1" applyFill="1" applyBorder="1" applyAlignment="1">
      <alignment horizontal="center" vertical="center"/>
    </xf>
    <xf numFmtId="0" fontId="19" fillId="8" borderId="48" xfId="32" applyFont="1" applyFill="1" applyBorder="1">
      <alignment vertical="center"/>
    </xf>
    <xf numFmtId="0" fontId="63" fillId="8" borderId="234" xfId="32" applyFont="1" applyFill="1" applyBorder="1" applyAlignment="1">
      <alignment horizontal="center" vertical="center"/>
    </xf>
    <xf numFmtId="0" fontId="63" fillId="8" borderId="134" xfId="32" applyFont="1" applyFill="1" applyBorder="1" applyAlignment="1">
      <alignment horizontal="center" vertical="center"/>
    </xf>
    <xf numFmtId="0" fontId="63" fillId="8" borderId="135" xfId="32" applyFont="1" applyFill="1" applyBorder="1" applyAlignment="1">
      <alignment horizontal="center" vertical="center"/>
    </xf>
    <xf numFmtId="0" fontId="63" fillId="8" borderId="136" xfId="32" applyFont="1" applyFill="1" applyBorder="1" applyAlignment="1">
      <alignment horizontal="center" vertical="center"/>
    </xf>
    <xf numFmtId="0" fontId="19" fillId="8" borderId="48" xfId="32" applyFont="1" applyFill="1" applyBorder="1" applyAlignment="1">
      <alignment vertical="center" shrinkToFit="1"/>
    </xf>
    <xf numFmtId="0" fontId="68" fillId="8" borderId="235" xfId="32" applyFont="1" applyFill="1" applyBorder="1" applyAlignment="1">
      <alignment horizontal="center" vertical="center"/>
    </xf>
    <xf numFmtId="0" fontId="68" fillId="8" borderId="193" xfId="32" applyFont="1" applyFill="1" applyBorder="1">
      <alignment vertical="center"/>
    </xf>
    <xf numFmtId="0" fontId="68" fillId="8" borderId="187" xfId="32" applyFont="1" applyFill="1" applyBorder="1">
      <alignment vertical="center"/>
    </xf>
    <xf numFmtId="0" fontId="63" fillId="8" borderId="188" xfId="32" applyFont="1" applyFill="1" applyBorder="1">
      <alignment vertical="center"/>
    </xf>
    <xf numFmtId="0" fontId="68" fillId="8" borderId="236" xfId="32" applyFont="1" applyFill="1" applyBorder="1" applyAlignment="1">
      <alignment horizontal="center" vertical="center"/>
    </xf>
    <xf numFmtId="0" fontId="68" fillId="8" borderId="199" xfId="32" applyFont="1" applyFill="1" applyBorder="1">
      <alignment vertical="center"/>
    </xf>
    <xf numFmtId="0" fontId="68" fillId="8" borderId="48" xfId="32" applyFont="1" applyFill="1" applyBorder="1">
      <alignment vertical="center"/>
    </xf>
    <xf numFmtId="0" fontId="63" fillId="8" borderId="48" xfId="32" applyFont="1" applyFill="1" applyBorder="1">
      <alignment vertical="center"/>
    </xf>
    <xf numFmtId="0" fontId="63" fillId="8" borderId="194" xfId="32" applyFont="1" applyFill="1" applyBorder="1">
      <alignment vertical="center"/>
    </xf>
    <xf numFmtId="0" fontId="68" fillId="8" borderId="237" xfId="32" applyFont="1" applyFill="1" applyBorder="1" applyAlignment="1">
      <alignment horizontal="center" vertical="center"/>
    </xf>
    <xf numFmtId="0" fontId="68" fillId="8" borderId="159" xfId="32" applyFont="1" applyFill="1" applyBorder="1">
      <alignment vertical="center"/>
    </xf>
    <xf numFmtId="0" fontId="68" fillId="8" borderId="49" xfId="32" applyFont="1" applyFill="1" applyBorder="1">
      <alignment vertical="center"/>
    </xf>
    <xf numFmtId="0" fontId="63" fillId="8" borderId="236" xfId="32" applyFont="1" applyFill="1" applyBorder="1" applyAlignment="1">
      <alignment horizontal="center" vertical="center"/>
    </xf>
    <xf numFmtId="0" fontId="63" fillId="8" borderId="199" xfId="32" applyFont="1" applyFill="1" applyBorder="1">
      <alignment vertical="center"/>
    </xf>
    <xf numFmtId="0" fontId="63" fillId="8" borderId="238" xfId="32" applyFont="1" applyFill="1" applyBorder="1" applyAlignment="1">
      <alignment horizontal="center" vertical="center"/>
    </xf>
    <xf numFmtId="0" fontId="63" fillId="8" borderId="206" xfId="32" applyFont="1" applyFill="1" applyBorder="1">
      <alignment vertical="center"/>
    </xf>
    <xf numFmtId="0" fontId="68" fillId="8" borderId="200" xfId="32" applyFont="1" applyFill="1" applyBorder="1">
      <alignment vertical="center"/>
    </xf>
    <xf numFmtId="0" fontId="63" fillId="8" borderId="200" xfId="32" applyFont="1" applyFill="1" applyBorder="1">
      <alignment vertical="center"/>
    </xf>
    <xf numFmtId="0" fontId="63" fillId="8" borderId="201" xfId="32" applyFont="1" applyFill="1" applyBorder="1">
      <alignment vertical="center"/>
    </xf>
    <xf numFmtId="0" fontId="4" fillId="0" borderId="0" xfId="33" applyFont="1">
      <alignment vertical="center"/>
    </xf>
    <xf numFmtId="0" fontId="69" fillId="0" borderId="0" xfId="31" applyFont="1" applyAlignment="1">
      <alignment vertical="center"/>
    </xf>
    <xf numFmtId="0" fontId="70" fillId="0" borderId="0" xfId="31" applyFont="1" applyAlignment="1">
      <alignment vertical="center"/>
    </xf>
    <xf numFmtId="0" fontId="70" fillId="0" borderId="50" xfId="31" applyFont="1" applyBorder="1" applyAlignment="1">
      <alignment horizontal="center" vertical="center"/>
    </xf>
    <xf numFmtId="0" fontId="70" fillId="0" borderId="47" xfId="31" applyFont="1" applyBorder="1" applyAlignment="1">
      <alignment horizontal="center" vertical="center"/>
    </xf>
    <xf numFmtId="0" fontId="70" fillId="0" borderId="51" xfId="31" applyFont="1" applyBorder="1" applyAlignment="1">
      <alignment horizontal="center" vertical="center"/>
    </xf>
    <xf numFmtId="0" fontId="6" fillId="0" borderId="239" xfId="31" applyFont="1" applyBorder="1" applyAlignment="1">
      <alignment horizontal="left" vertical="center" shrinkToFit="1"/>
    </xf>
    <xf numFmtId="0" fontId="6" fillId="0" borderId="240" xfId="31" applyFont="1" applyBorder="1" applyAlignment="1">
      <alignment horizontal="left" vertical="center" shrinkToFit="1"/>
    </xf>
    <xf numFmtId="0" fontId="6" fillId="0" borderId="223" xfId="31" applyFont="1" applyBorder="1" applyAlignment="1">
      <alignment horizontal="left" vertical="center" shrinkToFit="1"/>
    </xf>
    <xf numFmtId="0" fontId="6" fillId="0" borderId="241" xfId="31" applyFont="1" applyBorder="1" applyAlignment="1">
      <alignment horizontal="left" vertical="center" shrinkToFit="1"/>
    </xf>
    <xf numFmtId="0" fontId="4" fillId="0" borderId="55" xfId="33" applyFont="1" applyFill="1" applyBorder="1" applyAlignment="1">
      <alignment horizontal="center" vertical="center"/>
    </xf>
    <xf numFmtId="0" fontId="69" fillId="0" borderId="242" xfId="31" applyFont="1" applyBorder="1" applyAlignment="1">
      <alignment horizontal="center" vertical="center"/>
    </xf>
    <xf numFmtId="0" fontId="70" fillId="0" borderId="50" xfId="31" applyFont="1" applyBorder="1" applyAlignment="1">
      <alignment horizontal="center" vertical="center" wrapText="1"/>
    </xf>
    <xf numFmtId="0" fontId="70" fillId="0" borderId="51" xfId="31" applyFont="1" applyBorder="1" applyAlignment="1">
      <alignment vertical="center"/>
    </xf>
    <xf numFmtId="0" fontId="71" fillId="0" borderId="0" xfId="31" applyFont="1" applyAlignment="1">
      <alignment horizontal="left" vertical="center"/>
    </xf>
    <xf numFmtId="0" fontId="70" fillId="0" borderId="0" xfId="31" applyFont="1"/>
    <xf numFmtId="0" fontId="71" fillId="0" borderId="0" xfId="31" applyFont="1" applyAlignment="1">
      <alignment vertical="center"/>
    </xf>
    <xf numFmtId="0" fontId="71" fillId="0" borderId="44" xfId="31" applyFont="1" applyBorder="1" applyAlignment="1">
      <alignment horizontal="center" vertical="center" wrapText="1"/>
    </xf>
    <xf numFmtId="0" fontId="71" fillId="0" borderId="45" xfId="31" applyFont="1" applyBorder="1" applyAlignment="1">
      <alignment horizontal="center" vertical="center" wrapText="1"/>
    </xf>
    <xf numFmtId="0" fontId="71" fillId="0" borderId="46" xfId="31" applyFont="1" applyBorder="1" applyAlignment="1">
      <alignment horizontal="center" vertical="center" wrapText="1"/>
    </xf>
    <xf numFmtId="0" fontId="72" fillId="0" borderId="243" xfId="31" applyFont="1" applyBorder="1" applyAlignment="1">
      <alignment horizontal="center" vertical="center"/>
    </xf>
    <xf numFmtId="0" fontId="72" fillId="0" borderId="244" xfId="31" applyFont="1" applyBorder="1" applyAlignment="1">
      <alignment horizontal="center" vertical="center"/>
    </xf>
    <xf numFmtId="0" fontId="72" fillId="0" borderId="198" xfId="31" applyFont="1" applyBorder="1" applyAlignment="1">
      <alignment horizontal="center" vertical="center"/>
    </xf>
    <xf numFmtId="0" fontId="72" fillId="0" borderId="245" xfId="31" applyFont="1" applyBorder="1" applyAlignment="1">
      <alignment horizontal="center" vertical="center"/>
    </xf>
    <xf numFmtId="0" fontId="4" fillId="0" borderId="57" xfId="33" applyFont="1" applyFill="1" applyBorder="1" applyAlignment="1">
      <alignment horizontal="center" vertical="center"/>
    </xf>
    <xf numFmtId="0" fontId="69" fillId="0" borderId="246" xfId="31" applyFont="1" applyBorder="1" applyAlignment="1">
      <alignment horizontal="center" vertical="center"/>
    </xf>
    <xf numFmtId="0" fontId="70" fillId="0" borderId="59" xfId="31" applyFont="1" applyBorder="1" applyAlignment="1">
      <alignment horizontal="center" vertical="center"/>
    </xf>
    <xf numFmtId="0" fontId="70" fillId="0" borderId="61" xfId="31" applyFont="1" applyBorder="1" applyAlignment="1">
      <alignment horizontal="center" vertical="center"/>
    </xf>
    <xf numFmtId="0" fontId="70" fillId="0" borderId="60" xfId="31" applyFont="1" applyBorder="1" applyAlignment="1">
      <alignment horizontal="center" vertical="center"/>
    </xf>
    <xf numFmtId="0" fontId="70" fillId="0" borderId="54" xfId="31" applyFont="1" applyBorder="1" applyAlignment="1">
      <alignment vertical="center"/>
    </xf>
    <xf numFmtId="0" fontId="6" fillId="0" borderId="0" xfId="31" applyFont="1"/>
    <xf numFmtId="0" fontId="70" fillId="0" borderId="44" xfId="31" applyFont="1" applyBorder="1" applyAlignment="1">
      <alignment horizontal="center" vertical="center"/>
    </xf>
    <xf numFmtId="0" fontId="70" fillId="0" borderId="45" xfId="31" applyFont="1" applyBorder="1" applyAlignment="1">
      <alignment horizontal="center" vertical="center"/>
    </xf>
    <xf numFmtId="0" fontId="70" fillId="0" borderId="46" xfId="31" applyFont="1" applyBorder="1" applyAlignment="1">
      <alignment vertical="center"/>
    </xf>
    <xf numFmtId="0" fontId="72" fillId="0" borderId="247" xfId="31" applyFont="1" applyBorder="1" applyAlignment="1">
      <alignment horizontal="left" vertical="center" shrinkToFit="1"/>
    </xf>
    <xf numFmtId="0" fontId="72" fillId="0" borderId="248" xfId="31" applyFont="1" applyBorder="1" applyAlignment="1">
      <alignment horizontal="left" vertical="center" shrinkToFit="1"/>
    </xf>
    <xf numFmtId="0" fontId="72" fillId="0" borderId="36" xfId="31" applyFont="1" applyBorder="1" applyAlignment="1">
      <alignment horizontal="left" vertical="center" shrinkToFit="1"/>
    </xf>
    <xf numFmtId="0" fontId="72" fillId="0" borderId="249" xfId="31" applyFont="1" applyBorder="1" applyAlignment="1">
      <alignment horizontal="left" vertical="center" shrinkToFit="1"/>
    </xf>
    <xf numFmtId="0" fontId="4" fillId="0" borderId="250" xfId="33" applyFont="1" applyFill="1" applyBorder="1" applyAlignment="1">
      <alignment horizontal="center" vertical="center"/>
    </xf>
    <xf numFmtId="0" fontId="69" fillId="0" borderId="251" xfId="31" applyFont="1" applyBorder="1" applyAlignment="1">
      <alignment horizontal="center" vertical="center"/>
    </xf>
    <xf numFmtId="0" fontId="73" fillId="0" borderId="243" xfId="31" applyFont="1" applyBorder="1" applyAlignment="1">
      <alignment vertical="center"/>
    </xf>
    <xf numFmtId="0" fontId="73" fillId="0" borderId="198" xfId="31" applyFont="1" applyBorder="1" applyAlignment="1">
      <alignment vertical="center" wrapText="1"/>
    </xf>
    <xf numFmtId="0" fontId="73" fillId="0" borderId="198" xfId="31" applyFont="1" applyBorder="1" applyAlignment="1">
      <alignment vertical="center"/>
    </xf>
    <xf numFmtId="0" fontId="73" fillId="0" borderId="198" xfId="31" applyFont="1" applyBorder="1" applyAlignment="1">
      <alignment vertical="center" shrinkToFit="1"/>
    </xf>
    <xf numFmtId="0" fontId="70" fillId="0" borderId="198" xfId="31" applyFont="1" applyBorder="1" applyAlignment="1">
      <alignment vertical="center"/>
    </xf>
    <xf numFmtId="0" fontId="70" fillId="0" borderId="252" xfId="31" applyFont="1" applyBorder="1" applyAlignment="1">
      <alignment vertical="center"/>
    </xf>
    <xf numFmtId="0" fontId="70" fillId="0" borderId="243" xfId="31" applyFont="1" applyBorder="1" applyAlignment="1">
      <alignment horizontal="center" vertical="center"/>
    </xf>
    <xf numFmtId="0" fontId="70" fillId="0" borderId="253" xfId="31" applyFont="1" applyBorder="1" applyAlignment="1">
      <alignment horizontal="center" vertical="center"/>
    </xf>
    <xf numFmtId="0" fontId="70" fillId="0" borderId="254" xfId="31" applyFont="1" applyBorder="1" applyAlignment="1">
      <alignment horizontal="center" vertical="center"/>
    </xf>
    <xf numFmtId="0" fontId="69" fillId="20" borderId="255" xfId="31" applyFont="1" applyFill="1" applyBorder="1" applyAlignment="1">
      <alignment horizontal="center" vertical="center"/>
    </xf>
    <xf numFmtId="0" fontId="69" fillId="20" borderId="253" xfId="31" applyFont="1" applyFill="1" applyBorder="1" applyAlignment="1">
      <alignment horizontal="center" vertical="center"/>
    </xf>
    <xf numFmtId="0" fontId="69" fillId="20" borderId="256" xfId="31" applyFont="1" applyFill="1" applyBorder="1" applyAlignment="1">
      <alignment horizontal="center" vertical="center"/>
    </xf>
    <xf numFmtId="0" fontId="69" fillId="20" borderId="257" xfId="31" applyFont="1" applyFill="1" applyBorder="1" applyAlignment="1">
      <alignment horizontal="center" vertical="center"/>
    </xf>
    <xf numFmtId="0" fontId="69" fillId="20" borderId="258" xfId="31" applyFont="1" applyFill="1" applyBorder="1" applyAlignment="1">
      <alignment horizontal="center" vertical="center"/>
    </xf>
    <xf numFmtId="0" fontId="72" fillId="0" borderId="259" xfId="31" applyFont="1" applyFill="1" applyBorder="1" applyAlignment="1">
      <alignment horizontal="center" vertical="center"/>
    </xf>
    <xf numFmtId="0" fontId="72" fillId="0" borderId="260" xfId="31" applyNumberFormat="1" applyFont="1" applyBorder="1" applyAlignment="1">
      <alignment horizontal="center" vertical="center"/>
    </xf>
    <xf numFmtId="49" fontId="72" fillId="0" borderId="253" xfId="31" applyNumberFormat="1" applyFont="1" applyBorder="1" applyAlignment="1">
      <alignment horizontal="center" vertical="center"/>
    </xf>
    <xf numFmtId="49" fontId="72" fillId="0" borderId="256" xfId="31" applyNumberFormat="1" applyFont="1" applyBorder="1" applyAlignment="1">
      <alignment horizontal="center" vertical="center"/>
    </xf>
    <xf numFmtId="0" fontId="72" fillId="0" borderId="261" xfId="31" applyFont="1" applyBorder="1" applyAlignment="1">
      <alignment horizontal="center" vertical="center"/>
    </xf>
    <xf numFmtId="0" fontId="72" fillId="0" borderId="254" xfId="31" applyFont="1" applyBorder="1" applyAlignment="1">
      <alignment horizontal="center" vertical="center"/>
    </xf>
    <xf numFmtId="0" fontId="70" fillId="0" borderId="54" xfId="31" applyFont="1" applyBorder="1" applyAlignment="1">
      <alignment vertical="center" wrapText="1"/>
    </xf>
    <xf numFmtId="0" fontId="70" fillId="0" borderId="0" xfId="31" applyFont="1" applyBorder="1" applyAlignment="1">
      <alignment vertical="center" wrapText="1"/>
    </xf>
    <xf numFmtId="0" fontId="6" fillId="0" borderId="0" xfId="31" applyFont="1" applyAlignment="1">
      <alignment vertical="center"/>
    </xf>
    <xf numFmtId="0" fontId="70" fillId="0" borderId="262" xfId="31" applyFont="1" applyBorder="1" applyAlignment="1">
      <alignment horizontal="center" vertical="center"/>
    </xf>
    <xf numFmtId="0" fontId="70" fillId="0" borderId="263" xfId="31" applyFont="1" applyBorder="1" applyAlignment="1">
      <alignment horizontal="center" vertical="center"/>
    </xf>
    <xf numFmtId="0" fontId="69" fillId="20" borderId="264" xfId="31" applyFont="1" applyFill="1" applyBorder="1" applyAlignment="1">
      <alignment horizontal="center" vertical="center"/>
    </xf>
    <xf numFmtId="0" fontId="69" fillId="20" borderId="262" xfId="31" applyFont="1" applyFill="1" applyBorder="1" applyAlignment="1">
      <alignment horizontal="center" vertical="center"/>
    </xf>
    <xf numFmtId="0" fontId="69" fillId="20" borderId="265" xfId="31" applyFont="1" applyFill="1" applyBorder="1" applyAlignment="1">
      <alignment horizontal="center" vertical="center"/>
    </xf>
    <xf numFmtId="0" fontId="69" fillId="20" borderId="266" xfId="31" applyFont="1" applyFill="1" applyBorder="1" applyAlignment="1">
      <alignment horizontal="center" vertical="center"/>
    </xf>
    <xf numFmtId="0" fontId="72" fillId="0" borderId="267" xfId="31" applyFont="1" applyFill="1" applyBorder="1" applyAlignment="1">
      <alignment horizontal="center" vertical="center"/>
    </xf>
    <xf numFmtId="0" fontId="72" fillId="0" borderId="268" xfId="31" applyNumberFormat="1" applyFont="1" applyBorder="1" applyAlignment="1">
      <alignment horizontal="center" vertical="center"/>
    </xf>
    <xf numFmtId="49" fontId="72" fillId="0" borderId="262" xfId="31" applyNumberFormat="1" applyFont="1" applyBorder="1" applyAlignment="1">
      <alignment horizontal="center" vertical="center"/>
    </xf>
    <xf numFmtId="49" fontId="72" fillId="0" borderId="265" xfId="31" applyNumberFormat="1" applyFont="1" applyBorder="1" applyAlignment="1">
      <alignment horizontal="center" vertical="center"/>
    </xf>
    <xf numFmtId="0" fontId="72" fillId="0" borderId="269" xfId="31" applyFont="1" applyBorder="1" applyAlignment="1">
      <alignment horizontal="center" vertical="center"/>
    </xf>
    <xf numFmtId="0" fontId="72" fillId="0" borderId="263" xfId="31" applyFont="1" applyBorder="1" applyAlignment="1">
      <alignment horizontal="center" vertical="center"/>
    </xf>
    <xf numFmtId="0" fontId="70" fillId="0" borderId="265" xfId="31" applyFont="1" applyBorder="1" applyAlignment="1">
      <alignment horizontal="center" vertical="center"/>
    </xf>
    <xf numFmtId="0" fontId="70" fillId="0" borderId="270" xfId="31" applyFont="1" applyBorder="1" applyAlignment="1">
      <alignment horizontal="center" vertical="center"/>
    </xf>
    <xf numFmtId="0" fontId="70" fillId="0" borderId="271" xfId="31" applyFont="1" applyBorder="1" applyAlignment="1">
      <alignment horizontal="center" vertical="center"/>
    </xf>
    <xf numFmtId="0" fontId="70" fillId="0" borderId="272" xfId="31" applyFont="1" applyBorder="1" applyAlignment="1">
      <alignment horizontal="center" vertical="center"/>
    </xf>
    <xf numFmtId="0" fontId="69" fillId="20" borderId="247" xfId="31" applyFont="1" applyFill="1" applyBorder="1" applyAlignment="1">
      <alignment horizontal="center" vertical="center"/>
    </xf>
    <xf numFmtId="0" fontId="69" fillId="20" borderId="248" xfId="31" applyFont="1" applyFill="1" applyBorder="1" applyAlignment="1">
      <alignment horizontal="center" vertical="center"/>
    </xf>
    <xf numFmtId="0" fontId="69" fillId="20" borderId="273" xfId="31" applyFont="1" applyFill="1" applyBorder="1" applyAlignment="1">
      <alignment horizontal="center" vertical="center"/>
    </xf>
    <xf numFmtId="0" fontId="69" fillId="20" borderId="36" xfId="31" applyFont="1" applyFill="1" applyBorder="1" applyAlignment="1">
      <alignment horizontal="center" vertical="center"/>
    </xf>
    <xf numFmtId="0" fontId="69" fillId="20" borderId="274" xfId="31" applyFont="1" applyFill="1" applyBorder="1" applyAlignment="1">
      <alignment horizontal="center" vertical="center"/>
    </xf>
    <xf numFmtId="0" fontId="72" fillId="0" borderId="60" xfId="31" applyFont="1" applyFill="1" applyBorder="1" applyAlignment="1">
      <alignment horizontal="center" vertical="center"/>
    </xf>
    <xf numFmtId="0" fontId="72" fillId="0" borderId="275" xfId="31" applyNumberFormat="1" applyFont="1" applyBorder="1" applyAlignment="1">
      <alignment horizontal="center" vertical="center"/>
    </xf>
    <xf numFmtId="49" fontId="72" fillId="0" borderId="248" xfId="31" applyNumberFormat="1" applyFont="1" applyBorder="1" applyAlignment="1">
      <alignment horizontal="center" vertical="center"/>
    </xf>
    <xf numFmtId="49" fontId="72" fillId="0" borderId="36" xfId="31" applyNumberFormat="1" applyFont="1" applyBorder="1" applyAlignment="1">
      <alignment horizontal="center" vertical="center"/>
    </xf>
    <xf numFmtId="0" fontId="72" fillId="0" borderId="249" xfId="31" applyFont="1" applyBorder="1" applyAlignment="1">
      <alignment horizontal="center" vertical="center"/>
    </xf>
    <xf numFmtId="0" fontId="72" fillId="0" borderId="276" xfId="31" applyFont="1" applyBorder="1" applyAlignment="1">
      <alignment horizontal="center" vertical="center"/>
    </xf>
    <xf numFmtId="0" fontId="70" fillId="0" borderId="48" xfId="31" applyFont="1" applyBorder="1" applyAlignment="1">
      <alignment horizontal="center" vertical="center"/>
    </xf>
    <xf numFmtId="0" fontId="72" fillId="0" borderId="277" xfId="31" applyFont="1" applyFill="1" applyBorder="1" applyAlignment="1">
      <alignment horizontal="center" vertical="center"/>
    </xf>
    <xf numFmtId="0" fontId="72" fillId="0" borderId="278" xfId="31" applyFont="1" applyFill="1" applyBorder="1" applyAlignment="1">
      <alignment horizontal="center" vertical="center"/>
    </xf>
    <xf numFmtId="0" fontId="70" fillId="0" borderId="239" xfId="31" applyFont="1" applyBorder="1" applyAlignment="1">
      <alignment horizontal="center" vertical="center"/>
    </xf>
    <xf numFmtId="0" fontId="70" fillId="0" borderId="279" xfId="31" applyFont="1" applyBorder="1" applyAlignment="1">
      <alignment horizontal="center" vertical="center"/>
    </xf>
    <xf numFmtId="0" fontId="69" fillId="20" borderId="280" xfId="31" applyFont="1" applyFill="1" applyBorder="1" applyAlignment="1">
      <alignment horizontal="center" vertical="center"/>
    </xf>
    <xf numFmtId="0" fontId="69" fillId="20" borderId="22" xfId="31" applyFont="1" applyFill="1" applyBorder="1" applyAlignment="1">
      <alignment horizontal="center" vertical="center"/>
    </xf>
    <xf numFmtId="0" fontId="69" fillId="20" borderId="279" xfId="31" applyFont="1" applyFill="1" applyBorder="1" applyAlignment="1">
      <alignment horizontal="center" vertical="center"/>
    </xf>
    <xf numFmtId="0" fontId="69" fillId="20" borderId="119" xfId="31" applyFont="1" applyFill="1" applyBorder="1" applyAlignment="1">
      <alignment horizontal="center" vertical="center"/>
    </xf>
    <xf numFmtId="0" fontId="69" fillId="20" borderId="281" xfId="31" applyFont="1" applyFill="1" applyBorder="1" applyAlignment="1">
      <alignment horizontal="center" vertical="center"/>
    </xf>
    <xf numFmtId="0" fontId="69" fillId="20" borderId="282" xfId="31" applyFont="1" applyFill="1" applyBorder="1" applyAlignment="1">
      <alignment horizontal="center" vertical="center"/>
    </xf>
    <xf numFmtId="0" fontId="72" fillId="0" borderId="283" xfId="31" applyFont="1" applyFill="1" applyBorder="1" applyAlignment="1">
      <alignment horizontal="center" vertical="center"/>
    </xf>
    <xf numFmtId="0" fontId="72" fillId="0" borderId="284" xfId="31" applyNumberFormat="1" applyFont="1" applyBorder="1" applyAlignment="1">
      <alignment horizontal="center" vertical="center"/>
    </xf>
    <xf numFmtId="49" fontId="72" fillId="0" borderId="285" xfId="31" applyNumberFormat="1" applyFont="1" applyBorder="1" applyAlignment="1">
      <alignment horizontal="center" vertical="center"/>
    </xf>
    <xf numFmtId="49" fontId="72" fillId="0" borderId="286" xfId="31" applyNumberFormat="1" applyFont="1" applyBorder="1" applyAlignment="1">
      <alignment horizontal="center" vertical="center"/>
    </xf>
    <xf numFmtId="0" fontId="72" fillId="0" borderId="287" xfId="31" applyFont="1" applyBorder="1" applyAlignment="1">
      <alignment horizontal="center" vertical="center"/>
    </xf>
    <xf numFmtId="0" fontId="72" fillId="0" borderId="288" xfId="31" applyFont="1" applyBorder="1" applyAlignment="1">
      <alignment horizontal="center" vertical="center"/>
    </xf>
    <xf numFmtId="0" fontId="70" fillId="0" borderId="289" xfId="31" applyFont="1" applyBorder="1" applyAlignment="1">
      <alignment horizontal="center" vertical="center"/>
    </xf>
    <xf numFmtId="0" fontId="71" fillId="0" borderId="290" xfId="31" applyFont="1" applyBorder="1" applyAlignment="1">
      <alignment horizontal="center" vertical="center" shrinkToFit="1"/>
    </xf>
    <xf numFmtId="0" fontId="71" fillId="0" borderId="291" xfId="31" applyFont="1" applyBorder="1" applyAlignment="1">
      <alignment horizontal="center" vertical="center" shrinkToFit="1"/>
    </xf>
    <xf numFmtId="0" fontId="72" fillId="0" borderId="292" xfId="31" applyFont="1" applyBorder="1" applyAlignment="1">
      <alignment horizontal="right" vertical="center"/>
    </xf>
    <xf numFmtId="0" fontId="72" fillId="0" borderId="293" xfId="31" applyFont="1" applyBorder="1" applyAlignment="1">
      <alignment horizontal="right" vertical="center"/>
    </xf>
    <xf numFmtId="0" fontId="72" fillId="0" borderId="294" xfId="31" applyFont="1" applyBorder="1" applyAlignment="1">
      <alignment horizontal="right" vertical="center"/>
    </xf>
    <xf numFmtId="38" fontId="72" fillId="0" borderId="295" xfId="10" applyFont="1" applyBorder="1" applyAlignment="1">
      <alignment horizontal="right" vertical="center"/>
    </xf>
    <xf numFmtId="38" fontId="72" fillId="0" borderId="0" xfId="10" applyFont="1" applyAlignment="1">
      <alignment horizontal="right" vertical="center"/>
    </xf>
    <xf numFmtId="0" fontId="51" fillId="0" borderId="0" xfId="33" applyFont="1">
      <alignment vertical="center"/>
    </xf>
    <xf numFmtId="0" fontId="70" fillId="0" borderId="0" xfId="31" applyFont="1" applyBorder="1" applyAlignment="1">
      <alignment horizontal="left" vertical="center"/>
    </xf>
    <xf numFmtId="0" fontId="74" fillId="0" borderId="296" xfId="31" applyFont="1" applyBorder="1" applyAlignment="1">
      <alignment horizontal="center" vertical="center"/>
    </xf>
    <xf numFmtId="0" fontId="4" fillId="0" borderId="297" xfId="33" applyBorder="1">
      <alignment vertical="center"/>
    </xf>
    <xf numFmtId="0" fontId="75" fillId="0" borderId="54" xfId="31" applyFont="1" applyBorder="1" applyAlignment="1">
      <alignment vertical="center" wrapText="1"/>
    </xf>
    <xf numFmtId="0" fontId="75" fillId="0" borderId="0" xfId="31" applyFont="1" applyBorder="1" applyAlignment="1">
      <alignment vertical="center" wrapText="1"/>
    </xf>
    <xf numFmtId="0" fontId="70" fillId="0" borderId="280" xfId="31" applyFont="1" applyBorder="1" applyAlignment="1">
      <alignment horizontal="center" vertical="center"/>
    </xf>
    <xf numFmtId="0" fontId="71" fillId="0" borderId="47" xfId="31" applyFont="1" applyBorder="1" applyAlignment="1">
      <alignment horizontal="center" vertical="center" shrinkToFit="1"/>
    </xf>
    <xf numFmtId="0" fontId="71" fillId="0" borderId="51" xfId="31" applyFont="1" applyBorder="1" applyAlignment="1">
      <alignment horizontal="center" vertical="center" shrinkToFit="1"/>
    </xf>
    <xf numFmtId="0" fontId="72" fillId="0" borderId="243" xfId="31" applyFont="1" applyBorder="1" applyAlignment="1">
      <alignment horizontal="right" vertical="center"/>
    </xf>
    <xf numFmtId="0" fontId="72" fillId="0" borderId="198" xfId="31" applyFont="1" applyBorder="1" applyAlignment="1">
      <alignment horizontal="right" vertical="center"/>
    </xf>
    <xf numFmtId="0" fontId="76" fillId="0" borderId="55" xfId="31" applyFont="1" applyBorder="1" applyAlignment="1">
      <alignment horizontal="right" vertical="center"/>
    </xf>
    <xf numFmtId="0" fontId="76" fillId="0" borderId="0" xfId="31" applyFont="1" applyAlignment="1">
      <alignment horizontal="right" vertical="center"/>
    </xf>
    <xf numFmtId="0" fontId="74" fillId="0" borderId="0" xfId="31" applyFont="1" applyBorder="1" applyAlignment="1">
      <alignment horizontal="center" vertical="center"/>
    </xf>
    <xf numFmtId="0" fontId="71" fillId="0" borderId="44" xfId="31" applyFont="1" applyBorder="1" applyAlignment="1">
      <alignment horizontal="center" vertical="center"/>
    </xf>
    <xf numFmtId="0" fontId="71" fillId="0" borderId="45" xfId="31" applyFont="1" applyBorder="1" applyAlignment="1">
      <alignment horizontal="center" vertical="center"/>
    </xf>
    <xf numFmtId="0" fontId="71" fillId="0" borderId="46" xfId="31" applyFont="1" applyBorder="1" applyAlignment="1">
      <alignment horizontal="center" vertical="center"/>
    </xf>
    <xf numFmtId="0" fontId="6" fillId="0" borderId="44" xfId="31" applyFont="1" applyBorder="1" applyAlignment="1">
      <alignment horizontal="left" vertical="center"/>
    </xf>
    <xf numFmtId="0" fontId="6" fillId="0" borderId="45" xfId="31" applyFont="1" applyBorder="1" applyAlignment="1">
      <alignment horizontal="left" vertical="center"/>
    </xf>
    <xf numFmtId="0" fontId="0" fillId="0" borderId="45" xfId="31" applyFont="1" applyBorder="1" applyAlignment="1">
      <alignment horizontal="left" vertical="center"/>
    </xf>
    <xf numFmtId="0" fontId="6" fillId="0" borderId="298" xfId="31" applyFont="1" applyBorder="1" applyAlignment="1">
      <alignment horizontal="left" vertical="center"/>
    </xf>
    <xf numFmtId="0" fontId="6" fillId="0" borderId="61" xfId="31" applyFont="1" applyBorder="1" applyAlignment="1">
      <alignment horizontal="left" vertical="center"/>
    </xf>
    <xf numFmtId="0" fontId="70" fillId="0" borderId="61" xfId="31" applyFont="1" applyBorder="1" applyAlignment="1">
      <alignment vertical="center" wrapText="1"/>
    </xf>
    <xf numFmtId="0" fontId="70" fillId="0" borderId="61" xfId="31" applyFont="1" applyBorder="1" applyAlignment="1">
      <alignment vertical="center"/>
    </xf>
    <xf numFmtId="0" fontId="74" fillId="0" borderId="61" xfId="31" applyFont="1" applyBorder="1" applyAlignment="1">
      <alignment horizontal="center" vertical="center"/>
    </xf>
    <xf numFmtId="0" fontId="70" fillId="0" borderId="60" xfId="31" applyFont="1" applyBorder="1" applyAlignment="1">
      <alignment vertical="center"/>
    </xf>
    <xf numFmtId="0" fontId="75" fillId="0" borderId="60" xfId="31" applyFont="1" applyBorder="1" applyAlignment="1">
      <alignment vertical="center" wrapText="1"/>
    </xf>
    <xf numFmtId="0" fontId="77" fillId="0" borderId="0" xfId="31" applyFont="1" applyAlignment="1">
      <alignment vertical="center"/>
    </xf>
    <xf numFmtId="0" fontId="6" fillId="0" borderId="239" xfId="31" applyFont="1" applyBorder="1" applyAlignment="1">
      <alignment horizontal="center" vertical="center"/>
    </xf>
    <xf numFmtId="0" fontId="6" fillId="0" borderId="223" xfId="31" applyFont="1" applyBorder="1" applyAlignment="1">
      <alignment horizontal="center" vertical="center" shrinkToFit="1"/>
    </xf>
    <xf numFmtId="0" fontId="6" fillId="0" borderId="223" xfId="31" applyFont="1" applyBorder="1" applyAlignment="1">
      <alignment horizontal="center" vertical="center"/>
    </xf>
    <xf numFmtId="0" fontId="73" fillId="0" borderId="55" xfId="31" applyFont="1" applyBorder="1" applyAlignment="1">
      <alignment horizontal="center" vertical="center"/>
    </xf>
    <xf numFmtId="0" fontId="73" fillId="0" borderId="242" xfId="31" applyFont="1" applyBorder="1" applyAlignment="1">
      <alignment horizontal="center" vertical="center"/>
    </xf>
    <xf numFmtId="0" fontId="70" fillId="0" borderId="299" xfId="31" applyFont="1" applyBorder="1" applyAlignment="1">
      <alignment horizontal="center" vertical="center" wrapText="1"/>
    </xf>
    <xf numFmtId="0" fontId="70" fillId="0" borderId="300" xfId="31" applyFont="1" applyBorder="1" applyAlignment="1">
      <alignment horizontal="center" vertical="center" wrapText="1"/>
    </xf>
    <xf numFmtId="0" fontId="70" fillId="0" borderId="301" xfId="31" applyFont="1" applyBorder="1" applyAlignment="1">
      <alignment horizontal="center" vertical="center" wrapText="1"/>
    </xf>
    <xf numFmtId="0" fontId="73" fillId="0" borderId="57" xfId="31" applyFont="1" applyBorder="1" applyAlignment="1">
      <alignment horizontal="center" vertical="center"/>
    </xf>
    <xf numFmtId="0" fontId="73" fillId="0" borderId="246" xfId="31" applyFont="1" applyBorder="1" applyAlignment="1">
      <alignment horizontal="center" vertical="center"/>
    </xf>
    <xf numFmtId="0" fontId="70" fillId="0" borderId="302" xfId="31" applyFont="1" applyBorder="1" applyAlignment="1">
      <alignment horizontal="center" vertical="center" wrapText="1"/>
    </xf>
    <xf numFmtId="0" fontId="70" fillId="0" borderId="303" xfId="31" applyFont="1" applyBorder="1" applyAlignment="1">
      <alignment horizontal="center" vertical="center" wrapText="1"/>
    </xf>
    <xf numFmtId="0" fontId="70" fillId="0" borderId="304" xfId="31" applyFont="1" applyBorder="1" applyAlignment="1">
      <alignment horizontal="center" vertical="center" wrapText="1"/>
    </xf>
    <xf numFmtId="0" fontId="70" fillId="0" borderId="46" xfId="31" applyFont="1" applyBorder="1" applyAlignment="1">
      <alignment horizontal="right" vertical="center"/>
    </xf>
    <xf numFmtId="0" fontId="72" fillId="0" borderId="247" xfId="31" applyFont="1" applyBorder="1" applyAlignment="1">
      <alignment horizontal="left" vertical="center"/>
    </xf>
    <xf numFmtId="0" fontId="72" fillId="0" borderId="36" xfId="31" applyFont="1" applyBorder="1" applyAlignment="1">
      <alignment horizontal="left" vertical="center"/>
    </xf>
    <xf numFmtId="0" fontId="73" fillId="0" borderId="250" xfId="31" applyFont="1" applyBorder="1" applyAlignment="1">
      <alignment horizontal="center" vertical="center"/>
    </xf>
    <xf numFmtId="0" fontId="73" fillId="0" borderId="251" xfId="31" applyFont="1" applyBorder="1" applyAlignment="1">
      <alignment horizontal="center" vertical="center"/>
    </xf>
    <xf numFmtId="0" fontId="72" fillId="0" borderId="248" xfId="31" applyFont="1" applyBorder="1" applyAlignment="1">
      <alignment horizontal="left" vertical="center"/>
    </xf>
    <xf numFmtId="0" fontId="69" fillId="0" borderId="249" xfId="31" applyFont="1" applyBorder="1" applyAlignment="1">
      <alignment horizontal="left" vertical="center"/>
    </xf>
    <xf numFmtId="0" fontId="69" fillId="0" borderId="276" xfId="31" applyFont="1" applyBorder="1" applyAlignment="1">
      <alignment horizontal="left" vertical="center"/>
    </xf>
    <xf numFmtId="0" fontId="70" fillId="0" borderId="255" xfId="31" applyFont="1" applyBorder="1" applyAlignment="1">
      <alignment horizontal="center" vertical="center"/>
    </xf>
    <xf numFmtId="49" fontId="72" fillId="21" borderId="305" xfId="31" applyNumberFormat="1" applyFont="1" applyFill="1" applyBorder="1" applyAlignment="1">
      <alignment horizontal="center" vertical="center"/>
    </xf>
    <xf numFmtId="49" fontId="72" fillId="21" borderId="306" xfId="31" applyNumberFormat="1" applyFont="1" applyFill="1" applyBorder="1" applyAlignment="1">
      <alignment horizontal="center" vertical="center"/>
    </xf>
    <xf numFmtId="49" fontId="72" fillId="21" borderId="307" xfId="31" applyNumberFormat="1" applyFont="1" applyFill="1" applyBorder="1" applyAlignment="1">
      <alignment horizontal="center" vertical="center"/>
    </xf>
    <xf numFmtId="0" fontId="72" fillId="0" borderId="308" xfId="31" applyFont="1" applyBorder="1" applyAlignment="1">
      <alignment horizontal="center" vertical="center"/>
    </xf>
    <xf numFmtId="0" fontId="70" fillId="0" borderId="264" xfId="31" applyFont="1" applyBorder="1" applyAlignment="1">
      <alignment horizontal="center" vertical="center"/>
    </xf>
    <xf numFmtId="49" fontId="72" fillId="21" borderId="309" xfId="31" applyNumberFormat="1" applyFont="1" applyFill="1" applyBorder="1" applyAlignment="1">
      <alignment horizontal="center" vertical="center"/>
    </xf>
    <xf numFmtId="49" fontId="72" fillId="21" borderId="310" xfId="31" applyNumberFormat="1" applyFont="1" applyFill="1" applyBorder="1" applyAlignment="1">
      <alignment horizontal="center" vertical="center"/>
    </xf>
    <xf numFmtId="49" fontId="72" fillId="21" borderId="311" xfId="31" applyNumberFormat="1" applyFont="1" applyFill="1" applyBorder="1" applyAlignment="1">
      <alignment horizontal="center" vertical="center"/>
    </xf>
    <xf numFmtId="0" fontId="72" fillId="0" borderId="312" xfId="31" applyFont="1" applyBorder="1" applyAlignment="1">
      <alignment horizontal="center" vertical="center"/>
    </xf>
    <xf numFmtId="0" fontId="70" fillId="0" borderId="313" xfId="31" applyFont="1" applyBorder="1" applyAlignment="1">
      <alignment horizontal="center" vertical="center"/>
    </xf>
    <xf numFmtId="0" fontId="70" fillId="0" borderId="314" xfId="31" applyFont="1" applyBorder="1" applyAlignment="1">
      <alignment horizontal="center" vertical="center"/>
    </xf>
    <xf numFmtId="49" fontId="72" fillId="21" borderId="315" xfId="31" applyNumberFormat="1" applyFont="1" applyFill="1" applyBorder="1" applyAlignment="1">
      <alignment horizontal="center" vertical="center"/>
    </xf>
    <xf numFmtId="49" fontId="72" fillId="21" borderId="316" xfId="31" applyNumberFormat="1" applyFont="1" applyFill="1" applyBorder="1" applyAlignment="1">
      <alignment horizontal="center" vertical="center"/>
    </xf>
    <xf numFmtId="49" fontId="72" fillId="21" borderId="317" xfId="31" applyNumberFormat="1" applyFont="1" applyFill="1" applyBorder="1" applyAlignment="1">
      <alignment horizontal="center" vertical="center"/>
    </xf>
    <xf numFmtId="0" fontId="72" fillId="0" borderId="318" xfId="31" applyFont="1" applyBorder="1" applyAlignment="1">
      <alignment horizontal="center" vertical="center"/>
    </xf>
    <xf numFmtId="0" fontId="70" fillId="0" borderId="49" xfId="31" applyFont="1" applyBorder="1" applyAlignment="1">
      <alignment horizontal="center" vertical="center"/>
    </xf>
    <xf numFmtId="0" fontId="70" fillId="0" borderId="52" xfId="31" applyFont="1" applyBorder="1" applyAlignment="1">
      <alignment horizontal="center" vertical="center"/>
    </xf>
    <xf numFmtId="0" fontId="70" fillId="0" borderId="58" xfId="31" applyFont="1" applyBorder="1" applyAlignment="1">
      <alignment horizontal="center" vertical="center"/>
    </xf>
    <xf numFmtId="0" fontId="70" fillId="0" borderId="319" xfId="31" applyFont="1" applyBorder="1" applyAlignment="1">
      <alignment horizontal="center" vertical="center"/>
    </xf>
    <xf numFmtId="49" fontId="72" fillId="21" borderId="320" xfId="31" applyNumberFormat="1" applyFont="1" applyFill="1" applyBorder="1" applyAlignment="1">
      <alignment horizontal="center" vertical="center"/>
    </xf>
    <xf numFmtId="49" fontId="72" fillId="21" borderId="321" xfId="31" applyNumberFormat="1" applyFont="1" applyFill="1" applyBorder="1" applyAlignment="1">
      <alignment horizontal="center" vertical="center"/>
    </xf>
    <xf numFmtId="49" fontId="72" fillId="21" borderId="322" xfId="31" applyNumberFormat="1" applyFont="1" applyFill="1" applyBorder="1" applyAlignment="1">
      <alignment horizontal="center" vertical="center"/>
    </xf>
    <xf numFmtId="49" fontId="72" fillId="21" borderId="323" xfId="31" applyNumberFormat="1" applyFont="1" applyFill="1" applyBorder="1" applyAlignment="1">
      <alignment horizontal="center" vertical="center"/>
    </xf>
    <xf numFmtId="49" fontId="72" fillId="0" borderId="324" xfId="31" applyNumberFormat="1" applyFont="1" applyBorder="1" applyAlignment="1">
      <alignment horizontal="center" vertical="center"/>
    </xf>
    <xf numFmtId="0" fontId="71" fillId="0" borderId="325" xfId="31" applyFont="1" applyBorder="1" applyAlignment="1">
      <alignment horizontal="center" vertical="center"/>
    </xf>
    <xf numFmtId="0" fontId="71" fillId="0" borderId="326" xfId="31" applyFont="1" applyBorder="1" applyAlignment="1">
      <alignment horizontal="center" vertical="center"/>
    </xf>
    <xf numFmtId="191" fontId="72" fillId="0" borderId="327" xfId="31" applyNumberFormat="1" applyFont="1" applyBorder="1" applyAlignment="1">
      <alignment horizontal="right" vertical="center"/>
    </xf>
    <xf numFmtId="191" fontId="72" fillId="0" borderId="328" xfId="31" applyNumberFormat="1" applyFont="1" applyBorder="1" applyAlignment="1">
      <alignment horizontal="right" vertical="center"/>
    </xf>
    <xf numFmtId="191" fontId="72" fillId="0" borderId="329" xfId="31" applyNumberFormat="1" applyFont="1" applyBorder="1" applyAlignment="1">
      <alignment horizontal="right" vertical="center"/>
    </xf>
    <xf numFmtId="0" fontId="72" fillId="0" borderId="330" xfId="31" applyFont="1" applyBorder="1" applyAlignment="1">
      <alignment horizontal="right" vertical="center"/>
    </xf>
    <xf numFmtId="0" fontId="72" fillId="0" borderId="50" xfId="31" applyNumberFormat="1" applyFont="1" applyBorder="1" applyAlignment="1">
      <alignment horizontal="right" vertical="center"/>
    </xf>
    <xf numFmtId="0" fontId="70" fillId="0" borderId="247" xfId="31" applyFont="1" applyBorder="1" applyAlignment="1">
      <alignment horizontal="center" vertical="center"/>
    </xf>
    <xf numFmtId="0" fontId="71" fillId="0" borderId="61" xfId="31" applyFont="1" applyBorder="1" applyAlignment="1">
      <alignment horizontal="center" vertical="center"/>
    </xf>
    <xf numFmtId="0" fontId="71" fillId="0" borderId="60" xfId="31" applyFont="1" applyBorder="1" applyAlignment="1">
      <alignment horizontal="center" vertical="center"/>
    </xf>
    <xf numFmtId="191" fontId="72" fillId="0" borderId="315" xfId="31" applyNumberFormat="1" applyFont="1" applyBorder="1" applyAlignment="1">
      <alignment horizontal="right" vertical="center"/>
    </xf>
    <xf numFmtId="191" fontId="72" fillId="0" borderId="316" xfId="31" applyNumberFormat="1" applyFont="1" applyBorder="1" applyAlignment="1">
      <alignment horizontal="right" vertical="center"/>
    </xf>
    <xf numFmtId="191" fontId="72" fillId="0" borderId="317" xfId="31" applyNumberFormat="1" applyFont="1" applyBorder="1" applyAlignment="1">
      <alignment horizontal="right" vertical="center"/>
    </xf>
    <xf numFmtId="0" fontId="72" fillId="0" borderId="331" xfId="31" applyFont="1" applyBorder="1" applyAlignment="1">
      <alignment horizontal="right" vertical="center"/>
    </xf>
    <xf numFmtId="0" fontId="72" fillId="0" borderId="53" xfId="31" applyNumberFormat="1" applyFont="1" applyBorder="1" applyAlignment="1">
      <alignment horizontal="right" vertical="center"/>
    </xf>
    <xf numFmtId="0" fontId="6" fillId="0" borderId="243" xfId="31" applyFont="1" applyBorder="1" applyAlignment="1">
      <alignment horizontal="left" vertical="center" shrinkToFit="1"/>
    </xf>
    <xf numFmtId="0" fontId="6" fillId="0" borderId="198" xfId="31" applyFont="1" applyBorder="1" applyAlignment="1">
      <alignment horizontal="left" vertical="center" shrinkToFit="1"/>
    </xf>
    <xf numFmtId="0" fontId="6" fillId="0" borderId="332" xfId="31" applyFont="1" applyBorder="1" applyAlignment="1">
      <alignment horizontal="left" vertical="center" shrinkToFit="1"/>
    </xf>
    <xf numFmtId="0" fontId="6" fillId="0" borderId="333" xfId="31" applyFont="1" applyBorder="1" applyAlignment="1">
      <alignment horizontal="left" vertical="center"/>
    </xf>
    <xf numFmtId="0" fontId="6" fillId="0" borderId="59" xfId="31" applyNumberFormat="1" applyFont="1" applyBorder="1" applyAlignment="1">
      <alignment horizontal="left" vertical="center"/>
    </xf>
  </cellXfs>
  <cellStyles count="56">
    <cellStyle name="Excel Built-in Comma [0]" xfId="1"/>
    <cellStyle name="パーセント 2 2" xfId="2"/>
    <cellStyle name="パーセント 2 2 2" xfId="3"/>
    <cellStyle name="パーセント 2 2_220317 介護保険最新情報vol.1045 別紙1_別紙(様式)8以降" xfId="4"/>
    <cellStyle name="パーセント_（参考様式）通所介護等において感染症又は災害の発生を理由とする利用者数の減少が一定以上生じている場合-届出様式例・参考計算シート" xfId="5"/>
    <cellStyle name="桁区切り 2" xfId="6"/>
    <cellStyle name="桁区切り 2_（参考様式）通所介護等において感染症又は災害の発生を理由とする利用者数の減少が一定以上生じている場合-届出様式例・参考計算シート" xfId="7"/>
    <cellStyle name="桁区切り 3" xfId="8"/>
    <cellStyle name="桁区切り 3_（参考様式）通所介護等において感染症又は災害の発生を理由とする利用者数の減少が一定以上生じている場合-届出様式例・参考計算シート" xfId="9"/>
    <cellStyle name="桁区切り_4添付書類（様式１～１１）" xfId="10"/>
    <cellStyle name="桁区切り_timitutuusyo" xfId="11"/>
    <cellStyle name="桁区切り_勤務形態一覧表" xfId="12"/>
    <cellStyle name="桁区切り_（参考様式）通所介護等において感染症又は災害の発生を理由とする利用者数の減少が一定以上生じている場合-届出様式例・参考計算シート" xfId="13"/>
    <cellStyle name="標準" xfId="0" builtinId="0"/>
    <cellStyle name="標準 2" xfId="14"/>
    <cellStyle name="標準 2 2" xfId="15"/>
    <cellStyle name="標準 2 2_（参考様式）通所介護等において感染症又は災害の発生を理由とする利用者数の減少が一定以上生じている場合-届出様式例・参考計算シート" xfId="16"/>
    <cellStyle name="標準 2_220317 介護保険最新情報vol.1045 別紙1_別紙(様式)8以降" xfId="17"/>
    <cellStyle name="標準 2_別紙1　介護給付費算定に係る体制届一式（定期巡回・随時対応型訪問介護看護）" xfId="18"/>
    <cellStyle name="標準 2_（参考様式）通所介護等において感染症又は災害の発生を理由とする利用者数の減少が一定以上生じている場合-届出様式例・参考計算シート" xfId="19"/>
    <cellStyle name="標準 3" xfId="20"/>
    <cellStyle name="標準 3 2" xfId="21"/>
    <cellStyle name="標準 3 2 2" xfId="22"/>
    <cellStyle name="標準 3 2_220317 介護保険最新情報vol.1045 別紙1_別紙(様式)8以降" xfId="23"/>
    <cellStyle name="標準 3_大田区地域密着加算届" xfId="24"/>
    <cellStyle name="標準 3_（参考様式）通所介護等において感染症又は災害の発生を理由とする利用者数の減少が一定以上生じている場合-届出様式例・参考計算シート" xfId="25"/>
    <cellStyle name="標準_21tokuyo2501" xfId="26"/>
    <cellStyle name="標準_220317 介護保険最新情報vol.1045 別紙1_別紙(様式)8以降" xfId="27"/>
    <cellStyle name="標準_220317 介護保険最新情報vol.1045 別紙1_別紙(様式)8以降_1" xfId="28"/>
    <cellStyle name="標準_220317 介護保険最新情報vol.1045 別紙1_別紙(様式)8以降_2" xfId="29"/>
    <cellStyle name="標準_Sheet1" xfId="30"/>
    <cellStyle name="標準_Sheet1_【地密通所】添付書類（様式１～9（８抜き））" xfId="31"/>
    <cellStyle name="標準_timitutuusyo" xfId="32"/>
    <cellStyle name="標準_【地密通所】添付書類（様式１～9（８抜き））" xfId="33"/>
    <cellStyle name="標準_デイ提出書類" xfId="34"/>
    <cellStyle name="標準_介護老人福祉施設（加算届）" xfId="35"/>
    <cellStyle name="標準_別紙1　介護給付費算定に係る体制届一式（定期巡回・随時対応型訪問介護看護）" xfId="36"/>
    <cellStyle name="標準_別紙1　介護給付費算定に係る体制届一式（定期巡回・随時対応型訪問介護看護）_1" xfId="37"/>
    <cellStyle name="標準_別紙1　介護給付費算定に係る体制届一式（定期巡回・随時対応型訪問介護看護）_2" xfId="38"/>
    <cellStyle name="標準_別紙1　介護給付費算定に係る体制届一式（定期巡回・随時対応型訪問介護看護）_3" xfId="39"/>
    <cellStyle name="標準_別紙1　介護給付費算定に係る体制届一式（定期巡回・随時対応型訪問介護看護）_別紙1　介護給付費算定に係る体制届一式（定期巡回・随時対応型訪問介護看護）" xfId="40"/>
    <cellStyle name="標準_別紙1　介護給付費算定に係る体制状況一覧表（地域密着型事業所）" xfId="41"/>
    <cellStyle name="標準_別紙７（勤務表）" xfId="42"/>
    <cellStyle name="標準_割引率（地密）" xfId="43"/>
    <cellStyle name="標準_加算届出書H1804" xfId="44"/>
    <cellStyle name="標準_勤務形態一覧表" xfId="45"/>
    <cellStyle name="標準_地域密着介護老人福祉施設（加算届）" xfId="46"/>
    <cellStyle name="標準_大田区地域密着加算届" xfId="47"/>
    <cellStyle name="標準_時間延長サービス" xfId="48"/>
    <cellStyle name="標準_特定施設（加算届）" xfId="49"/>
    <cellStyle name="標準_訪問介護（加算届）" xfId="50"/>
    <cellStyle name="標準_通所介護（加算届）" xfId="51"/>
    <cellStyle name="標準_通所介護（状況一覧）" xfId="52"/>
    <cellStyle name="標準_（参考様式）サービス提供体制強化加算に関する計算書_新規 JUST Calc ブック(xlsx)" xfId="53"/>
    <cellStyle name="標準_（参考様式）通所介護等において感染症又は災害の発生を理由とする利用者数の減少が一定以上生じている場合-届出様式例・参考計算シート" xfId="54"/>
    <cellStyle name="パーセント" xfId="55" builtinId="5"/>
  </cellStyles>
  <dxfs count="5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808080"/>
        </patternFill>
      </fill>
    </dxf>
    <dxf>
      <fill>
        <patternFill>
          <bgColor rgb="FF80808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DEBF7"/>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E2EFDA"/>
      <rgbColor rgb="00CCFFCC"/>
      <rgbColor rgb="00FDEADA"/>
      <rgbColor rgb="00CCC1DA"/>
      <rgbColor rgb="00FF99CC"/>
      <rgbColor rgb="00DCE6F2"/>
      <rgbColor rgb="00E6E0EC"/>
      <rgbColor rgb="003366FF"/>
      <rgbColor rgb="0033CCCC"/>
      <rgbColor rgb="0099CC00"/>
      <rgbColor rgb="00FFC000"/>
      <rgbColor rgb="00FF9900"/>
      <rgbColor rgb="00FF6600"/>
      <rgbColor rgb="00558ED5"/>
      <rgbColor rgb="00909090"/>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externalLink" Target="externalLinks/externalLink1.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23</xdr:row>
      <xdr:rowOff>28575</xdr:rowOff>
    </xdr:from>
    <xdr:to xmlns:xdr="http://schemas.openxmlformats.org/drawingml/2006/spreadsheetDrawing">
      <xdr:col>5</xdr:col>
      <xdr:colOff>3739515</xdr:colOff>
      <xdr:row>24</xdr:row>
      <xdr:rowOff>10160</xdr:rowOff>
    </xdr:to>
    <xdr:sp macro="" textlink="">
      <xdr:nvSpPr>
        <xdr:cNvPr id="1025" name="Line 1"/>
        <xdr:cNvSpPr/>
      </xdr:nvSpPr>
      <xdr:spPr>
        <a:xfrm flipH="1">
          <a:off x="1418590" y="7615555"/>
          <a:ext cx="4453255" cy="343535"/>
        </a:xfrm>
        <a:prstGeom prst="line">
          <a:avLst/>
        </a:prstGeom>
        <a:ln>
          <a:solidFill>
            <a:schemeClr val="tx1">
              <a:shade val="95000"/>
              <a:satMod val="105000"/>
            </a:schemeClr>
          </a:solidFill>
          <a:round/>
        </a:ln>
      </xdr:spPr>
      <xdr:style>
        <a:lnRef idx="1">
          <a:schemeClr val="tx1"/>
        </a:lnRef>
        <a:fillRef idx="0">
          <a:schemeClr val="tx1"/>
        </a:fillRef>
        <a:effectRef idx="0">
          <a:schemeClr val="tx1"/>
        </a:effectRef>
        <a:fontRef idx="minor"/>
      </xdr:style>
    </xdr:sp>
    <xdr:clientData/>
  </xdr:twoCellAnchor>
  <xdr:twoCellAnchor>
    <xdr:from xmlns:xdr="http://schemas.openxmlformats.org/drawingml/2006/spreadsheetDrawing">
      <xdr:col>2</xdr:col>
      <xdr:colOff>19050</xdr:colOff>
      <xdr:row>24</xdr:row>
      <xdr:rowOff>10160</xdr:rowOff>
    </xdr:from>
    <xdr:to xmlns:xdr="http://schemas.openxmlformats.org/drawingml/2006/spreadsheetDrawing">
      <xdr:col>6</xdr:col>
      <xdr:colOff>18415</xdr:colOff>
      <xdr:row>24</xdr:row>
      <xdr:rowOff>361950</xdr:rowOff>
    </xdr:to>
    <xdr:sp macro="" textlink="">
      <xdr:nvSpPr>
        <xdr:cNvPr id="1026" name="Line 1"/>
        <xdr:cNvSpPr/>
      </xdr:nvSpPr>
      <xdr:spPr>
        <a:xfrm flipH="1">
          <a:off x="1437640" y="7959090"/>
          <a:ext cx="4474845" cy="351790"/>
        </a:xfrm>
        <a:prstGeom prst="line">
          <a:avLst/>
        </a:prstGeom>
        <a:ln>
          <a:solidFill>
            <a:schemeClr val="tx1">
              <a:shade val="95000"/>
              <a:satMod val="105000"/>
            </a:schemeClr>
          </a:solidFill>
          <a:round/>
        </a:ln>
      </xdr:spPr>
      <xdr:style>
        <a:lnRef idx="1">
          <a:schemeClr val="tx1"/>
        </a:lnRef>
        <a:fillRef idx="0">
          <a:schemeClr val="tx1"/>
        </a:fillRef>
        <a:effectRef idx="0">
          <a:schemeClr val="tx1"/>
        </a:effectRef>
        <a:fontRef idx="minor"/>
      </xdr:style>
    </xdr:sp>
    <xdr:clientData/>
  </xdr:twoCellAnchor>
  <xdr:twoCellAnchor>
    <xdr:from xmlns:xdr="http://schemas.openxmlformats.org/drawingml/2006/spreadsheetDrawing">
      <xdr:col>6</xdr:col>
      <xdr:colOff>18415</xdr:colOff>
      <xdr:row>24</xdr:row>
      <xdr:rowOff>0</xdr:rowOff>
    </xdr:from>
    <xdr:to xmlns:xdr="http://schemas.openxmlformats.org/drawingml/2006/spreadsheetDrawing">
      <xdr:col>7</xdr:col>
      <xdr:colOff>18415</xdr:colOff>
      <xdr:row>24</xdr:row>
      <xdr:rowOff>323850</xdr:rowOff>
    </xdr:to>
    <xdr:sp macro="" textlink="">
      <xdr:nvSpPr>
        <xdr:cNvPr id="1027" name="Line 1"/>
        <xdr:cNvSpPr/>
      </xdr:nvSpPr>
      <xdr:spPr>
        <a:xfrm flipH="1">
          <a:off x="5912485" y="7948930"/>
          <a:ext cx="2104390" cy="323850"/>
        </a:xfrm>
        <a:prstGeom prst="line">
          <a:avLst/>
        </a:prstGeom>
        <a:ln>
          <a:solidFill>
            <a:schemeClr val="tx1">
              <a:shade val="95000"/>
              <a:satMod val="105000"/>
            </a:schemeClr>
          </a:solidFill>
          <a:round/>
        </a:ln>
      </xdr:spPr>
      <xdr:style>
        <a:lnRef idx="1">
          <a:schemeClr val="tx1"/>
        </a:lnRef>
        <a:fillRef idx="0">
          <a:schemeClr val="tx1"/>
        </a:fillRef>
        <a:effectRef idx="0">
          <a:schemeClr val="tx1"/>
        </a:effectRef>
        <a:fontRef idx="minor"/>
      </xdr:style>
    </xdr:sp>
    <xdr:clientData/>
  </xdr:twoCellAnchor>
  <xdr:twoCellAnchor>
    <xdr:from xmlns:xdr="http://schemas.openxmlformats.org/drawingml/2006/spreadsheetDrawing">
      <xdr:col>6</xdr:col>
      <xdr:colOff>8255</xdr:colOff>
      <xdr:row>23</xdr:row>
      <xdr:rowOff>0</xdr:rowOff>
    </xdr:from>
    <xdr:to xmlns:xdr="http://schemas.openxmlformats.org/drawingml/2006/spreadsheetDrawing">
      <xdr:col>6</xdr:col>
      <xdr:colOff>1931670</xdr:colOff>
      <xdr:row>24</xdr:row>
      <xdr:rowOff>10160</xdr:rowOff>
    </xdr:to>
    <xdr:sp macro="" textlink="">
      <xdr:nvSpPr>
        <xdr:cNvPr id="1028" name="Line 1"/>
        <xdr:cNvSpPr/>
      </xdr:nvSpPr>
      <xdr:spPr>
        <a:xfrm flipH="1">
          <a:off x="5902325" y="7586980"/>
          <a:ext cx="1923415" cy="372110"/>
        </a:xfrm>
        <a:prstGeom prst="line">
          <a:avLst/>
        </a:prstGeom>
        <a:ln>
          <a:solidFill>
            <a:schemeClr val="tx1">
              <a:shade val="95000"/>
              <a:satMod val="105000"/>
            </a:schemeClr>
          </a:solidFill>
          <a:round/>
        </a:ln>
      </xdr:spPr>
      <xdr:style>
        <a:lnRef idx="1">
          <a:schemeClr val="tx1"/>
        </a:lnRef>
        <a:fillRef idx="0">
          <a:schemeClr val="tx1"/>
        </a:fillRef>
        <a:effectRef idx="0">
          <a:schemeClr val="tx1"/>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42545</xdr:colOff>
      <xdr:row>4</xdr:row>
      <xdr:rowOff>171450</xdr:rowOff>
    </xdr:from>
    <xdr:to xmlns:xdr="http://schemas.openxmlformats.org/drawingml/2006/spreadsheetDrawing">
      <xdr:col>24</xdr:col>
      <xdr:colOff>114300</xdr:colOff>
      <xdr:row>6</xdr:row>
      <xdr:rowOff>19050</xdr:rowOff>
    </xdr:to>
    <xdr:sp macro="" textlink="" fLocksText="0">
      <xdr:nvSpPr>
        <xdr:cNvPr id="2" name="大かっこ 1"/>
        <xdr:cNvSpPr/>
      </xdr:nvSpPr>
      <xdr:spPr>
        <a:xfrm>
          <a:off x="1063625" y="857250"/>
          <a:ext cx="4689475" cy="3810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24</xdr:col>
      <xdr:colOff>106045</xdr:colOff>
      <xdr:row>34</xdr:row>
      <xdr:rowOff>189230</xdr:rowOff>
    </xdr:from>
    <xdr:to xmlns:xdr="http://schemas.openxmlformats.org/drawingml/2006/spreadsheetDrawing">
      <xdr:col>25</xdr:col>
      <xdr:colOff>210185</xdr:colOff>
      <xdr:row>38</xdr:row>
      <xdr:rowOff>10160</xdr:rowOff>
    </xdr:to>
    <xdr:sp macro="" textlink="">
      <xdr:nvSpPr>
        <xdr:cNvPr id="4" name="CustomShape 1"/>
        <xdr:cNvSpPr/>
      </xdr:nvSpPr>
      <xdr:spPr>
        <a:xfrm>
          <a:off x="6964045" y="10909935"/>
          <a:ext cx="389890" cy="811530"/>
        </a:xfrm>
        <a:prstGeom prst="rightArrow">
          <a:avLst>
            <a:gd name="adj1" fmla="val 50000"/>
            <a:gd name="adj2" fmla="val 5000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mlns:xdr="http://schemas.openxmlformats.org/drawingml/2006/spreadsheetDrawing">
      <xdr:col>20</xdr:col>
      <xdr:colOff>131445</xdr:colOff>
      <xdr:row>59</xdr:row>
      <xdr:rowOff>89535</xdr:rowOff>
    </xdr:from>
    <xdr:to xmlns:xdr="http://schemas.openxmlformats.org/drawingml/2006/spreadsheetDrawing">
      <xdr:col>21</xdr:col>
      <xdr:colOff>235585</xdr:colOff>
      <xdr:row>62</xdr:row>
      <xdr:rowOff>203835</xdr:rowOff>
    </xdr:to>
    <xdr:sp macro="" textlink="">
      <xdr:nvSpPr>
        <xdr:cNvPr id="5" name="CustomShape 1"/>
        <xdr:cNvSpPr/>
      </xdr:nvSpPr>
      <xdr:spPr>
        <a:xfrm>
          <a:off x="5846445" y="17322800"/>
          <a:ext cx="389890" cy="857250"/>
        </a:xfrm>
        <a:prstGeom prst="rightArrow">
          <a:avLst>
            <a:gd name="adj1" fmla="val 50000"/>
            <a:gd name="adj2" fmla="val 5000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mlns:xdr="http://schemas.openxmlformats.org/drawingml/2006/spreadsheetDrawing">
      <xdr:col>24</xdr:col>
      <xdr:colOff>106045</xdr:colOff>
      <xdr:row>34</xdr:row>
      <xdr:rowOff>189230</xdr:rowOff>
    </xdr:from>
    <xdr:to xmlns:xdr="http://schemas.openxmlformats.org/drawingml/2006/spreadsheetDrawing">
      <xdr:col>25</xdr:col>
      <xdr:colOff>210185</xdr:colOff>
      <xdr:row>38</xdr:row>
      <xdr:rowOff>10160</xdr:rowOff>
    </xdr:to>
    <xdr:sp macro="" textlink="">
      <xdr:nvSpPr>
        <xdr:cNvPr id="6" name="CustomShape 1"/>
        <xdr:cNvSpPr/>
      </xdr:nvSpPr>
      <xdr:spPr>
        <a:xfrm>
          <a:off x="6964045" y="10909935"/>
          <a:ext cx="389890" cy="811530"/>
        </a:xfrm>
        <a:prstGeom prst="rightArrow">
          <a:avLst>
            <a:gd name="adj1" fmla="val 50000"/>
            <a:gd name="adj2" fmla="val 5000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mlns:xdr="http://schemas.openxmlformats.org/drawingml/2006/spreadsheetDrawing">
      <xdr:col>20</xdr:col>
      <xdr:colOff>131445</xdr:colOff>
      <xdr:row>59</xdr:row>
      <xdr:rowOff>89535</xdr:rowOff>
    </xdr:from>
    <xdr:to xmlns:xdr="http://schemas.openxmlformats.org/drawingml/2006/spreadsheetDrawing">
      <xdr:col>21</xdr:col>
      <xdr:colOff>235585</xdr:colOff>
      <xdr:row>62</xdr:row>
      <xdr:rowOff>203835</xdr:rowOff>
    </xdr:to>
    <xdr:sp macro="" textlink="">
      <xdr:nvSpPr>
        <xdr:cNvPr id="7" name="CustomShape 1"/>
        <xdr:cNvSpPr/>
      </xdr:nvSpPr>
      <xdr:spPr>
        <a:xfrm>
          <a:off x="5846445" y="17322800"/>
          <a:ext cx="389890" cy="857250"/>
        </a:xfrm>
        <a:prstGeom prst="rightArrow">
          <a:avLst>
            <a:gd name="adj1" fmla="val 50000"/>
            <a:gd name="adj2" fmla="val 5000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mlns:xdr="http://schemas.openxmlformats.org/drawingml/2006/spreadsheetDrawing">
      <xdr:col>24</xdr:col>
      <xdr:colOff>104775</xdr:colOff>
      <xdr:row>34</xdr:row>
      <xdr:rowOff>180340</xdr:rowOff>
    </xdr:from>
    <xdr:to xmlns:xdr="http://schemas.openxmlformats.org/drawingml/2006/spreadsheetDrawing">
      <xdr:col>25</xdr:col>
      <xdr:colOff>208915</xdr:colOff>
      <xdr:row>38</xdr:row>
      <xdr:rowOff>9525</xdr:rowOff>
    </xdr:to>
    <xdr:sp macro="" textlink="">
      <xdr:nvSpPr>
        <xdr:cNvPr id="8" name="CustomShape 1"/>
        <xdr:cNvSpPr/>
      </xdr:nvSpPr>
      <xdr:spPr>
        <a:xfrm>
          <a:off x="6962775" y="10901045"/>
          <a:ext cx="389890" cy="819785"/>
        </a:xfrm>
        <a:prstGeom prst="rightArrow">
          <a:avLst>
            <a:gd name="adj1" fmla="val 50000"/>
            <a:gd name="adj2" fmla="val 50000"/>
          </a:avLst>
        </a:prstGeom>
        <a:solidFill>
          <a:srgbClr val="A6A6A6"/>
        </a:solidFill>
        <a:ln>
          <a:noFill/>
        </a:ln>
      </xdr:spPr>
      <xdr:style>
        <a:lnRef idx="0">
          <a:srgbClr val="000000"/>
        </a:lnRef>
        <a:fillRef idx="0">
          <a:srgbClr val="000000"/>
        </a:fillRef>
        <a:effectRef idx="0">
          <a:srgbClr val="000000"/>
        </a:effectRef>
        <a:fontRef idx="minor"/>
      </xdr:style>
    </xdr:sp>
    <xdr:clientData/>
  </xdr:twoCellAnchor>
  <xdr:twoCellAnchor>
    <xdr:from xmlns:xdr="http://schemas.openxmlformats.org/drawingml/2006/spreadsheetDrawing">
      <xdr:col>20</xdr:col>
      <xdr:colOff>133350</xdr:colOff>
      <xdr:row>59</xdr:row>
      <xdr:rowOff>95250</xdr:rowOff>
    </xdr:from>
    <xdr:to xmlns:xdr="http://schemas.openxmlformats.org/drawingml/2006/spreadsheetDrawing">
      <xdr:col>21</xdr:col>
      <xdr:colOff>237490</xdr:colOff>
      <xdr:row>62</xdr:row>
      <xdr:rowOff>200025</xdr:rowOff>
    </xdr:to>
    <xdr:sp macro="" textlink="">
      <xdr:nvSpPr>
        <xdr:cNvPr id="9" name="CustomShape 1"/>
        <xdr:cNvSpPr/>
      </xdr:nvSpPr>
      <xdr:spPr>
        <a:xfrm>
          <a:off x="5848350" y="17328515"/>
          <a:ext cx="389890" cy="847725"/>
        </a:xfrm>
        <a:prstGeom prst="rightArrow">
          <a:avLst>
            <a:gd name="adj1" fmla="val 50000"/>
            <a:gd name="adj2" fmla="val 50000"/>
          </a:avLst>
        </a:prstGeom>
        <a:solidFill>
          <a:srgbClr val="A6A6A6"/>
        </a:solidFill>
        <a:ln>
          <a:noFill/>
        </a:ln>
      </xdr:spPr>
      <xdr:style>
        <a:lnRef idx="0">
          <a:srgbClr val="000000"/>
        </a:lnRef>
        <a:fillRef idx="0">
          <a:srgbClr val="000000"/>
        </a:fillRef>
        <a:effectRef idx="0">
          <a:srgbClr val="00000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140970</xdr:colOff>
      <xdr:row>3</xdr:row>
      <xdr:rowOff>69850</xdr:rowOff>
    </xdr:from>
    <xdr:to xmlns:xdr="http://schemas.openxmlformats.org/drawingml/2006/spreadsheetDrawing">
      <xdr:col>5</xdr:col>
      <xdr:colOff>198755</xdr:colOff>
      <xdr:row>4</xdr:row>
      <xdr:rowOff>231775</xdr:rowOff>
    </xdr:to>
    <xdr:sp macro="" textlink="">
      <xdr:nvSpPr>
        <xdr:cNvPr id="2" name="右中かっこ 1"/>
        <xdr:cNvSpPr/>
      </xdr:nvSpPr>
      <xdr:spPr>
        <a:xfrm>
          <a:off x="4398010" y="822325"/>
          <a:ext cx="5778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64135</xdr:colOff>
      <xdr:row>72</xdr:row>
      <xdr:rowOff>38100</xdr:rowOff>
    </xdr:from>
    <xdr:to xmlns:xdr="http://schemas.openxmlformats.org/drawingml/2006/spreadsheetDrawing">
      <xdr:col>15</xdr:col>
      <xdr:colOff>207010</xdr:colOff>
      <xdr:row>81</xdr:row>
      <xdr:rowOff>95250</xdr:rowOff>
    </xdr:to>
    <xdr:sp macro="" textlink="">
      <xdr:nvSpPr>
        <xdr:cNvPr id="3" name="正方形/長方形 2"/>
        <xdr:cNvSpPr/>
      </xdr:nvSpPr>
      <xdr:spPr>
        <a:xfrm>
          <a:off x="170815" y="16516350"/>
          <a:ext cx="943673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314325</xdr:colOff>
      <xdr:row>42</xdr:row>
      <xdr:rowOff>266700</xdr:rowOff>
    </xdr:from>
    <xdr:to xmlns:xdr="http://schemas.openxmlformats.org/drawingml/2006/spreadsheetDrawing">
      <xdr:col>22</xdr:col>
      <xdr:colOff>2599055</xdr:colOff>
      <xdr:row>56</xdr:row>
      <xdr:rowOff>266700</xdr:rowOff>
    </xdr:to>
    <xdr:sp macro="" textlink="">
      <xdr:nvSpPr>
        <xdr:cNvPr id="2" name="正方形/長方形 1"/>
        <xdr:cNvSpPr/>
      </xdr:nvSpPr>
      <xdr:spPr>
        <a:xfrm>
          <a:off x="407035" y="13868400"/>
          <a:ext cx="1317244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6</xdr:col>
      <xdr:colOff>224790</xdr:colOff>
      <xdr:row>7</xdr:row>
      <xdr:rowOff>84455</xdr:rowOff>
    </xdr:to>
    <xdr:sp macro="" textlink="">
      <xdr:nvSpPr>
        <xdr:cNvPr id="2" name="正方形/長方形 4"/>
        <xdr:cNvSpPr/>
      </xdr:nvSpPr>
      <xdr:spPr>
        <a:xfrm>
          <a:off x="0" y="488315"/>
          <a:ext cx="2573655" cy="10344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000" b="1">
              <a:solidFill>
                <a:srgbClr val="FF0000"/>
              </a:solidFill>
              <a:latin typeface="ＭＳ ゴシック"/>
              <a:ea typeface="ＭＳ ゴシック"/>
            </a:rPr>
            <a:t>【</a:t>
          </a:r>
          <a:r>
            <a:rPr kumimoji="1" lang="ja-JP" altLang="en-US" sz="2000" b="1">
              <a:solidFill>
                <a:srgbClr val="FF0000"/>
              </a:solidFill>
              <a:latin typeface="ＭＳ ゴシック"/>
              <a:ea typeface="ＭＳ ゴシック"/>
            </a:rPr>
            <a:t>記載例</a:t>
          </a:r>
          <a:r>
            <a:rPr kumimoji="1" lang="en-US" altLang="ja-JP" sz="2000" b="1">
              <a:solidFill>
                <a:srgbClr val="FF0000"/>
              </a:solidFill>
              <a:latin typeface="ＭＳ ゴシック"/>
              <a:ea typeface="ＭＳ ゴシック"/>
            </a:rPr>
            <a:t>】</a:t>
          </a:r>
          <a:endParaRPr kumimoji="1" lang="ja-JP" altLang="en-US" sz="2000" b="1">
            <a:solidFill>
              <a:srgbClr val="FF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xdr:col>
      <xdr:colOff>314325</xdr:colOff>
      <xdr:row>42</xdr:row>
      <xdr:rowOff>266700</xdr:rowOff>
    </xdr:from>
    <xdr:to xmlns:xdr="http://schemas.openxmlformats.org/drawingml/2006/spreadsheetDrawing">
      <xdr:col>22</xdr:col>
      <xdr:colOff>2599055</xdr:colOff>
      <xdr:row>56</xdr:row>
      <xdr:rowOff>266700</xdr:rowOff>
    </xdr:to>
    <xdr:sp macro="" textlink="">
      <xdr:nvSpPr>
        <xdr:cNvPr id="2" name="正方形/長方形 1"/>
        <xdr:cNvSpPr/>
      </xdr:nvSpPr>
      <xdr:spPr>
        <a:xfrm>
          <a:off x="407035" y="13868400"/>
          <a:ext cx="1317244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12</xdr:col>
      <xdr:colOff>6985</xdr:colOff>
      <xdr:row>16</xdr:row>
      <xdr:rowOff>19050</xdr:rowOff>
    </xdr:from>
    <xdr:to xmlns:xdr="http://schemas.openxmlformats.org/drawingml/2006/spreadsheetDrawing">
      <xdr:col>33</xdr:col>
      <xdr:colOff>128905</xdr:colOff>
      <xdr:row>20</xdr:row>
      <xdr:rowOff>171450</xdr:rowOff>
    </xdr:to>
    <xdr:sp macro="" textlink="">
      <xdr:nvSpPr>
        <xdr:cNvPr id="2" name="Text Box 1"/>
        <xdr:cNvSpPr txBox="1">
          <a:spLocks noChangeArrowheads="1"/>
        </xdr:cNvSpPr>
      </xdr:nvSpPr>
      <xdr:spPr>
        <a:xfrm>
          <a:off x="3255010" y="3371850"/>
          <a:ext cx="4577715" cy="990600"/>
        </a:xfrm>
        <a:prstGeom prst="rect">
          <a:avLst/>
        </a:prstGeom>
        <a:solidFill>
          <a:srgbClr val="FFFFFF"/>
        </a:solidFill>
        <a:ln w="9525">
          <a:solidFill>
            <a:sysClr val="windowText" lastClr="000000"/>
          </a:solidFill>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サービス提供時間帯を通じて専従する生活相談員及び介護職員が１日に付き複数いる場合、サービス提供時間中における勤務時間合計がサービス提供時間</a:t>
          </a: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a:t>
          </a: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配置必要数以上となる必要があります。</a:t>
          </a:r>
        </a:p>
        <a:p>
          <a:pPr algn="l">
            <a:lnSpc>
              <a:spcPts val="1200"/>
            </a:lnSpc>
          </a:pP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（例えば、９時から１３時までは岩手さん、１３時から１７時までは宮城さんが勤務する場合は、可能。</a:t>
          </a:r>
        </a:p>
        <a:p>
          <a:pPr algn="l">
            <a:lnSpc>
              <a:spcPts val="1200"/>
            </a:lnSpc>
          </a:pP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しかし、１３時から１７時まで岩手さんと宮城さんの両名が勤務する場合、サービス提供時間における勤務は両名共３時間半であり、合計で７時間しかなく、必要時間合計（７時間半）未満であるため不可。）</a:t>
          </a:r>
        </a:p>
      </xdr:txBody>
    </xdr:sp>
    <xdr:clientData/>
  </xdr:twoCellAnchor>
  <xdr:twoCellAnchor>
    <xdr:from xmlns:xdr="http://schemas.openxmlformats.org/drawingml/2006/spreadsheetDrawing">
      <xdr:col>6</xdr:col>
      <xdr:colOff>14605</xdr:colOff>
      <xdr:row>9</xdr:row>
      <xdr:rowOff>47625</xdr:rowOff>
    </xdr:from>
    <xdr:to xmlns:xdr="http://schemas.openxmlformats.org/drawingml/2006/spreadsheetDrawing">
      <xdr:col>12</xdr:col>
      <xdr:colOff>6985</xdr:colOff>
      <xdr:row>18</xdr:row>
      <xdr:rowOff>123825</xdr:rowOff>
    </xdr:to>
    <xdr:sp macro="" textlink="">
      <xdr:nvSpPr>
        <xdr:cNvPr id="3" name="Line 3"/>
        <xdr:cNvSpPr>
          <a:spLocks noChangeShapeType="1"/>
        </xdr:cNvSpPr>
      </xdr:nvSpPr>
      <xdr:spPr>
        <a:xfrm flipH="1" flipV="1">
          <a:off x="2192020" y="1933575"/>
          <a:ext cx="1062990" cy="1962150"/>
        </a:xfrm>
        <a:prstGeom prst="line">
          <a:avLst/>
        </a:prstGeom>
        <a:noFill/>
        <a:ln w="9525">
          <a:solidFill>
            <a:sysClr val="windowText" lastClr="000000"/>
          </a:solidFill>
          <a:miter/>
          <a:tailEnd type="triangle"/>
        </a:ln>
      </xdr:spPr>
      <xdr:txBody>
        <a:bodyPr vertOverflow="overflow" horzOverflow="overflow" upright="1"/>
        <a:lstStyle/>
        <a:p/>
      </xdr:txBody>
    </xdr:sp>
    <xdr:clientData/>
  </xdr:twoCellAnchor>
  <xdr:twoCellAnchor>
    <xdr:from xmlns:xdr="http://schemas.openxmlformats.org/drawingml/2006/spreadsheetDrawing">
      <xdr:col>4</xdr:col>
      <xdr:colOff>99695</xdr:colOff>
      <xdr:row>6</xdr:row>
      <xdr:rowOff>162560</xdr:rowOff>
    </xdr:from>
    <xdr:to xmlns:xdr="http://schemas.openxmlformats.org/drawingml/2006/spreadsheetDrawing">
      <xdr:col>6</xdr:col>
      <xdr:colOff>50165</xdr:colOff>
      <xdr:row>9</xdr:row>
      <xdr:rowOff>86360</xdr:rowOff>
    </xdr:to>
    <xdr:sp macro="" textlink="">
      <xdr:nvSpPr>
        <xdr:cNvPr id="4" name="Oval 4"/>
        <xdr:cNvSpPr>
          <a:spLocks noChangeArrowheads="1"/>
        </xdr:cNvSpPr>
      </xdr:nvSpPr>
      <xdr:spPr>
        <a:xfrm>
          <a:off x="1920240" y="1419860"/>
          <a:ext cx="307340" cy="552450"/>
        </a:xfrm>
        <a:prstGeom prst="ellipse">
          <a:avLst/>
        </a:prstGeom>
        <a:noFill/>
        <a:ln w="9525">
          <a:solidFill>
            <a:sysClr val="windowText" lastClr="000000"/>
          </a:solidFill>
        </a:ln>
      </xdr:spPr>
      <xdr:txBody>
        <a:bodyPr vertOverflow="overflow" horzOverflow="overflow" upright="1"/>
        <a:lstStyle/>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1220;&#21209;&#24418;&#24907;&#19968;&#35239;&#349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記載例】地密通所"/>
      <sheetName val="【記載例】シフト記号表（勤務時間帯）"/>
      <sheetName val="地密通所（1枚版）"/>
      <sheetName val="地密通所（100名）"/>
      <sheetName val="シフト記号表（勤務時間帯）"/>
      <sheetName val="記入方法"/>
      <sheetName val="プルダウン・リスト"/>
    </sheetNames>
    <sheetDataSet>
      <sheetData sheetId="0"/>
      <sheetData sheetId="1"/>
      <sheetData sheetId="2"/>
      <sheetData sheetId="3"/>
      <sheetData sheetId="4"/>
      <sheetData sheetId="5"/>
      <sheetData sheetId="6">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4.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6.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8.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MK56"/>
  <sheetViews>
    <sheetView tabSelected="1" view="pageBreakPreview" zoomScaleSheetLayoutView="100" workbookViewId="0">
      <selection sqref="A1:G1"/>
    </sheetView>
  </sheetViews>
  <sheetFormatPr defaultRowHeight="11.25"/>
  <cols>
    <col min="1" max="1" width="2.16796875" style="1" customWidth="1"/>
    <col min="2" max="2" width="22.6640625" style="1" customWidth="1"/>
    <col min="3" max="3" width="5.828125" style="1" customWidth="1"/>
    <col min="4" max="4" width="3.33984375" style="2" customWidth="1"/>
    <col min="5" max="5" width="3.33984375" style="3" customWidth="1"/>
    <col min="6" max="6" width="65.83203125" style="1" customWidth="1"/>
    <col min="7" max="7" width="36.83203125" style="4" customWidth="1"/>
    <col min="8" max="1025" width="12.0078125" style="1" customWidth="1"/>
    <col min="1026" max="16384" width="9.33203125" style="5" customWidth="1"/>
  </cols>
  <sheetData>
    <row r="1" spans="1:7" ht="30" customHeight="1">
      <c r="A1" s="6" t="s">
        <v>63</v>
      </c>
      <c r="B1" s="6"/>
      <c r="C1" s="6"/>
      <c r="D1" s="6"/>
      <c r="E1" s="6"/>
      <c r="F1" s="6"/>
      <c r="G1" s="6"/>
    </row>
    <row r="2" spans="1:7" ht="12" customHeight="1"/>
    <row r="3" spans="1:7" ht="12" customHeight="1"/>
    <row r="4" spans="1:7" ht="12" customHeight="1">
      <c r="A4" s="7" t="s">
        <v>51</v>
      </c>
    </row>
    <row r="5" spans="1:7" ht="60" customHeight="1">
      <c r="A5" s="8" t="s">
        <v>59</v>
      </c>
      <c r="B5" s="8"/>
      <c r="C5" s="28" t="s">
        <v>861</v>
      </c>
      <c r="D5" s="8" t="s">
        <v>18</v>
      </c>
      <c r="E5" s="8"/>
      <c r="F5" s="8"/>
      <c r="G5" s="69" t="s">
        <v>16</v>
      </c>
    </row>
    <row r="6" spans="1:7" ht="36.75" customHeight="1">
      <c r="A6" s="9" t="s">
        <v>726</v>
      </c>
      <c r="B6" s="9"/>
      <c r="C6" s="29" t="s">
        <v>6</v>
      </c>
      <c r="D6" s="42" t="s">
        <v>86</v>
      </c>
      <c r="E6" s="49" t="s">
        <v>862</v>
      </c>
      <c r="F6" s="49"/>
      <c r="G6" s="70"/>
    </row>
    <row r="7" spans="1:7" ht="25.15" customHeight="1">
      <c r="A7" s="9"/>
      <c r="B7" s="9"/>
      <c r="C7" s="29" t="s">
        <v>6</v>
      </c>
      <c r="D7" s="42" t="s">
        <v>86</v>
      </c>
      <c r="E7" s="50" t="s">
        <v>590</v>
      </c>
      <c r="F7" s="50"/>
      <c r="G7" s="71" t="s">
        <v>21</v>
      </c>
    </row>
    <row r="8" spans="1:7" ht="24" customHeight="1">
      <c r="A8" s="9"/>
      <c r="B8" s="9"/>
      <c r="C8" s="30" t="s">
        <v>6</v>
      </c>
      <c r="D8" s="42" t="s">
        <v>86</v>
      </c>
      <c r="E8" s="50" t="s">
        <v>201</v>
      </c>
      <c r="F8" s="50"/>
      <c r="G8" s="72"/>
    </row>
    <row r="9" spans="1:7" ht="24" customHeight="1">
      <c r="A9" s="9"/>
      <c r="B9" s="9"/>
      <c r="C9" s="31" t="s">
        <v>6</v>
      </c>
      <c r="D9" s="43" t="s">
        <v>86</v>
      </c>
      <c r="E9" s="51" t="s">
        <v>728</v>
      </c>
      <c r="F9" s="64"/>
      <c r="G9" s="73" t="s">
        <v>645</v>
      </c>
    </row>
    <row r="10" spans="1:7" ht="18" customHeight="1">
      <c r="A10" s="9"/>
      <c r="B10" s="9"/>
      <c r="C10" s="31"/>
      <c r="D10" s="43"/>
      <c r="E10" s="52" t="s">
        <v>93</v>
      </c>
      <c r="F10" s="65" t="s">
        <v>95</v>
      </c>
      <c r="G10" s="73"/>
    </row>
    <row r="11" spans="1:7" ht="12" customHeight="1">
      <c r="A11" s="9"/>
      <c r="B11" s="9"/>
      <c r="C11" s="31"/>
      <c r="D11" s="43"/>
      <c r="E11" s="51"/>
      <c r="F11" s="64"/>
      <c r="G11" s="73"/>
    </row>
    <row r="12" spans="1:7" ht="30" customHeight="1">
      <c r="A12" s="10"/>
      <c r="B12" s="15" t="s">
        <v>98</v>
      </c>
      <c r="C12" s="32" t="s">
        <v>6</v>
      </c>
      <c r="D12" s="42" t="s">
        <v>86</v>
      </c>
      <c r="E12" s="53" t="s">
        <v>926</v>
      </c>
      <c r="F12" s="53"/>
      <c r="G12" s="72"/>
    </row>
    <row r="13" spans="1:7" ht="18" customHeight="1">
      <c r="A13" s="11"/>
      <c r="B13" s="16" t="s">
        <v>102</v>
      </c>
      <c r="C13" s="33" t="s">
        <v>6</v>
      </c>
      <c r="D13" s="42" t="s">
        <v>86</v>
      </c>
      <c r="E13" s="53" t="s">
        <v>103</v>
      </c>
      <c r="F13" s="53"/>
      <c r="G13" s="73" t="s">
        <v>104</v>
      </c>
    </row>
    <row r="14" spans="1:7" ht="49.5" customHeight="1">
      <c r="A14" s="11"/>
      <c r="B14" s="16"/>
      <c r="C14" s="33" t="s">
        <v>6</v>
      </c>
      <c r="D14" s="42" t="s">
        <v>86</v>
      </c>
      <c r="E14" s="53" t="s">
        <v>614</v>
      </c>
      <c r="F14" s="53"/>
      <c r="G14" s="73" t="s">
        <v>108</v>
      </c>
    </row>
    <row r="15" spans="1:7" ht="18" customHeight="1">
      <c r="A15" s="11"/>
      <c r="B15" s="16"/>
      <c r="C15" s="33" t="s">
        <v>6</v>
      </c>
      <c r="D15" s="42" t="s">
        <v>86</v>
      </c>
      <c r="E15" s="53" t="s">
        <v>109</v>
      </c>
      <c r="F15" s="53"/>
      <c r="G15" s="71" t="s">
        <v>104</v>
      </c>
    </row>
    <row r="16" spans="1:7" ht="18" customHeight="1">
      <c r="A16" s="11"/>
      <c r="B16" s="16"/>
      <c r="C16" s="34" t="s">
        <v>6</v>
      </c>
      <c r="D16" s="42" t="s">
        <v>86</v>
      </c>
      <c r="E16" s="53" t="s">
        <v>111</v>
      </c>
      <c r="F16" s="53"/>
      <c r="G16" s="71" t="s">
        <v>112</v>
      </c>
    </row>
    <row r="17" spans="1:1025" ht="39" customHeight="1">
      <c r="A17" s="11"/>
      <c r="B17" s="16" t="s">
        <v>282</v>
      </c>
      <c r="C17" s="34" t="s">
        <v>6</v>
      </c>
      <c r="D17" s="42"/>
      <c r="E17" s="54" t="s">
        <v>922</v>
      </c>
      <c r="F17" s="53"/>
      <c r="G17" s="71"/>
    </row>
    <row r="18" spans="1:1025" ht="39" customHeight="1">
      <c r="A18" s="11"/>
      <c r="B18" s="16" t="s">
        <v>923</v>
      </c>
      <c r="C18" s="34" t="s">
        <v>6</v>
      </c>
      <c r="D18" s="42"/>
      <c r="E18" s="54" t="s">
        <v>922</v>
      </c>
      <c r="F18" s="53"/>
      <c r="G18" s="71"/>
    </row>
    <row r="19" spans="1:1025" ht="18" customHeight="1">
      <c r="A19" s="11"/>
      <c r="B19" s="16" t="s">
        <v>113</v>
      </c>
      <c r="C19" s="33" t="s">
        <v>6</v>
      </c>
      <c r="D19" s="42" t="s">
        <v>86</v>
      </c>
      <c r="E19" s="53" t="s">
        <v>863</v>
      </c>
      <c r="F19" s="53"/>
      <c r="G19" s="72"/>
    </row>
    <row r="20" spans="1:1025" ht="48" customHeight="1">
      <c r="A20" s="11"/>
      <c r="B20" s="16"/>
      <c r="C20" s="34" t="s">
        <v>6</v>
      </c>
      <c r="D20" s="42" t="s">
        <v>86</v>
      </c>
      <c r="E20" s="53" t="s">
        <v>614</v>
      </c>
      <c r="F20" s="53"/>
      <c r="G20" s="71" t="s">
        <v>116</v>
      </c>
    </row>
    <row r="21" spans="1:1025" ht="18" customHeight="1">
      <c r="A21" s="11"/>
      <c r="B21" s="16" t="s">
        <v>121</v>
      </c>
      <c r="C21" s="33" t="s">
        <v>6</v>
      </c>
      <c r="D21" s="42" t="s">
        <v>86</v>
      </c>
      <c r="E21" s="53" t="s">
        <v>872</v>
      </c>
      <c r="F21" s="53"/>
      <c r="G21" s="72"/>
    </row>
    <row r="22" spans="1:1025" ht="18" customHeight="1">
      <c r="A22" s="11"/>
      <c r="B22" s="16"/>
      <c r="C22" s="34" t="s">
        <v>6</v>
      </c>
      <c r="D22" s="42" t="s">
        <v>86</v>
      </c>
      <c r="E22" s="53" t="s">
        <v>124</v>
      </c>
      <c r="F22" s="53"/>
      <c r="G22" s="72"/>
    </row>
    <row r="23" spans="1:1025" ht="18" customHeight="1">
      <c r="A23" s="11"/>
      <c r="B23" s="16"/>
      <c r="C23" s="34" t="s">
        <v>6</v>
      </c>
      <c r="D23" s="42" t="s">
        <v>86</v>
      </c>
      <c r="E23" s="53" t="s">
        <v>126</v>
      </c>
      <c r="F23" s="53"/>
      <c r="G23" s="72"/>
    </row>
    <row r="24" spans="1:1025" ht="28.5" customHeight="1">
      <c r="A24" s="11"/>
      <c r="B24" s="17" t="s">
        <v>128</v>
      </c>
      <c r="C24" s="34"/>
      <c r="D24" s="42"/>
      <c r="E24" s="55"/>
      <c r="F24" s="66"/>
      <c r="G24" s="72"/>
    </row>
    <row r="25" spans="1:1025" ht="28.5" customHeight="1">
      <c r="A25" s="11"/>
      <c r="B25" s="15" t="s">
        <v>130</v>
      </c>
      <c r="C25" s="34"/>
      <c r="D25" s="42"/>
      <c r="E25" s="55"/>
      <c r="F25" s="66"/>
      <c r="G25" s="72"/>
    </row>
    <row r="26" spans="1:1025" s="5" customFormat="1" ht="49.5" customHeight="1">
      <c r="A26" s="12"/>
      <c r="B26" s="18" t="s">
        <v>133</v>
      </c>
      <c r="C26" s="34" t="s">
        <v>6</v>
      </c>
      <c r="D26" s="44" t="s">
        <v>86</v>
      </c>
      <c r="E26" s="53" t="s">
        <v>614</v>
      </c>
      <c r="F26" s="53"/>
      <c r="G26" s="74" t="s">
        <v>136</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s="5" customFormat="1" ht="22.5" customHeight="1">
      <c r="A27" s="12"/>
      <c r="B27" s="18"/>
      <c r="C27" s="34" t="s">
        <v>6</v>
      </c>
      <c r="D27" s="44" t="s">
        <v>86</v>
      </c>
      <c r="E27" s="53" t="s">
        <v>864</v>
      </c>
      <c r="F27" s="53"/>
      <c r="G27" s="74" t="s">
        <v>140</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s="5" customFormat="1" ht="20.25" customHeight="1">
      <c r="A28" s="12"/>
      <c r="B28" s="18"/>
      <c r="C28" s="34" t="s">
        <v>6</v>
      </c>
      <c r="D28" s="44" t="s">
        <v>86</v>
      </c>
      <c r="E28" s="53" t="s">
        <v>725</v>
      </c>
      <c r="F28" s="53"/>
      <c r="G28" s="74"/>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s="5" customFormat="1" ht="39.950000000000003" customHeight="1">
      <c r="A29" s="12"/>
      <c r="B29" s="19" t="s">
        <v>147</v>
      </c>
      <c r="C29" s="34" t="s">
        <v>6</v>
      </c>
      <c r="D29" s="44" t="s">
        <v>86</v>
      </c>
      <c r="E29" s="53" t="s">
        <v>19</v>
      </c>
      <c r="F29" s="53"/>
      <c r="G29" s="75" t="s">
        <v>10</v>
      </c>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s="5" customFormat="1" ht="23.25" customHeight="1">
      <c r="A30" s="12"/>
      <c r="B30" s="20"/>
      <c r="C30" s="35" t="s">
        <v>6</v>
      </c>
      <c r="D30" s="43" t="s">
        <v>86</v>
      </c>
      <c r="E30" s="56" t="s">
        <v>865</v>
      </c>
      <c r="F30" s="56"/>
      <c r="G30" s="76"/>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s="5" customFormat="1" ht="24" customHeight="1">
      <c r="A31" s="10"/>
      <c r="B31" s="21" t="s">
        <v>588</v>
      </c>
      <c r="C31" s="36" t="s">
        <v>6</v>
      </c>
      <c r="D31" s="45" t="s">
        <v>86</v>
      </c>
      <c r="E31" s="57" t="s">
        <v>22</v>
      </c>
      <c r="F31" s="57"/>
      <c r="G31" s="77"/>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s="5" customFormat="1" ht="48" customHeight="1">
      <c r="A32" s="10"/>
      <c r="B32" s="22"/>
      <c r="C32" s="33" t="s">
        <v>6</v>
      </c>
      <c r="D32" s="42" t="s">
        <v>86</v>
      </c>
      <c r="E32" s="53" t="s">
        <v>614</v>
      </c>
      <c r="F32" s="53"/>
      <c r="G32" s="78" t="s">
        <v>116</v>
      </c>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s="5" customFormat="1" ht="50.25" customHeight="1">
      <c r="A33" s="10"/>
      <c r="B33" s="22"/>
      <c r="C33" s="33" t="s">
        <v>6</v>
      </c>
      <c r="D33" s="42" t="s">
        <v>86</v>
      </c>
      <c r="E33" s="53" t="s">
        <v>837</v>
      </c>
      <c r="F33" s="53"/>
      <c r="G33" s="78" t="s">
        <v>149</v>
      </c>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s="5" customFormat="1" ht="24" customHeight="1">
      <c r="A34" s="10"/>
      <c r="B34" s="23"/>
      <c r="C34" s="37" t="s">
        <v>6</v>
      </c>
      <c r="D34" s="46" t="s">
        <v>86</v>
      </c>
      <c r="E34" s="58" t="s">
        <v>151</v>
      </c>
      <c r="F34" s="58"/>
      <c r="G34" s="79" t="s">
        <v>152</v>
      </c>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s="5" customFormat="1" ht="45" customHeight="1">
      <c r="A35" s="11"/>
      <c r="B35" s="24" t="s">
        <v>160</v>
      </c>
      <c r="C35" s="34" t="s">
        <v>6</v>
      </c>
      <c r="D35" s="44" t="s">
        <v>86</v>
      </c>
      <c r="E35" s="59" t="s">
        <v>176</v>
      </c>
      <c r="F35" s="67"/>
      <c r="G35" s="80"/>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s="5" customFormat="1" ht="51" customHeight="1">
      <c r="A36" s="11"/>
      <c r="B36" s="15" t="s">
        <v>163</v>
      </c>
      <c r="C36" s="34" t="s">
        <v>6</v>
      </c>
      <c r="D36" s="44" t="s">
        <v>86</v>
      </c>
      <c r="E36" s="60" t="s">
        <v>614</v>
      </c>
      <c r="F36" s="60"/>
      <c r="G36" s="74" t="s">
        <v>136</v>
      </c>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s="5" customFormat="1" ht="24" customHeight="1">
      <c r="A37" s="11"/>
      <c r="B37" s="15"/>
      <c r="C37" s="34" t="s">
        <v>6</v>
      </c>
      <c r="D37" s="44" t="s">
        <v>86</v>
      </c>
      <c r="E37" s="53" t="s">
        <v>451</v>
      </c>
      <c r="F37" s="53"/>
      <c r="G37" s="74"/>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s="5" customFormat="1" ht="20.25" customHeight="1">
      <c r="A38" s="11"/>
      <c r="B38" s="15"/>
      <c r="C38" s="34" t="s">
        <v>6</v>
      </c>
      <c r="D38" s="44" t="s">
        <v>86</v>
      </c>
      <c r="E38" s="53" t="s">
        <v>866</v>
      </c>
      <c r="F38" s="53"/>
      <c r="G38" s="74"/>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s="5" customFormat="1" ht="97.5" customHeight="1">
      <c r="A39" s="11"/>
      <c r="B39" s="15"/>
      <c r="C39" s="38" t="s">
        <v>6</v>
      </c>
      <c r="D39" s="42" t="s">
        <v>86</v>
      </c>
      <c r="E39" s="53" t="s">
        <v>165</v>
      </c>
      <c r="F39" s="53"/>
      <c r="G39" s="71" t="s">
        <v>921</v>
      </c>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s="5" customFormat="1" ht="37.5" customHeight="1">
      <c r="A40" s="11"/>
      <c r="B40" s="17" t="s">
        <v>168</v>
      </c>
      <c r="C40" s="34" t="s">
        <v>6</v>
      </c>
      <c r="D40" s="43" t="s">
        <v>86</v>
      </c>
      <c r="E40" s="61" t="s">
        <v>867</v>
      </c>
      <c r="F40" s="61"/>
      <c r="G40" s="8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s="5" customFormat="1" ht="30" customHeight="1">
      <c r="A41" s="11"/>
      <c r="B41" s="15" t="s">
        <v>170</v>
      </c>
      <c r="C41" s="34" t="s">
        <v>6</v>
      </c>
      <c r="D41" s="42" t="s">
        <v>86</v>
      </c>
      <c r="E41" s="53" t="s">
        <v>535</v>
      </c>
      <c r="F41" s="53"/>
      <c r="G41" s="7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s="5" customFormat="1" ht="54" customHeight="1">
      <c r="A42" s="11"/>
      <c r="B42" s="15"/>
      <c r="C42" s="34" t="s">
        <v>6</v>
      </c>
      <c r="D42" s="42" t="s">
        <v>86</v>
      </c>
      <c r="E42" s="53" t="s">
        <v>614</v>
      </c>
      <c r="F42" s="53"/>
      <c r="G42" s="71" t="s">
        <v>116</v>
      </c>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s="5" customFormat="1" ht="25.5" customHeight="1">
      <c r="A43" s="11"/>
      <c r="B43" s="15"/>
      <c r="C43" s="34" t="s">
        <v>6</v>
      </c>
      <c r="D43" s="42" t="s">
        <v>86</v>
      </c>
      <c r="E43" s="53" t="s">
        <v>111</v>
      </c>
      <c r="F43" s="53"/>
      <c r="G43" s="71" t="s">
        <v>65</v>
      </c>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s="5" customFormat="1" ht="24.75" customHeight="1">
      <c r="A44" s="11"/>
      <c r="B44" s="15"/>
      <c r="C44" s="34" t="s">
        <v>6</v>
      </c>
      <c r="D44" s="42" t="s">
        <v>86</v>
      </c>
      <c r="E44" s="53" t="s">
        <v>175</v>
      </c>
      <c r="F44" s="53"/>
      <c r="G44" s="74" t="s">
        <v>177</v>
      </c>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s="5" customFormat="1" ht="28.5" customHeight="1">
      <c r="A45" s="11"/>
      <c r="B45" s="15"/>
      <c r="C45" s="34" t="s">
        <v>6</v>
      </c>
      <c r="D45" s="42" t="s">
        <v>86</v>
      </c>
      <c r="E45" s="53" t="s">
        <v>182</v>
      </c>
      <c r="F45" s="53"/>
      <c r="G45" s="74" t="s">
        <v>164</v>
      </c>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s="5" customFormat="1" ht="18" customHeight="1">
      <c r="A46" s="11"/>
      <c r="B46" s="15" t="s">
        <v>188</v>
      </c>
      <c r="C46" s="34" t="s">
        <v>6</v>
      </c>
      <c r="D46" s="42" t="s">
        <v>86</v>
      </c>
      <c r="E46" s="53" t="s">
        <v>730</v>
      </c>
      <c r="F46" s="53"/>
      <c r="G46" s="7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s="5" customFormat="1" ht="46.5" customHeight="1">
      <c r="A47" s="11"/>
      <c r="B47" s="15"/>
      <c r="C47" s="34" t="s">
        <v>6</v>
      </c>
      <c r="D47" s="42" t="s">
        <v>86</v>
      </c>
      <c r="E47" s="53" t="s">
        <v>614</v>
      </c>
      <c r="F47" s="53"/>
      <c r="G47" s="71" t="s">
        <v>116</v>
      </c>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s="5" customFormat="1" ht="24" customHeight="1">
      <c r="A48" s="11"/>
      <c r="B48" s="15"/>
      <c r="C48" s="34" t="s">
        <v>6</v>
      </c>
      <c r="D48" s="44" t="s">
        <v>86</v>
      </c>
      <c r="E48" s="60" t="s">
        <v>111</v>
      </c>
      <c r="F48" s="60"/>
      <c r="G48" s="74" t="s">
        <v>190</v>
      </c>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s="5" customFormat="1" ht="24" customHeight="1">
      <c r="A49" s="11"/>
      <c r="B49" s="15"/>
      <c r="C49" s="34" t="s">
        <v>6</v>
      </c>
      <c r="D49" s="44" t="s">
        <v>86</v>
      </c>
      <c r="E49" s="60" t="s">
        <v>192</v>
      </c>
      <c r="F49" s="60"/>
      <c r="G49" s="74" t="s">
        <v>177</v>
      </c>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s="5" customFormat="1" ht="24" customHeight="1">
      <c r="A50" s="11"/>
      <c r="B50" s="18" t="s">
        <v>194</v>
      </c>
      <c r="C50" s="34" t="s">
        <v>6</v>
      </c>
      <c r="D50" s="42" t="s">
        <v>86</v>
      </c>
      <c r="E50" s="53" t="s">
        <v>868</v>
      </c>
      <c r="F50" s="53"/>
      <c r="G50" s="7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s="5" customFormat="1" ht="36" customHeight="1">
      <c r="A51" s="11"/>
      <c r="B51" s="20" t="s">
        <v>105</v>
      </c>
      <c r="C51" s="38" t="s">
        <v>6</v>
      </c>
      <c r="D51" s="42" t="s">
        <v>86</v>
      </c>
      <c r="E51" s="53" t="s">
        <v>144</v>
      </c>
      <c r="F51" s="53"/>
      <c r="G51" s="7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s="5" customFormat="1" ht="48.75" customHeight="1">
      <c r="A52" s="11"/>
      <c r="B52" s="25"/>
      <c r="C52" s="34" t="s">
        <v>6</v>
      </c>
      <c r="D52" s="42" t="s">
        <v>86</v>
      </c>
      <c r="E52" s="53" t="s">
        <v>614</v>
      </c>
      <c r="F52" s="53"/>
      <c r="G52" s="71" t="s">
        <v>197</v>
      </c>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s="5" customFormat="1" ht="33.75" customHeight="1">
      <c r="A53" s="11"/>
      <c r="B53" s="25"/>
      <c r="C53" s="34" t="s">
        <v>6</v>
      </c>
      <c r="D53" s="44" t="s">
        <v>86</v>
      </c>
      <c r="E53" s="60" t="s">
        <v>510</v>
      </c>
      <c r="F53" s="60"/>
      <c r="G53" s="74"/>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s="5" customFormat="1" ht="30.75" customHeight="1">
      <c r="A54" s="10"/>
      <c r="B54" s="26"/>
      <c r="C54" s="39" t="s">
        <v>6</v>
      </c>
      <c r="D54" s="43" t="s">
        <v>86</v>
      </c>
      <c r="E54" s="62" t="s">
        <v>385</v>
      </c>
      <c r="F54" s="68"/>
      <c r="G54" s="81" t="s">
        <v>720</v>
      </c>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39.950000000000003" customHeight="1">
      <c r="A55" s="13"/>
      <c r="B55" s="27" t="s">
        <v>48</v>
      </c>
      <c r="C55" s="40" t="s">
        <v>6</v>
      </c>
      <c r="D55" s="47" t="s">
        <v>86</v>
      </c>
      <c r="E55" s="49" t="s">
        <v>203</v>
      </c>
      <c r="F55" s="49"/>
      <c r="G55" s="82" t="s">
        <v>37</v>
      </c>
    </row>
    <row r="56" spans="1:1025" ht="39.950000000000003" customHeight="1">
      <c r="A56" s="14"/>
      <c r="B56" s="27"/>
      <c r="C56" s="41" t="s">
        <v>6</v>
      </c>
      <c r="D56" s="48" t="s">
        <v>86</v>
      </c>
      <c r="E56" s="63" t="s">
        <v>204</v>
      </c>
      <c r="F56" s="63"/>
      <c r="G56" s="83"/>
    </row>
    <row r="57" spans="1:1025" ht="16.7" customHeight="1"/>
    <row r="58" spans="1:1025" ht="14.85" customHeight="1"/>
  </sheetData>
  <mergeCells count="64">
    <mergeCell ref="A1:G1"/>
    <mergeCell ref="A5:B5"/>
    <mergeCell ref="D5:F5"/>
    <mergeCell ref="E6:F6"/>
    <mergeCell ref="E7:F7"/>
    <mergeCell ref="E8:F8"/>
    <mergeCell ref="E12:F12"/>
    <mergeCell ref="E13:F13"/>
    <mergeCell ref="E14:F14"/>
    <mergeCell ref="E15:F15"/>
    <mergeCell ref="E16:F16"/>
    <mergeCell ref="E17:F17"/>
    <mergeCell ref="E18:F18"/>
    <mergeCell ref="E19:F19"/>
    <mergeCell ref="E20:F20"/>
    <mergeCell ref="E21:F21"/>
    <mergeCell ref="E22:F22"/>
    <mergeCell ref="E23:F23"/>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A6:B11"/>
    <mergeCell ref="C9:C11"/>
    <mergeCell ref="G9:G11"/>
    <mergeCell ref="B13:B16"/>
    <mergeCell ref="B19:B20"/>
    <mergeCell ref="B21:B23"/>
    <mergeCell ref="B26:B28"/>
    <mergeCell ref="B29:B30"/>
    <mergeCell ref="B31:B34"/>
    <mergeCell ref="B36:B39"/>
    <mergeCell ref="B41:B45"/>
    <mergeCell ref="B46:B49"/>
    <mergeCell ref="B51:B54"/>
    <mergeCell ref="B55:B56"/>
    <mergeCell ref="G55:G56"/>
  </mergeCells>
  <phoneticPr fontId="7" type="Hiragana"/>
  <printOptions horizontalCentered="1"/>
  <pageMargins left="0.39374999999999999" right="0.39374999999999999" top="0.59097222222222201" bottom="0.39374999999999999" header="0.27569444444444402" footer="0.51180555555555496"/>
  <pageSetup paperSize="9" scale="85" firstPageNumber="0" fitToWidth="1" fitToHeight="1" orientation="portrait" usePrinterDefaults="1" useFirstPageNumber="1" horizontalDpi="300" verticalDpi="300" r:id="rId1"/>
  <headerFooter>
    <oddHeader xml:space="preserve">&amp;R
</oddHeader>
  </headerFooter>
  <rowBreaks count="1" manualBreakCount="1">
    <brk id="34"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B1:AE60"/>
  <sheetViews>
    <sheetView view="pageBreakPreview" zoomScaleSheetLayoutView="100" workbookViewId="0"/>
  </sheetViews>
  <sheetFormatPr defaultColWidth="3.5" defaultRowHeight="13.5"/>
  <cols>
    <col min="1" max="1" width="1.25" style="84" customWidth="1"/>
    <col min="2" max="2" width="4.1640625" style="258" customWidth="1"/>
    <col min="3" max="20" width="4.1640625" style="84" customWidth="1"/>
    <col min="21" max="21" width="6" style="84" customWidth="1"/>
    <col min="22" max="29" width="4.1640625" style="84" customWidth="1"/>
    <col min="30" max="30" width="3.83203125" style="84" customWidth="1"/>
    <col min="31" max="31" width="1.25" style="84" customWidth="1"/>
    <col min="32" max="16384" width="3.5" style="84"/>
  </cols>
  <sheetData>
    <row r="1" spans="2:30" s="87" customFormat="1">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2:30" s="87" customFormat="1">
      <c r="B2" s="87" t="s">
        <v>617</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row>
    <row r="3" spans="2:30" s="87" customFormat="1">
      <c r="B3" s="87"/>
      <c r="C3" s="87"/>
      <c r="D3" s="87"/>
      <c r="E3" s="87"/>
      <c r="F3" s="87"/>
      <c r="G3" s="87"/>
      <c r="H3" s="87"/>
      <c r="I3" s="87"/>
      <c r="J3" s="87"/>
      <c r="K3" s="87"/>
      <c r="L3" s="87"/>
      <c r="M3" s="87"/>
      <c r="N3" s="87"/>
      <c r="O3" s="87"/>
      <c r="P3" s="87"/>
      <c r="Q3" s="87"/>
      <c r="R3" s="87"/>
      <c r="S3" s="87"/>
      <c r="T3" s="87"/>
      <c r="U3" s="206" t="s">
        <v>72</v>
      </c>
      <c r="V3" s="88"/>
      <c r="W3" s="88"/>
      <c r="X3" s="206" t="s">
        <v>0</v>
      </c>
      <c r="Y3" s="88"/>
      <c r="Z3" s="88"/>
      <c r="AA3" s="206" t="s">
        <v>583</v>
      </c>
      <c r="AB3" s="88"/>
      <c r="AC3" s="88"/>
      <c r="AD3" s="206" t="s">
        <v>641</v>
      </c>
    </row>
    <row r="4" spans="2:30" s="87" customFormat="1">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206"/>
    </row>
    <row r="5" spans="2:30" s="87" customFormat="1">
      <c r="B5" s="88" t="s">
        <v>731</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row>
    <row r="6" spans="2:30" s="87" customFormat="1" ht="28.5" customHeight="1">
      <c r="B6" s="570" t="s">
        <v>97</v>
      </c>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row>
    <row r="7" spans="2:30" s="87" customFormat="1">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row>
    <row r="8" spans="2:30" s="87" customFormat="1" ht="23.25" customHeight="1">
      <c r="B8" s="571" t="s">
        <v>260</v>
      </c>
      <c r="C8" s="571"/>
      <c r="D8" s="571"/>
      <c r="E8" s="571"/>
      <c r="F8" s="201"/>
      <c r="G8" s="582"/>
      <c r="H8" s="583"/>
      <c r="I8" s="583"/>
      <c r="J8" s="583"/>
      <c r="K8" s="583"/>
      <c r="L8" s="583"/>
      <c r="M8" s="583"/>
      <c r="N8" s="583"/>
      <c r="O8" s="583"/>
      <c r="P8" s="583"/>
      <c r="Q8" s="583"/>
      <c r="R8" s="583"/>
      <c r="S8" s="583"/>
      <c r="T8" s="583"/>
      <c r="U8" s="583"/>
      <c r="V8" s="583"/>
      <c r="W8" s="583"/>
      <c r="X8" s="583"/>
      <c r="Y8" s="583"/>
      <c r="Z8" s="583"/>
      <c r="AA8" s="583"/>
      <c r="AB8" s="583"/>
      <c r="AC8" s="583"/>
      <c r="AD8" s="601"/>
    </row>
    <row r="9" spans="2:30" ht="23.25" customHeight="1">
      <c r="B9" s="201" t="s">
        <v>70</v>
      </c>
      <c r="C9" s="130"/>
      <c r="D9" s="130"/>
      <c r="E9" s="130"/>
      <c r="F9" s="130"/>
      <c r="G9" s="183" t="s">
        <v>6</v>
      </c>
      <c r="H9" s="499" t="s">
        <v>659</v>
      </c>
      <c r="I9" s="499"/>
      <c r="J9" s="499"/>
      <c r="K9" s="499"/>
      <c r="L9" s="129" t="s">
        <v>6</v>
      </c>
      <c r="M9" s="499" t="s">
        <v>470</v>
      </c>
      <c r="N9" s="499"/>
      <c r="O9" s="499"/>
      <c r="P9" s="499"/>
      <c r="Q9" s="129" t="s">
        <v>6</v>
      </c>
      <c r="R9" s="499" t="s">
        <v>663</v>
      </c>
      <c r="S9" s="589"/>
      <c r="T9" s="589"/>
      <c r="U9" s="589"/>
      <c r="V9" s="589"/>
      <c r="W9" s="589"/>
      <c r="X9" s="589"/>
      <c r="Y9" s="589"/>
      <c r="Z9" s="589"/>
      <c r="AA9" s="589"/>
      <c r="AB9" s="589"/>
      <c r="AC9" s="589"/>
      <c r="AD9" s="602"/>
    </row>
    <row r="10" spans="2:30" ht="23.25" customHeight="1">
      <c r="B10" s="286" t="s">
        <v>732</v>
      </c>
      <c r="C10" s="482"/>
      <c r="D10" s="482"/>
      <c r="E10" s="482"/>
      <c r="F10" s="281"/>
      <c r="G10" s="129" t="s">
        <v>6</v>
      </c>
      <c r="H10" s="482" t="s">
        <v>739</v>
      </c>
      <c r="I10" s="336"/>
      <c r="J10" s="336"/>
      <c r="K10" s="336"/>
      <c r="L10" s="336"/>
      <c r="M10" s="336"/>
      <c r="N10" s="482"/>
      <c r="O10" s="336"/>
      <c r="P10" s="129" t="s">
        <v>6</v>
      </c>
      <c r="Q10" s="482" t="s">
        <v>445</v>
      </c>
      <c r="R10" s="336"/>
      <c r="S10" s="482"/>
      <c r="T10" s="591"/>
      <c r="U10" s="591"/>
      <c r="V10" s="591"/>
      <c r="W10" s="591"/>
      <c r="X10" s="591"/>
      <c r="Y10" s="591"/>
      <c r="Z10" s="591"/>
      <c r="AA10" s="591"/>
      <c r="AB10" s="591"/>
      <c r="AC10" s="591"/>
      <c r="AD10" s="603"/>
    </row>
    <row r="11" spans="2:30" ht="23.25" customHeight="1">
      <c r="B11" s="287"/>
      <c r="C11" s="397"/>
      <c r="D11" s="397"/>
      <c r="E11" s="397"/>
      <c r="F11" s="282"/>
      <c r="G11" s="186" t="s">
        <v>6</v>
      </c>
      <c r="H11" s="397" t="s">
        <v>741</v>
      </c>
      <c r="I11" s="337"/>
      <c r="J11" s="337"/>
      <c r="K11" s="337"/>
      <c r="L11" s="337"/>
      <c r="M11" s="337"/>
      <c r="N11" s="337"/>
      <c r="O11" s="337"/>
      <c r="P11" s="129" t="s">
        <v>6</v>
      </c>
      <c r="Q11" s="397" t="s">
        <v>750</v>
      </c>
      <c r="R11" s="337"/>
      <c r="S11" s="590"/>
      <c r="T11" s="590"/>
      <c r="U11" s="590"/>
      <c r="V11" s="590"/>
      <c r="W11" s="590"/>
      <c r="X11" s="590"/>
      <c r="Y11" s="590"/>
      <c r="Z11" s="590"/>
      <c r="AA11" s="590"/>
      <c r="AB11" s="590"/>
      <c r="AC11" s="590"/>
      <c r="AD11" s="604"/>
    </row>
    <row r="12" spans="2:30" ht="23.25" customHeight="1">
      <c r="B12" s="286" t="s">
        <v>463</v>
      </c>
      <c r="C12" s="482"/>
      <c r="D12" s="482"/>
      <c r="E12" s="482"/>
      <c r="F12" s="281"/>
      <c r="G12" s="129" t="s">
        <v>6</v>
      </c>
      <c r="H12" s="482" t="s">
        <v>742</v>
      </c>
      <c r="I12" s="336"/>
      <c r="J12" s="336"/>
      <c r="K12" s="336"/>
      <c r="L12" s="336"/>
      <c r="M12" s="336"/>
      <c r="N12" s="336"/>
      <c r="O12" s="336"/>
      <c r="P12" s="336"/>
      <c r="Q12" s="336"/>
      <c r="R12" s="336"/>
      <c r="S12" s="129" t="s">
        <v>6</v>
      </c>
      <c r="T12" s="482" t="s">
        <v>751</v>
      </c>
      <c r="U12" s="591"/>
      <c r="V12" s="591"/>
      <c r="W12" s="591"/>
      <c r="X12" s="591"/>
      <c r="Y12" s="591"/>
      <c r="Z12" s="591"/>
      <c r="AA12" s="591"/>
      <c r="AB12" s="591"/>
      <c r="AC12" s="591"/>
      <c r="AD12" s="603"/>
    </row>
    <row r="13" spans="2:30" ht="23.25" customHeight="1">
      <c r="B13" s="287"/>
      <c r="C13" s="397"/>
      <c r="D13" s="397"/>
      <c r="E13" s="397"/>
      <c r="F13" s="282"/>
      <c r="G13" s="186" t="s">
        <v>6</v>
      </c>
      <c r="H13" s="397" t="s">
        <v>283</v>
      </c>
      <c r="I13" s="337"/>
      <c r="J13" s="337"/>
      <c r="K13" s="337"/>
      <c r="L13" s="337"/>
      <c r="M13" s="337"/>
      <c r="N13" s="337"/>
      <c r="O13" s="337"/>
      <c r="P13" s="337"/>
      <c r="Q13" s="337"/>
      <c r="R13" s="337"/>
      <c r="S13" s="590"/>
      <c r="T13" s="590"/>
      <c r="U13" s="590"/>
      <c r="V13" s="590"/>
      <c r="W13" s="590"/>
      <c r="X13" s="590"/>
      <c r="Y13" s="590"/>
      <c r="Z13" s="590"/>
      <c r="AA13" s="590"/>
      <c r="AB13" s="590"/>
      <c r="AC13" s="590"/>
      <c r="AD13" s="604"/>
    </row>
    <row r="14" spans="2:30" s="267" customFormat="1">
      <c r="B14" s="267"/>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row>
    <row r="15" spans="2:30" s="267" customFormat="1">
      <c r="B15" s="267" t="s">
        <v>642</v>
      </c>
      <c r="C15" s="267"/>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row>
    <row r="16" spans="2:30" s="267" customFormat="1">
      <c r="B16" s="267" t="s">
        <v>635</v>
      </c>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74"/>
      <c r="AD16" s="274"/>
    </row>
    <row r="17" spans="2:30" s="267" customFormat="1" ht="6" customHeight="1">
      <c r="B17" s="267"/>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row>
    <row r="18" spans="2:30" s="267" customFormat="1" ht="4.5" customHeight="1">
      <c r="B18" s="212" t="s">
        <v>733</v>
      </c>
      <c r="C18" s="161"/>
      <c r="D18" s="161"/>
      <c r="E18" s="161"/>
      <c r="F18" s="221"/>
      <c r="G18" s="286"/>
      <c r="H18" s="482"/>
      <c r="I18" s="482"/>
      <c r="J18" s="482"/>
      <c r="K18" s="482"/>
      <c r="L18" s="482"/>
      <c r="M18" s="482"/>
      <c r="N18" s="482"/>
      <c r="O18" s="482"/>
      <c r="P18" s="482"/>
      <c r="Q18" s="482"/>
      <c r="R18" s="482"/>
      <c r="S18" s="482"/>
      <c r="T18" s="482"/>
      <c r="U18" s="482"/>
      <c r="V18" s="482"/>
      <c r="W18" s="482"/>
      <c r="X18" s="482"/>
      <c r="Y18" s="482"/>
      <c r="Z18" s="286"/>
      <c r="AA18" s="482"/>
      <c r="AB18" s="482"/>
      <c r="AC18" s="600"/>
      <c r="AD18" s="605"/>
    </row>
    <row r="19" spans="2:30" s="267" customFormat="1" ht="15.75" customHeight="1">
      <c r="B19" s="572"/>
      <c r="C19" s="574"/>
      <c r="D19" s="574"/>
      <c r="E19" s="574"/>
      <c r="F19" s="580"/>
      <c r="G19" s="481"/>
      <c r="H19" s="267" t="s">
        <v>744</v>
      </c>
      <c r="I19" s="267"/>
      <c r="J19" s="267"/>
      <c r="K19" s="267"/>
      <c r="L19" s="267"/>
      <c r="M19" s="267"/>
      <c r="N19" s="267"/>
      <c r="O19" s="267"/>
      <c r="P19" s="267"/>
      <c r="Q19" s="267"/>
      <c r="R19" s="267"/>
      <c r="S19" s="267"/>
      <c r="T19" s="267"/>
      <c r="U19" s="267"/>
      <c r="V19" s="267"/>
      <c r="W19" s="267"/>
      <c r="X19" s="267"/>
      <c r="Y19" s="267"/>
      <c r="Z19" s="598"/>
      <c r="AA19" s="433" t="s">
        <v>664</v>
      </c>
      <c r="AB19" s="433" t="s">
        <v>86</v>
      </c>
      <c r="AC19" s="433" t="s">
        <v>665</v>
      </c>
      <c r="AD19" s="606"/>
    </row>
    <row r="20" spans="2:30" s="267" customFormat="1" ht="18.75" customHeight="1">
      <c r="B20" s="572"/>
      <c r="C20" s="574"/>
      <c r="D20" s="574"/>
      <c r="E20" s="574"/>
      <c r="F20" s="580"/>
      <c r="G20" s="481"/>
      <c r="H20" s="267"/>
      <c r="I20" s="478" t="s">
        <v>263</v>
      </c>
      <c r="J20" s="584" t="s">
        <v>747</v>
      </c>
      <c r="K20" s="587"/>
      <c r="L20" s="587"/>
      <c r="M20" s="587"/>
      <c r="N20" s="587"/>
      <c r="O20" s="587"/>
      <c r="P20" s="587"/>
      <c r="Q20" s="587"/>
      <c r="R20" s="587"/>
      <c r="S20" s="587"/>
      <c r="T20" s="587"/>
      <c r="U20" s="130"/>
      <c r="V20" s="536"/>
      <c r="W20" s="499"/>
      <c r="X20" s="501" t="s">
        <v>274</v>
      </c>
      <c r="Y20" s="267"/>
      <c r="Z20" s="599"/>
      <c r="AA20" s="436"/>
      <c r="AB20" s="129"/>
      <c r="AC20" s="436"/>
      <c r="AD20" s="606"/>
    </row>
    <row r="21" spans="2:30" s="87" customFormat="1" ht="18.75" customHeight="1">
      <c r="B21" s="572"/>
      <c r="C21" s="574"/>
      <c r="D21" s="574"/>
      <c r="E21" s="574"/>
      <c r="F21" s="580"/>
      <c r="G21" s="481"/>
      <c r="H21" s="267"/>
      <c r="I21" s="478" t="s">
        <v>148</v>
      </c>
      <c r="J21" s="583" t="s">
        <v>704</v>
      </c>
      <c r="K21" s="130"/>
      <c r="L21" s="130"/>
      <c r="M21" s="130"/>
      <c r="N21" s="130"/>
      <c r="O21" s="130"/>
      <c r="P21" s="130"/>
      <c r="Q21" s="130"/>
      <c r="R21" s="130"/>
      <c r="S21" s="130"/>
      <c r="T21" s="130"/>
      <c r="U21" s="501"/>
      <c r="V21" s="596"/>
      <c r="W21" s="337"/>
      <c r="X21" s="282" t="s">
        <v>274</v>
      </c>
      <c r="Y21" s="592"/>
      <c r="Z21" s="599"/>
      <c r="AA21" s="129" t="s">
        <v>6</v>
      </c>
      <c r="AB21" s="129" t="s">
        <v>86</v>
      </c>
      <c r="AC21" s="129" t="s">
        <v>6</v>
      </c>
      <c r="AD21" s="606"/>
    </row>
    <row r="22" spans="2:30" s="87" customFormat="1">
      <c r="B22" s="572"/>
      <c r="C22" s="574"/>
      <c r="D22" s="574"/>
      <c r="E22" s="574"/>
      <c r="F22" s="580"/>
      <c r="G22" s="481"/>
      <c r="H22" s="267" t="s">
        <v>745</v>
      </c>
      <c r="I22" s="267"/>
      <c r="J22" s="267"/>
      <c r="K22" s="267"/>
      <c r="L22" s="267"/>
      <c r="M22" s="267"/>
      <c r="N22" s="267"/>
      <c r="O22" s="267"/>
      <c r="P22" s="267"/>
      <c r="Q22" s="267"/>
      <c r="R22" s="267"/>
      <c r="S22" s="267"/>
      <c r="T22" s="267"/>
      <c r="U22" s="267"/>
      <c r="V22" s="267"/>
      <c r="W22" s="267"/>
      <c r="X22" s="267"/>
      <c r="Y22" s="267"/>
      <c r="Z22" s="481"/>
      <c r="AA22" s="267"/>
      <c r="AB22" s="267"/>
      <c r="AC22" s="274"/>
      <c r="AD22" s="606"/>
    </row>
    <row r="23" spans="2:30" s="87" customFormat="1" ht="15.75" customHeight="1">
      <c r="B23" s="572"/>
      <c r="C23" s="574"/>
      <c r="D23" s="574"/>
      <c r="E23" s="574"/>
      <c r="F23" s="580"/>
      <c r="G23" s="481"/>
      <c r="H23" s="267" t="s">
        <v>34</v>
      </c>
      <c r="I23" s="267"/>
      <c r="J23" s="267"/>
      <c r="K23" s="267"/>
      <c r="L23" s="267"/>
      <c r="M23" s="267"/>
      <c r="N23" s="267"/>
      <c r="O23" s="267"/>
      <c r="P23" s="267"/>
      <c r="Q23" s="267"/>
      <c r="R23" s="267"/>
      <c r="S23" s="267"/>
      <c r="T23" s="592"/>
      <c r="U23" s="267"/>
      <c r="V23" s="592"/>
      <c r="W23" s="267"/>
      <c r="X23" s="267"/>
      <c r="Y23" s="267"/>
      <c r="Z23" s="599"/>
      <c r="AA23" s="274"/>
      <c r="AB23" s="274"/>
      <c r="AC23" s="274"/>
      <c r="AD23" s="606"/>
    </row>
    <row r="24" spans="2:30" s="87" customFormat="1" ht="30" customHeight="1">
      <c r="B24" s="572"/>
      <c r="C24" s="574"/>
      <c r="D24" s="574"/>
      <c r="E24" s="574"/>
      <c r="F24" s="580"/>
      <c r="G24" s="481"/>
      <c r="H24" s="267"/>
      <c r="I24" s="478" t="s">
        <v>335</v>
      </c>
      <c r="J24" s="584" t="s">
        <v>748</v>
      </c>
      <c r="K24" s="587"/>
      <c r="L24" s="587"/>
      <c r="M24" s="587"/>
      <c r="N24" s="587"/>
      <c r="O24" s="587"/>
      <c r="P24" s="587"/>
      <c r="Q24" s="587"/>
      <c r="R24" s="587"/>
      <c r="S24" s="587"/>
      <c r="T24" s="587"/>
      <c r="U24" s="594"/>
      <c r="V24" s="536"/>
      <c r="W24" s="499"/>
      <c r="X24" s="501" t="s">
        <v>274</v>
      </c>
      <c r="Y24" s="592"/>
      <c r="Z24" s="599"/>
      <c r="AA24" s="129" t="s">
        <v>6</v>
      </c>
      <c r="AB24" s="129" t="s">
        <v>86</v>
      </c>
      <c r="AC24" s="129" t="s">
        <v>6</v>
      </c>
      <c r="AD24" s="606"/>
    </row>
    <row r="25" spans="2:30" s="87" customFormat="1" ht="6" customHeight="1">
      <c r="B25" s="573"/>
      <c r="C25" s="576"/>
      <c r="D25" s="576"/>
      <c r="E25" s="576"/>
      <c r="F25" s="581"/>
      <c r="G25" s="287"/>
      <c r="H25" s="397"/>
      <c r="I25" s="397"/>
      <c r="J25" s="397"/>
      <c r="K25" s="397"/>
      <c r="L25" s="397"/>
      <c r="M25" s="397"/>
      <c r="N25" s="397"/>
      <c r="O25" s="397"/>
      <c r="P25" s="397"/>
      <c r="Q25" s="397"/>
      <c r="R25" s="397"/>
      <c r="S25" s="397"/>
      <c r="T25" s="593"/>
      <c r="U25" s="593"/>
      <c r="V25" s="397"/>
      <c r="W25" s="397"/>
      <c r="X25" s="397"/>
      <c r="Y25" s="397"/>
      <c r="Z25" s="287"/>
      <c r="AA25" s="397"/>
      <c r="AB25" s="397"/>
      <c r="AC25" s="337"/>
      <c r="AD25" s="607"/>
    </row>
    <row r="26" spans="2:30" s="87" customFormat="1" ht="9.75" customHeight="1">
      <c r="B26" s="574"/>
      <c r="C26" s="574"/>
      <c r="D26" s="574"/>
      <c r="E26" s="574"/>
      <c r="F26" s="574"/>
      <c r="G26" s="267"/>
      <c r="H26" s="267"/>
      <c r="I26" s="267"/>
      <c r="J26" s="267"/>
      <c r="K26" s="267"/>
      <c r="L26" s="267"/>
      <c r="M26" s="267"/>
      <c r="N26" s="267"/>
      <c r="O26" s="267"/>
      <c r="P26" s="267"/>
      <c r="Q26" s="267"/>
      <c r="R26" s="267"/>
      <c r="S26" s="267"/>
      <c r="T26" s="592"/>
      <c r="U26" s="592"/>
      <c r="V26" s="267"/>
      <c r="W26" s="267"/>
      <c r="X26" s="267"/>
      <c r="Y26" s="267"/>
      <c r="Z26" s="267"/>
      <c r="AA26" s="267"/>
      <c r="AB26" s="267"/>
      <c r="AC26" s="267"/>
      <c r="AD26" s="267"/>
    </row>
    <row r="27" spans="2:30" s="87" customFormat="1">
      <c r="B27" s="267" t="s">
        <v>734</v>
      </c>
      <c r="C27" s="574"/>
      <c r="D27" s="574"/>
      <c r="E27" s="574"/>
      <c r="F27" s="574"/>
      <c r="G27" s="267"/>
      <c r="H27" s="267"/>
      <c r="I27" s="267"/>
      <c r="J27" s="267"/>
      <c r="K27" s="267"/>
      <c r="L27" s="267"/>
      <c r="M27" s="267"/>
      <c r="N27" s="267"/>
      <c r="O27" s="267"/>
      <c r="P27" s="267"/>
      <c r="Q27" s="267"/>
      <c r="R27" s="267"/>
      <c r="S27" s="267"/>
      <c r="T27" s="592"/>
      <c r="U27" s="592"/>
      <c r="V27" s="267"/>
      <c r="W27" s="267"/>
      <c r="X27" s="267"/>
      <c r="Y27" s="267"/>
      <c r="Z27" s="267"/>
      <c r="AA27" s="267"/>
      <c r="AB27" s="267"/>
      <c r="AC27" s="267"/>
      <c r="AD27" s="267"/>
    </row>
    <row r="28" spans="2:30" s="87" customFormat="1" ht="6.75" customHeight="1">
      <c r="B28" s="574"/>
      <c r="C28" s="574"/>
      <c r="D28" s="574"/>
      <c r="E28" s="574"/>
      <c r="F28" s="574"/>
      <c r="G28" s="267"/>
      <c r="H28" s="267"/>
      <c r="I28" s="267"/>
      <c r="J28" s="267"/>
      <c r="K28" s="267"/>
      <c r="L28" s="267"/>
      <c r="M28" s="267"/>
      <c r="N28" s="267"/>
      <c r="O28" s="267"/>
      <c r="P28" s="267"/>
      <c r="Q28" s="267"/>
      <c r="R28" s="267"/>
      <c r="S28" s="267"/>
      <c r="T28" s="592"/>
      <c r="U28" s="592"/>
      <c r="V28" s="267"/>
      <c r="W28" s="267"/>
      <c r="X28" s="267"/>
      <c r="Y28" s="267"/>
      <c r="Z28" s="267"/>
      <c r="AA28" s="267"/>
      <c r="AB28" s="267"/>
      <c r="AC28" s="267"/>
      <c r="AD28" s="267"/>
    </row>
    <row r="29" spans="2:30" s="87" customFormat="1" ht="4.5" customHeight="1">
      <c r="B29" s="212" t="s">
        <v>733</v>
      </c>
      <c r="C29" s="161"/>
      <c r="D29" s="161"/>
      <c r="E29" s="161"/>
      <c r="F29" s="221"/>
      <c r="G29" s="286"/>
      <c r="H29" s="482"/>
      <c r="I29" s="482"/>
      <c r="J29" s="482"/>
      <c r="K29" s="482"/>
      <c r="L29" s="482"/>
      <c r="M29" s="482"/>
      <c r="N29" s="482"/>
      <c r="O29" s="482"/>
      <c r="P29" s="482"/>
      <c r="Q29" s="482"/>
      <c r="R29" s="482"/>
      <c r="S29" s="482"/>
      <c r="T29" s="482"/>
      <c r="U29" s="482"/>
      <c r="V29" s="482"/>
      <c r="W29" s="482"/>
      <c r="X29" s="482"/>
      <c r="Y29" s="482"/>
      <c r="Z29" s="286"/>
      <c r="AA29" s="482"/>
      <c r="AB29" s="482"/>
      <c r="AC29" s="336"/>
      <c r="AD29" s="409"/>
    </row>
    <row r="30" spans="2:30" s="87" customFormat="1" ht="15.75" customHeight="1">
      <c r="B30" s="572"/>
      <c r="C30" s="574"/>
      <c r="D30" s="574"/>
      <c r="E30" s="574"/>
      <c r="F30" s="580"/>
      <c r="G30" s="481"/>
      <c r="H30" s="267" t="s">
        <v>330</v>
      </c>
      <c r="I30" s="267"/>
      <c r="J30" s="267"/>
      <c r="K30" s="267"/>
      <c r="L30" s="267"/>
      <c r="M30" s="267"/>
      <c r="N30" s="267"/>
      <c r="O30" s="267"/>
      <c r="P30" s="267"/>
      <c r="Q30" s="267"/>
      <c r="R30" s="267"/>
      <c r="S30" s="267"/>
      <c r="T30" s="267"/>
      <c r="U30" s="267"/>
      <c r="V30" s="267"/>
      <c r="W30" s="267"/>
      <c r="X30" s="267"/>
      <c r="Y30" s="267"/>
      <c r="Z30" s="481"/>
      <c r="AA30" s="433" t="s">
        <v>664</v>
      </c>
      <c r="AB30" s="433" t="s">
        <v>86</v>
      </c>
      <c r="AC30" s="433" t="s">
        <v>665</v>
      </c>
      <c r="AD30" s="608"/>
    </row>
    <row r="31" spans="2:30" s="87" customFormat="1" ht="18.75" customHeight="1">
      <c r="B31" s="572"/>
      <c r="C31" s="574"/>
      <c r="D31" s="574"/>
      <c r="E31" s="574"/>
      <c r="F31" s="580"/>
      <c r="G31" s="481"/>
      <c r="H31" s="267"/>
      <c r="I31" s="478" t="s">
        <v>263</v>
      </c>
      <c r="J31" s="584" t="s">
        <v>747</v>
      </c>
      <c r="K31" s="587"/>
      <c r="L31" s="587"/>
      <c r="M31" s="587"/>
      <c r="N31" s="587"/>
      <c r="O31" s="587"/>
      <c r="P31" s="587"/>
      <c r="Q31" s="587"/>
      <c r="R31" s="587"/>
      <c r="S31" s="587"/>
      <c r="T31" s="587"/>
      <c r="U31" s="501"/>
      <c r="V31" s="536"/>
      <c r="W31" s="499"/>
      <c r="X31" s="501" t="s">
        <v>274</v>
      </c>
      <c r="Y31" s="267"/>
      <c r="Z31" s="481"/>
      <c r="AA31" s="436"/>
      <c r="AB31" s="129"/>
      <c r="AC31" s="436"/>
      <c r="AD31" s="606"/>
    </row>
    <row r="32" spans="2:30" s="87" customFormat="1" ht="18.75" customHeight="1">
      <c r="B32" s="572"/>
      <c r="C32" s="574"/>
      <c r="D32" s="574"/>
      <c r="E32" s="574"/>
      <c r="F32" s="580"/>
      <c r="G32" s="481"/>
      <c r="H32" s="267"/>
      <c r="I32" s="535" t="s">
        <v>148</v>
      </c>
      <c r="J32" s="585" t="s">
        <v>704</v>
      </c>
      <c r="K32" s="397"/>
      <c r="L32" s="397"/>
      <c r="M32" s="397"/>
      <c r="N32" s="397"/>
      <c r="O32" s="397"/>
      <c r="P32" s="397"/>
      <c r="Q32" s="397"/>
      <c r="R32" s="397"/>
      <c r="S32" s="397"/>
      <c r="T32" s="397"/>
      <c r="U32" s="282"/>
      <c r="V32" s="596"/>
      <c r="W32" s="337"/>
      <c r="X32" s="282" t="s">
        <v>274</v>
      </c>
      <c r="Y32" s="592"/>
      <c r="Z32" s="599"/>
      <c r="AA32" s="129" t="s">
        <v>6</v>
      </c>
      <c r="AB32" s="129" t="s">
        <v>86</v>
      </c>
      <c r="AC32" s="129" t="s">
        <v>6</v>
      </c>
      <c r="AD32" s="606"/>
    </row>
    <row r="33" spans="2:31" s="87" customFormat="1" ht="6" customHeight="1">
      <c r="B33" s="573"/>
      <c r="C33" s="576"/>
      <c r="D33" s="576"/>
      <c r="E33" s="576"/>
      <c r="F33" s="581"/>
      <c r="G33" s="287"/>
      <c r="H33" s="397"/>
      <c r="I33" s="397"/>
      <c r="J33" s="397"/>
      <c r="K33" s="397"/>
      <c r="L33" s="397"/>
      <c r="M33" s="397"/>
      <c r="N33" s="397"/>
      <c r="O33" s="397"/>
      <c r="P33" s="397"/>
      <c r="Q33" s="397"/>
      <c r="R33" s="397"/>
      <c r="S33" s="397"/>
      <c r="T33" s="593"/>
      <c r="U33" s="593"/>
      <c r="V33" s="397"/>
      <c r="W33" s="397"/>
      <c r="X33" s="397"/>
      <c r="Y33" s="397"/>
      <c r="Z33" s="287"/>
      <c r="AA33" s="397"/>
      <c r="AB33" s="397"/>
      <c r="AC33" s="337"/>
      <c r="AD33" s="607"/>
      <c r="AE33" s="87"/>
    </row>
    <row r="34" spans="2:31" s="87" customFormat="1" ht="9.75" customHeight="1">
      <c r="B34" s="574"/>
      <c r="C34" s="574"/>
      <c r="D34" s="574"/>
      <c r="E34" s="574"/>
      <c r="F34" s="574"/>
      <c r="G34" s="267"/>
      <c r="H34" s="267"/>
      <c r="I34" s="267"/>
      <c r="J34" s="267"/>
      <c r="K34" s="267"/>
      <c r="L34" s="267"/>
      <c r="M34" s="267"/>
      <c r="N34" s="267"/>
      <c r="O34" s="267"/>
      <c r="P34" s="267"/>
      <c r="Q34" s="267"/>
      <c r="R34" s="267"/>
      <c r="S34" s="267"/>
      <c r="T34" s="592"/>
      <c r="U34" s="592"/>
      <c r="V34" s="267"/>
      <c r="W34" s="267"/>
      <c r="X34" s="267"/>
      <c r="Y34" s="267"/>
      <c r="Z34" s="267"/>
      <c r="AA34" s="267"/>
      <c r="AB34" s="267"/>
      <c r="AC34" s="267"/>
      <c r="AD34" s="267"/>
      <c r="AE34" s="87"/>
    </row>
    <row r="35" spans="2:31" s="87" customFormat="1" ht="13.5" customHeight="1">
      <c r="B35" s="267" t="s">
        <v>736</v>
      </c>
      <c r="C35" s="574"/>
      <c r="D35" s="574"/>
      <c r="E35" s="574"/>
      <c r="F35" s="574"/>
      <c r="G35" s="267"/>
      <c r="H35" s="267"/>
      <c r="I35" s="267"/>
      <c r="J35" s="267"/>
      <c r="K35" s="267"/>
      <c r="L35" s="267"/>
      <c r="M35" s="267"/>
      <c r="N35" s="267"/>
      <c r="O35" s="267"/>
      <c r="P35" s="267"/>
      <c r="Q35" s="267"/>
      <c r="R35" s="267"/>
      <c r="S35" s="267"/>
      <c r="T35" s="592"/>
      <c r="U35" s="592"/>
      <c r="V35" s="267"/>
      <c r="W35" s="267"/>
      <c r="X35" s="267"/>
      <c r="Y35" s="267"/>
      <c r="Z35" s="267"/>
      <c r="AA35" s="267"/>
      <c r="AB35" s="267"/>
      <c r="AC35" s="267"/>
      <c r="AD35" s="267"/>
      <c r="AE35" s="87"/>
    </row>
    <row r="36" spans="2:31" s="87" customFormat="1" ht="6.75" customHeight="1">
      <c r="B36" s="574"/>
      <c r="C36" s="574"/>
      <c r="D36" s="574"/>
      <c r="E36" s="574"/>
      <c r="F36" s="574"/>
      <c r="G36" s="267"/>
      <c r="H36" s="267"/>
      <c r="I36" s="267"/>
      <c r="J36" s="267"/>
      <c r="K36" s="267"/>
      <c r="L36" s="267"/>
      <c r="M36" s="267"/>
      <c r="N36" s="267"/>
      <c r="O36" s="267"/>
      <c r="P36" s="267"/>
      <c r="Q36" s="267"/>
      <c r="R36" s="267"/>
      <c r="S36" s="267"/>
      <c r="T36" s="592"/>
      <c r="U36" s="592"/>
      <c r="V36" s="267"/>
      <c r="W36" s="267"/>
      <c r="X36" s="267"/>
      <c r="Y36" s="267"/>
      <c r="Z36" s="267"/>
      <c r="AA36" s="267"/>
      <c r="AB36" s="267"/>
      <c r="AC36" s="267"/>
      <c r="AD36" s="267"/>
      <c r="AE36" s="87"/>
    </row>
    <row r="37" spans="2:31" s="87" customFormat="1" ht="4.5" customHeight="1">
      <c r="B37" s="212" t="s">
        <v>733</v>
      </c>
      <c r="C37" s="161"/>
      <c r="D37" s="161"/>
      <c r="E37" s="161"/>
      <c r="F37" s="221"/>
      <c r="G37" s="286"/>
      <c r="H37" s="482"/>
      <c r="I37" s="482"/>
      <c r="J37" s="482"/>
      <c r="K37" s="482"/>
      <c r="L37" s="482"/>
      <c r="M37" s="482"/>
      <c r="N37" s="482"/>
      <c r="O37" s="482"/>
      <c r="P37" s="482"/>
      <c r="Q37" s="482"/>
      <c r="R37" s="482"/>
      <c r="S37" s="482"/>
      <c r="T37" s="482"/>
      <c r="U37" s="482"/>
      <c r="V37" s="482"/>
      <c r="W37" s="482"/>
      <c r="X37" s="482"/>
      <c r="Y37" s="482"/>
      <c r="Z37" s="286"/>
      <c r="AA37" s="482"/>
      <c r="AB37" s="482"/>
      <c r="AC37" s="336"/>
      <c r="AD37" s="409"/>
      <c r="AE37" s="87"/>
    </row>
    <row r="38" spans="2:31" s="87" customFormat="1" ht="15.75" customHeight="1">
      <c r="B38" s="572"/>
      <c r="C38" s="574"/>
      <c r="D38" s="574"/>
      <c r="E38" s="574"/>
      <c r="F38" s="580"/>
      <c r="G38" s="481"/>
      <c r="H38" s="267" t="s">
        <v>746</v>
      </c>
      <c r="I38" s="267"/>
      <c r="J38" s="267"/>
      <c r="K38" s="267"/>
      <c r="L38" s="267"/>
      <c r="M38" s="267"/>
      <c r="N38" s="267"/>
      <c r="O38" s="267"/>
      <c r="P38" s="267"/>
      <c r="Q38" s="267"/>
      <c r="R38" s="267"/>
      <c r="S38" s="267"/>
      <c r="T38" s="267"/>
      <c r="U38" s="267"/>
      <c r="V38" s="267"/>
      <c r="W38" s="267"/>
      <c r="X38" s="267"/>
      <c r="Y38" s="267"/>
      <c r="Z38" s="481"/>
      <c r="AA38" s="433" t="s">
        <v>664</v>
      </c>
      <c r="AB38" s="433" t="s">
        <v>86</v>
      </c>
      <c r="AC38" s="433" t="s">
        <v>665</v>
      </c>
      <c r="AD38" s="608"/>
      <c r="AE38" s="87"/>
    </row>
    <row r="39" spans="2:31" s="87" customFormat="1" ht="18.75" customHeight="1">
      <c r="B39" s="572"/>
      <c r="C39" s="574"/>
      <c r="D39" s="574"/>
      <c r="E39" s="574"/>
      <c r="F39" s="580"/>
      <c r="G39" s="481"/>
      <c r="H39" s="267"/>
      <c r="I39" s="478" t="s">
        <v>263</v>
      </c>
      <c r="J39" s="584" t="s">
        <v>747</v>
      </c>
      <c r="K39" s="587"/>
      <c r="L39" s="587"/>
      <c r="M39" s="587"/>
      <c r="N39" s="587"/>
      <c r="O39" s="587"/>
      <c r="P39" s="587"/>
      <c r="Q39" s="587"/>
      <c r="R39" s="587"/>
      <c r="S39" s="587"/>
      <c r="T39" s="587"/>
      <c r="U39" s="501"/>
      <c r="V39" s="597"/>
      <c r="W39" s="536"/>
      <c r="X39" s="501" t="s">
        <v>274</v>
      </c>
      <c r="Y39" s="267"/>
      <c r="Z39" s="481"/>
      <c r="AA39" s="436"/>
      <c r="AB39" s="129"/>
      <c r="AC39" s="436"/>
      <c r="AD39" s="606"/>
      <c r="AE39" s="87"/>
    </row>
    <row r="40" spans="2:31" s="87" customFormat="1" ht="18.75" customHeight="1">
      <c r="B40" s="572"/>
      <c r="C40" s="574"/>
      <c r="D40" s="574"/>
      <c r="E40" s="574"/>
      <c r="F40" s="580"/>
      <c r="G40" s="481"/>
      <c r="H40" s="267"/>
      <c r="I40" s="535" t="s">
        <v>148</v>
      </c>
      <c r="J40" s="585" t="s">
        <v>704</v>
      </c>
      <c r="K40" s="397"/>
      <c r="L40" s="397"/>
      <c r="M40" s="397"/>
      <c r="N40" s="397"/>
      <c r="O40" s="397"/>
      <c r="P40" s="397"/>
      <c r="Q40" s="397"/>
      <c r="R40" s="397"/>
      <c r="S40" s="397"/>
      <c r="T40" s="397"/>
      <c r="U40" s="282"/>
      <c r="V40" s="597"/>
      <c r="W40" s="536"/>
      <c r="X40" s="282" t="s">
        <v>274</v>
      </c>
      <c r="Y40" s="592"/>
      <c r="Z40" s="599"/>
      <c r="AA40" s="129" t="s">
        <v>6</v>
      </c>
      <c r="AB40" s="129" t="s">
        <v>86</v>
      </c>
      <c r="AC40" s="129" t="s">
        <v>6</v>
      </c>
      <c r="AD40" s="606"/>
      <c r="AE40" s="87"/>
    </row>
    <row r="41" spans="2:31" s="87" customFormat="1" ht="6" customHeight="1">
      <c r="B41" s="573"/>
      <c r="C41" s="576"/>
      <c r="D41" s="576"/>
      <c r="E41" s="576"/>
      <c r="F41" s="581"/>
      <c r="G41" s="287"/>
      <c r="H41" s="397"/>
      <c r="I41" s="397"/>
      <c r="J41" s="397"/>
      <c r="K41" s="397"/>
      <c r="L41" s="397"/>
      <c r="M41" s="397"/>
      <c r="N41" s="397"/>
      <c r="O41" s="397"/>
      <c r="P41" s="397"/>
      <c r="Q41" s="397"/>
      <c r="R41" s="397"/>
      <c r="S41" s="397"/>
      <c r="T41" s="593"/>
      <c r="U41" s="593"/>
      <c r="V41" s="397"/>
      <c r="W41" s="397"/>
      <c r="X41" s="397"/>
      <c r="Y41" s="397"/>
      <c r="Z41" s="287"/>
      <c r="AA41" s="397"/>
      <c r="AB41" s="397"/>
      <c r="AC41" s="337"/>
      <c r="AD41" s="607"/>
      <c r="AE41" s="87"/>
    </row>
    <row r="42" spans="2:31" s="87" customFormat="1" ht="4.5" customHeight="1">
      <c r="B42" s="212" t="s">
        <v>737</v>
      </c>
      <c r="C42" s="161"/>
      <c r="D42" s="161"/>
      <c r="E42" s="161"/>
      <c r="F42" s="221"/>
      <c r="G42" s="286"/>
      <c r="H42" s="482"/>
      <c r="I42" s="482"/>
      <c r="J42" s="482"/>
      <c r="K42" s="482"/>
      <c r="L42" s="482"/>
      <c r="M42" s="482"/>
      <c r="N42" s="482"/>
      <c r="O42" s="482"/>
      <c r="P42" s="482"/>
      <c r="Q42" s="482"/>
      <c r="R42" s="482"/>
      <c r="S42" s="482"/>
      <c r="T42" s="482"/>
      <c r="U42" s="482"/>
      <c r="V42" s="482"/>
      <c r="W42" s="482"/>
      <c r="X42" s="482"/>
      <c r="Y42" s="482"/>
      <c r="Z42" s="286"/>
      <c r="AA42" s="482"/>
      <c r="AB42" s="482"/>
      <c r="AC42" s="336"/>
      <c r="AD42" s="409"/>
      <c r="AE42" s="87"/>
    </row>
    <row r="43" spans="2:31" s="87" customFormat="1" ht="15.75" customHeight="1">
      <c r="B43" s="572"/>
      <c r="C43" s="574"/>
      <c r="D43" s="574"/>
      <c r="E43" s="574"/>
      <c r="F43" s="580"/>
      <c r="G43" s="481"/>
      <c r="H43" s="267" t="s">
        <v>498</v>
      </c>
      <c r="I43" s="267"/>
      <c r="J43" s="267"/>
      <c r="K43" s="267"/>
      <c r="L43" s="267"/>
      <c r="M43" s="267"/>
      <c r="N43" s="267"/>
      <c r="O43" s="267"/>
      <c r="P43" s="267"/>
      <c r="Q43" s="267"/>
      <c r="R43" s="267"/>
      <c r="S43" s="267"/>
      <c r="T43" s="267"/>
      <c r="U43" s="267"/>
      <c r="V43" s="267"/>
      <c r="W43" s="267"/>
      <c r="X43" s="267"/>
      <c r="Y43" s="267"/>
      <c r="Z43" s="481"/>
      <c r="AA43" s="433" t="s">
        <v>664</v>
      </c>
      <c r="AB43" s="433" t="s">
        <v>86</v>
      </c>
      <c r="AC43" s="433" t="s">
        <v>665</v>
      </c>
      <c r="AD43" s="608"/>
      <c r="AE43" s="87"/>
    </row>
    <row r="44" spans="2:31" s="87" customFormat="1" ht="30" customHeight="1">
      <c r="B44" s="572"/>
      <c r="C44" s="574"/>
      <c r="D44" s="574"/>
      <c r="E44" s="574"/>
      <c r="F44" s="580"/>
      <c r="G44" s="481"/>
      <c r="H44" s="267"/>
      <c r="I44" s="478" t="s">
        <v>263</v>
      </c>
      <c r="J44" s="586" t="s">
        <v>675</v>
      </c>
      <c r="K44" s="588"/>
      <c r="L44" s="588"/>
      <c r="M44" s="588"/>
      <c r="N44" s="588"/>
      <c r="O44" s="588"/>
      <c r="P44" s="588"/>
      <c r="Q44" s="588"/>
      <c r="R44" s="588"/>
      <c r="S44" s="588"/>
      <c r="T44" s="588"/>
      <c r="U44" s="595"/>
      <c r="V44" s="597"/>
      <c r="W44" s="536"/>
      <c r="X44" s="501" t="s">
        <v>274</v>
      </c>
      <c r="Y44" s="267"/>
      <c r="Z44" s="481"/>
      <c r="AA44" s="436"/>
      <c r="AB44" s="129"/>
      <c r="AC44" s="436"/>
      <c r="AD44" s="606"/>
      <c r="AE44" s="87"/>
    </row>
    <row r="45" spans="2:31" s="87" customFormat="1" ht="33" customHeight="1">
      <c r="B45" s="572"/>
      <c r="C45" s="574"/>
      <c r="D45" s="574"/>
      <c r="E45" s="574"/>
      <c r="F45" s="580"/>
      <c r="G45" s="481"/>
      <c r="H45" s="267"/>
      <c r="I45" s="478" t="s">
        <v>148</v>
      </c>
      <c r="J45" s="586" t="s">
        <v>362</v>
      </c>
      <c r="K45" s="588"/>
      <c r="L45" s="588"/>
      <c r="M45" s="588"/>
      <c r="N45" s="588"/>
      <c r="O45" s="588"/>
      <c r="P45" s="588"/>
      <c r="Q45" s="588"/>
      <c r="R45" s="588"/>
      <c r="S45" s="588"/>
      <c r="T45" s="588"/>
      <c r="U45" s="595"/>
      <c r="V45" s="597"/>
      <c r="W45" s="536"/>
      <c r="X45" s="282" t="s">
        <v>274</v>
      </c>
      <c r="Y45" s="592"/>
      <c r="Z45" s="599"/>
      <c r="AA45" s="129" t="s">
        <v>6</v>
      </c>
      <c r="AB45" s="129" t="s">
        <v>86</v>
      </c>
      <c r="AC45" s="129" t="s">
        <v>6</v>
      </c>
      <c r="AD45" s="606"/>
      <c r="AE45" s="87"/>
    </row>
    <row r="46" spans="2:31" s="87" customFormat="1" ht="6" customHeight="1">
      <c r="B46" s="573"/>
      <c r="C46" s="576"/>
      <c r="D46" s="576"/>
      <c r="E46" s="576"/>
      <c r="F46" s="581"/>
      <c r="G46" s="287"/>
      <c r="H46" s="397"/>
      <c r="I46" s="397"/>
      <c r="J46" s="397"/>
      <c r="K46" s="397"/>
      <c r="L46" s="397"/>
      <c r="M46" s="397"/>
      <c r="N46" s="397"/>
      <c r="O46" s="397"/>
      <c r="P46" s="397"/>
      <c r="Q46" s="397"/>
      <c r="R46" s="397"/>
      <c r="S46" s="397"/>
      <c r="T46" s="593"/>
      <c r="U46" s="593"/>
      <c r="V46" s="397"/>
      <c r="W46" s="397"/>
      <c r="X46" s="397"/>
      <c r="Y46" s="397"/>
      <c r="Z46" s="287"/>
      <c r="AA46" s="397"/>
      <c r="AB46" s="397"/>
      <c r="AC46" s="337"/>
      <c r="AD46" s="607"/>
      <c r="AE46" s="87"/>
    </row>
    <row r="47" spans="2:31" s="87" customFormat="1" ht="6" customHeight="1">
      <c r="B47" s="574"/>
      <c r="C47" s="574"/>
      <c r="D47" s="574"/>
      <c r="E47" s="574"/>
      <c r="F47" s="574"/>
      <c r="G47" s="267"/>
      <c r="H47" s="267"/>
      <c r="I47" s="267"/>
      <c r="J47" s="267"/>
      <c r="K47" s="267"/>
      <c r="L47" s="267"/>
      <c r="M47" s="267"/>
      <c r="N47" s="267"/>
      <c r="O47" s="267"/>
      <c r="P47" s="267"/>
      <c r="Q47" s="267"/>
      <c r="R47" s="267"/>
      <c r="S47" s="267"/>
      <c r="T47" s="592"/>
      <c r="U47" s="592"/>
      <c r="V47" s="267"/>
      <c r="W47" s="267"/>
      <c r="X47" s="267"/>
      <c r="Y47" s="267"/>
      <c r="Z47" s="267"/>
      <c r="AA47" s="267"/>
      <c r="AB47" s="267"/>
      <c r="AC47" s="267"/>
      <c r="AD47" s="267"/>
      <c r="AE47" s="87"/>
    </row>
    <row r="48" spans="2:31" s="87" customFormat="1" ht="13.5" customHeight="1">
      <c r="B48" s="575" t="s">
        <v>668</v>
      </c>
      <c r="C48" s="577"/>
      <c r="D48" s="578" t="s">
        <v>738</v>
      </c>
      <c r="E48" s="578"/>
      <c r="F48" s="578"/>
      <c r="G48" s="578"/>
      <c r="H48" s="578"/>
      <c r="I48" s="578"/>
      <c r="J48" s="578"/>
      <c r="K48" s="578"/>
      <c r="L48" s="578"/>
      <c r="M48" s="578"/>
      <c r="N48" s="578"/>
      <c r="O48" s="578"/>
      <c r="P48" s="578"/>
      <c r="Q48" s="578"/>
      <c r="R48" s="578"/>
      <c r="S48" s="578"/>
      <c r="T48" s="578"/>
      <c r="U48" s="578"/>
      <c r="V48" s="578"/>
      <c r="W48" s="578"/>
      <c r="X48" s="578"/>
      <c r="Y48" s="578"/>
      <c r="Z48" s="578"/>
      <c r="AA48" s="578"/>
      <c r="AB48" s="578"/>
      <c r="AC48" s="578"/>
      <c r="AD48" s="578"/>
      <c r="AE48" s="267"/>
    </row>
    <row r="49" spans="2:31" s="87" customFormat="1" ht="29.25" customHeight="1">
      <c r="B49" s="575"/>
      <c r="C49" s="577"/>
      <c r="D49" s="579"/>
      <c r="E49" s="579"/>
      <c r="F49" s="579"/>
      <c r="G49" s="579"/>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267"/>
    </row>
    <row r="50" spans="2:31" s="87" customFormat="1" ht="71.25" customHeight="1">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267"/>
    </row>
    <row r="51" spans="2:31" s="87" customFormat="1">
      <c r="B51" s="213"/>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67"/>
    </row>
    <row r="52" spans="2:31" s="85" customFormat="1">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row>
    <row r="53" spans="2:31">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row>
    <row r="54" spans="2:31">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row>
    <row r="55" spans="2:31" s="85" customFormat="1">
      <c r="B55" s="258"/>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5"/>
    </row>
    <row r="56" spans="2:31" s="85" customFormat="1" ht="13.5" customHeight="1">
      <c r="B56" s="258"/>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5"/>
    </row>
    <row r="57" spans="2:31" s="85" customFormat="1" ht="13.5" customHeight="1">
      <c r="B57" s="258"/>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5"/>
    </row>
    <row r="58" spans="2:31" s="85" customFormat="1">
      <c r="B58" s="258"/>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5"/>
    </row>
    <row r="59" spans="2:31" s="85" customFormat="1">
      <c r="B59" s="258"/>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5"/>
    </row>
    <row r="60" spans="2:31" s="85" customFormat="1">
      <c r="B60" s="258"/>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5"/>
    </row>
    <row r="61" spans="2:31" ht="156" customHeight="1"/>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7"/>
  <dataValidations count="1">
    <dataValidation type="list" allowBlank="1" showDropDown="0"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H32"/>
  <sheetViews>
    <sheetView showGridLines="0" view="pageBreakPreview" zoomScaleSheetLayoutView="100" workbookViewId="0"/>
  </sheetViews>
  <sheetFormatPr defaultRowHeight="13.5"/>
  <cols>
    <col min="1" max="1" width="3.5" style="503" customWidth="1"/>
    <col min="2" max="2" width="20" style="503" customWidth="1"/>
    <col min="3" max="3" width="8" style="503" customWidth="1"/>
    <col min="4" max="4" width="26.83203125" style="503" customWidth="1"/>
    <col min="5" max="5" width="7.33203125" style="503" customWidth="1"/>
    <col min="6" max="6" width="33" style="503" customWidth="1"/>
    <col min="7" max="7" width="1" style="503" customWidth="1"/>
    <col min="8" max="8" width="2.75" style="503" customWidth="1"/>
    <col min="9" max="16384" width="9" style="503" customWidth="1"/>
  </cols>
  <sheetData>
    <row r="1" spans="1:6">
      <c r="A1" s="503" t="s">
        <v>311</v>
      </c>
    </row>
    <row r="2" spans="1:6" ht="40.5" customHeight="1">
      <c r="A2" s="610" t="s">
        <v>691</v>
      </c>
    </row>
    <row r="3" spans="1:6" ht="19.5" customHeight="1">
      <c r="B3" s="503" t="s">
        <v>142</v>
      </c>
    </row>
    <row r="5" spans="1:6" ht="19.5" customHeight="1">
      <c r="B5" s="612" t="s">
        <v>193</v>
      </c>
      <c r="C5" s="617"/>
      <c r="D5" s="617"/>
      <c r="E5" s="617"/>
      <c r="F5" s="617"/>
    </row>
    <row r="7" spans="1:6" ht="6" customHeight="1"/>
    <row r="8" spans="1:6" ht="21" customHeight="1">
      <c r="B8" s="612" t="s">
        <v>319</v>
      </c>
      <c r="C8" s="618"/>
      <c r="D8" s="621"/>
    </row>
    <row r="10" spans="1:6" ht="45.75" customHeight="1">
      <c r="B10" s="612"/>
      <c r="C10" s="619" t="s">
        <v>722</v>
      </c>
      <c r="D10" s="613"/>
      <c r="E10" s="619" t="s">
        <v>925</v>
      </c>
      <c r="F10" s="613"/>
    </row>
    <row r="11" spans="1:6" ht="30" customHeight="1">
      <c r="B11" s="613" t="s">
        <v>692</v>
      </c>
      <c r="C11" s="618"/>
      <c r="D11" s="621"/>
      <c r="E11" s="618"/>
      <c r="F11" s="621"/>
    </row>
    <row r="12" spans="1:6" ht="30" customHeight="1">
      <c r="B12" s="613" t="s">
        <v>669</v>
      </c>
      <c r="C12" s="618"/>
      <c r="D12" s="621"/>
      <c r="E12" s="618"/>
      <c r="F12" s="621"/>
    </row>
    <row r="13" spans="1:6" ht="30" customHeight="1">
      <c r="B13" s="613" t="s">
        <v>693</v>
      </c>
      <c r="C13" s="618"/>
      <c r="D13" s="621"/>
      <c r="E13" s="618"/>
      <c r="F13" s="621"/>
    </row>
    <row r="14" spans="1:6" ht="30" customHeight="1">
      <c r="B14" s="613" t="s">
        <v>31</v>
      </c>
      <c r="C14" s="618"/>
      <c r="D14" s="621"/>
      <c r="E14" s="618"/>
      <c r="F14" s="621"/>
    </row>
    <row r="15" spans="1:6" ht="30" customHeight="1">
      <c r="B15" s="613" t="s">
        <v>239</v>
      </c>
      <c r="C15" s="618"/>
      <c r="D15" s="621"/>
      <c r="E15" s="618"/>
      <c r="F15" s="621"/>
    </row>
    <row r="16" spans="1:6" ht="30" customHeight="1">
      <c r="B16" s="613" t="s">
        <v>339</v>
      </c>
      <c r="C16" s="618"/>
      <c r="D16" s="621"/>
      <c r="E16" s="618"/>
      <c r="F16" s="621"/>
    </row>
    <row r="17" spans="1:8" ht="30" customHeight="1">
      <c r="B17" s="613" t="s">
        <v>345</v>
      </c>
      <c r="C17" s="618"/>
      <c r="D17" s="621"/>
      <c r="E17" s="618"/>
      <c r="F17" s="621"/>
    </row>
    <row r="18" spans="1:8" ht="30" customHeight="1">
      <c r="B18" s="613" t="s">
        <v>476</v>
      </c>
      <c r="C18" s="618"/>
      <c r="D18" s="621"/>
      <c r="E18" s="618"/>
      <c r="F18" s="621"/>
    </row>
    <row r="19" spans="1:8" ht="30" customHeight="1">
      <c r="B19" s="613" t="s">
        <v>71</v>
      </c>
      <c r="C19" s="618"/>
      <c r="D19" s="621"/>
      <c r="E19" s="618"/>
      <c r="F19" s="621"/>
    </row>
    <row r="20" spans="1:8" ht="30" customHeight="1">
      <c r="B20" s="613" t="s">
        <v>62</v>
      </c>
      <c r="C20" s="618"/>
      <c r="D20" s="621"/>
      <c r="E20" s="618"/>
      <c r="F20" s="621"/>
    </row>
    <row r="21" spans="1:8" ht="30" customHeight="1">
      <c r="B21" s="613" t="s">
        <v>354</v>
      </c>
      <c r="C21" s="618"/>
      <c r="D21" s="621"/>
      <c r="E21" s="618"/>
      <c r="F21" s="621"/>
    </row>
    <row r="22" spans="1:8" ht="36" customHeight="1">
      <c r="B22" s="613" t="s">
        <v>694</v>
      </c>
      <c r="C22" s="613" t="s">
        <v>701</v>
      </c>
      <c r="D22" s="612">
        <f>SUM(C11:D21)</f>
        <v>0</v>
      </c>
      <c r="E22" s="613" t="s">
        <v>637</v>
      </c>
      <c r="F22" s="612">
        <f>SUM(E11:F21)</f>
        <v>0</v>
      </c>
    </row>
    <row r="24" spans="1:8" ht="40" customHeight="1">
      <c r="B24" s="614" t="s">
        <v>696</v>
      </c>
      <c r="C24" s="620"/>
      <c r="D24" s="622" t="e">
        <f>F22/D22</f>
        <v>#DIV/0!</v>
      </c>
    </row>
    <row r="26" spans="1:8" s="609" customFormat="1" ht="20" customHeight="1">
      <c r="A26" s="611" t="s">
        <v>93</v>
      </c>
      <c r="B26" s="609" t="s">
        <v>697</v>
      </c>
    </row>
    <row r="27" spans="1:8" s="609" customFormat="1" ht="19" customHeight="1">
      <c r="A27" s="611"/>
      <c r="B27" s="609" t="s">
        <v>698</v>
      </c>
    </row>
    <row r="28" spans="1:8" s="609" customFormat="1" ht="19" customHeight="1">
      <c r="A28" s="611"/>
      <c r="B28" s="609" t="s">
        <v>699</v>
      </c>
    </row>
    <row r="29" spans="1:8" s="609" customFormat="1" ht="19" customHeight="1">
      <c r="A29" s="611"/>
      <c r="B29" s="609" t="s">
        <v>288</v>
      </c>
    </row>
    <row r="30" spans="1:8" s="609" customFormat="1" ht="19" customHeight="1">
      <c r="A30" s="611"/>
      <c r="B30" s="609" t="s">
        <v>700</v>
      </c>
    </row>
    <row r="31" spans="1:8" s="609" customFormat="1" ht="11.25">
      <c r="A31" s="611" t="s">
        <v>93</v>
      </c>
      <c r="B31" s="615" t="s">
        <v>234</v>
      </c>
      <c r="C31" s="616"/>
      <c r="D31" s="616"/>
      <c r="E31" s="616"/>
      <c r="F31" s="616"/>
      <c r="G31" s="616"/>
      <c r="H31" s="616"/>
    </row>
    <row r="32" spans="1:8" s="609" customFormat="1" ht="30" customHeight="1">
      <c r="B32" s="616"/>
      <c r="C32" s="616"/>
      <c r="D32" s="616"/>
      <c r="E32" s="616"/>
      <c r="F32" s="616"/>
      <c r="G32" s="616"/>
      <c r="H32" s="616"/>
    </row>
  </sheetData>
  <mergeCells count="26">
    <mergeCell ref="C5:F5"/>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B31:H32"/>
  </mergeCells>
  <phoneticPr fontId="7"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B1:Y51"/>
  <sheetViews>
    <sheetView view="pageBreakPreview" zoomScale="111" zoomScaleSheetLayoutView="111" workbookViewId="0"/>
  </sheetViews>
  <sheetFormatPr defaultRowHeight="13.5"/>
  <cols>
    <col min="1" max="1" width="2.25" style="623" customWidth="1"/>
    <col min="2" max="6" width="4.125" style="623" customWidth="1"/>
    <col min="7" max="14" width="6.83203125" style="623" customWidth="1"/>
    <col min="15" max="15" width="3.125" style="623" customWidth="1"/>
    <col min="16" max="16" width="2.625" style="623" customWidth="1"/>
    <col min="17" max="17" width="2.125" style="623" customWidth="1"/>
    <col min="18" max="18" width="5.125" style="623" customWidth="1"/>
    <col min="19" max="19" width="3.5" style="623" customWidth="1"/>
    <col min="20" max="25" width="4.5" style="623" customWidth="1"/>
    <col min="26" max="26" width="3" style="623" customWidth="1"/>
    <col min="27" max="16384" width="9" style="623" customWidth="1"/>
  </cols>
  <sheetData>
    <row r="1" spans="2:25">
      <c r="B1" s="623" t="s">
        <v>870</v>
      </c>
    </row>
    <row r="2" spans="2:25">
      <c r="R2" s="623" t="s">
        <v>198</v>
      </c>
      <c r="S2" s="649"/>
      <c r="T2" s="623" t="s">
        <v>505</v>
      </c>
      <c r="U2" s="649"/>
      <c r="V2" s="623" t="s">
        <v>716</v>
      </c>
      <c r="W2" s="649"/>
      <c r="X2" s="623" t="s">
        <v>717</v>
      </c>
    </row>
    <row r="3" spans="2:25" ht="24" customHeight="1">
      <c r="C3" s="627" t="s">
        <v>397</v>
      </c>
      <c r="D3" s="627"/>
      <c r="E3" s="627"/>
      <c r="F3" s="627"/>
      <c r="G3" s="627"/>
      <c r="H3" s="627"/>
      <c r="I3" s="627"/>
      <c r="J3" s="627"/>
      <c r="K3" s="627"/>
      <c r="L3" s="627"/>
      <c r="M3" s="627"/>
      <c r="N3" s="627"/>
      <c r="O3" s="627"/>
      <c r="P3" s="627"/>
      <c r="Q3" s="627"/>
      <c r="R3" s="627"/>
      <c r="S3" s="627"/>
      <c r="T3" s="627"/>
      <c r="U3" s="627"/>
      <c r="V3" s="627"/>
    </row>
    <row r="5" spans="2:25">
      <c r="B5" s="623" t="s">
        <v>703</v>
      </c>
    </row>
    <row r="6" spans="2:25">
      <c r="L6" s="86" t="s">
        <v>12</v>
      </c>
      <c r="M6" s="86"/>
      <c r="N6" s="86"/>
      <c r="O6" s="211"/>
      <c r="P6" s="211"/>
      <c r="Q6" s="211"/>
      <c r="R6" s="211"/>
      <c r="S6" s="211"/>
      <c r="T6" s="211"/>
      <c r="U6" s="211"/>
      <c r="V6" s="211"/>
      <c r="W6" s="211"/>
      <c r="X6" s="211"/>
      <c r="Y6" s="211"/>
    </row>
    <row r="7" spans="2:25">
      <c r="L7" s="86" t="s">
        <v>579</v>
      </c>
      <c r="M7" s="86"/>
      <c r="N7" s="86"/>
      <c r="O7" s="211"/>
      <c r="P7" s="211"/>
      <c r="Q7" s="211"/>
      <c r="R7" s="211"/>
      <c r="S7" s="211"/>
      <c r="T7" s="211"/>
      <c r="U7" s="211"/>
      <c r="V7" s="211"/>
      <c r="W7" s="211"/>
      <c r="X7" s="211"/>
      <c r="Y7" s="211"/>
    </row>
    <row r="8" spans="2:25">
      <c r="L8" s="86" t="s">
        <v>297</v>
      </c>
      <c r="M8" s="86"/>
      <c r="N8" s="206"/>
      <c r="O8" s="86"/>
      <c r="P8" s="86"/>
      <c r="Q8" s="211"/>
      <c r="R8" s="211"/>
      <c r="S8" s="211"/>
      <c r="T8" s="211"/>
      <c r="U8" s="211"/>
      <c r="V8" s="211"/>
      <c r="W8" s="211"/>
      <c r="X8" s="211"/>
      <c r="Y8" s="211"/>
    </row>
    <row r="9" spans="2:25">
      <c r="L9" s="86" t="s">
        <v>713</v>
      </c>
      <c r="M9" s="86"/>
      <c r="N9" s="206"/>
      <c r="O9" s="86"/>
      <c r="P9" s="86"/>
      <c r="Q9" s="211"/>
      <c r="R9" s="211"/>
      <c r="S9" s="211"/>
      <c r="T9" s="211"/>
      <c r="U9" s="211"/>
      <c r="V9" s="211"/>
      <c r="W9" s="211"/>
      <c r="X9" s="211"/>
      <c r="Y9" s="211"/>
    </row>
    <row r="10" spans="2:25">
      <c r="L10" s="86"/>
      <c r="M10" s="86"/>
      <c r="N10" s="206"/>
      <c r="O10" s="86"/>
      <c r="P10" s="86"/>
      <c r="Q10" s="88"/>
      <c r="R10" s="88"/>
      <c r="S10" s="88"/>
      <c r="T10" s="88"/>
      <c r="U10" s="88"/>
      <c r="V10" s="88"/>
      <c r="W10" s="88"/>
      <c r="X10" s="88"/>
      <c r="Y10" s="88"/>
    </row>
    <row r="11" spans="2:25">
      <c r="C11" s="623" t="s">
        <v>706</v>
      </c>
    </row>
    <row r="13" spans="2:25" ht="21.75" customHeight="1">
      <c r="B13" s="597" t="s">
        <v>265</v>
      </c>
      <c r="C13" s="183" t="s">
        <v>708</v>
      </c>
      <c r="D13" s="189"/>
      <c r="E13" s="189"/>
      <c r="F13" s="207"/>
      <c r="G13" s="183" t="s">
        <v>571</v>
      </c>
      <c r="H13" s="189"/>
      <c r="I13" s="189"/>
      <c r="J13" s="189"/>
      <c r="K13" s="189"/>
      <c r="L13" s="189"/>
      <c r="M13" s="189"/>
      <c r="N13" s="207"/>
      <c r="O13" s="183" t="s">
        <v>714</v>
      </c>
      <c r="P13" s="189"/>
      <c r="Q13" s="189"/>
      <c r="R13" s="189"/>
      <c r="S13" s="207"/>
      <c r="T13" s="183" t="s">
        <v>216</v>
      </c>
      <c r="U13" s="189"/>
      <c r="V13" s="189"/>
      <c r="W13" s="189"/>
      <c r="X13" s="189"/>
      <c r="Y13" s="207"/>
    </row>
    <row r="14" spans="2:25">
      <c r="B14" s="624" t="s">
        <v>705</v>
      </c>
      <c r="C14" s="628" t="s">
        <v>438</v>
      </c>
      <c r="D14" s="631"/>
      <c r="E14" s="631"/>
      <c r="F14" s="634"/>
      <c r="G14" s="637" t="s">
        <v>245</v>
      </c>
      <c r="H14" s="641"/>
      <c r="I14" s="641"/>
      <c r="J14" s="641"/>
      <c r="K14" s="641"/>
      <c r="L14" s="641"/>
      <c r="M14" s="641"/>
      <c r="N14" s="644"/>
      <c r="O14" s="647" t="s">
        <v>548</v>
      </c>
      <c r="P14" s="648"/>
      <c r="Q14" s="648"/>
      <c r="R14" s="648"/>
      <c r="S14" s="650"/>
      <c r="T14" s="639">
        <v>3</v>
      </c>
      <c r="U14" s="643"/>
      <c r="V14" s="652" t="s">
        <v>505</v>
      </c>
      <c r="W14" s="643">
        <v>0</v>
      </c>
      <c r="X14" s="643"/>
      <c r="Y14" s="653" t="s">
        <v>718</v>
      </c>
    </row>
    <row r="15" spans="2:25">
      <c r="B15" s="625"/>
      <c r="C15" s="629"/>
      <c r="D15" s="632"/>
      <c r="E15" s="632"/>
      <c r="F15" s="635"/>
      <c r="G15" s="637" t="s">
        <v>333</v>
      </c>
      <c r="H15" s="641"/>
      <c r="I15" s="641"/>
      <c r="J15" s="641"/>
      <c r="K15" s="641"/>
      <c r="L15" s="641"/>
      <c r="M15" s="641"/>
      <c r="N15" s="644"/>
      <c r="O15" s="647" t="s">
        <v>548</v>
      </c>
      <c r="P15" s="648"/>
      <c r="Q15" s="648"/>
      <c r="R15" s="648"/>
      <c r="S15" s="650"/>
      <c r="T15" s="639">
        <v>2</v>
      </c>
      <c r="U15" s="643"/>
      <c r="V15" s="652" t="s">
        <v>505</v>
      </c>
      <c r="W15" s="643">
        <v>0</v>
      </c>
      <c r="X15" s="643"/>
      <c r="Y15" s="653" t="s">
        <v>718</v>
      </c>
    </row>
    <row r="16" spans="2:25">
      <c r="B16" s="625"/>
      <c r="C16" s="629"/>
      <c r="D16" s="632"/>
      <c r="E16" s="632"/>
      <c r="F16" s="635"/>
      <c r="G16" s="638" t="s">
        <v>711</v>
      </c>
      <c r="H16" s="642"/>
      <c r="I16" s="642"/>
      <c r="J16" s="642"/>
      <c r="K16" s="642"/>
      <c r="L16" s="642"/>
      <c r="M16" s="642"/>
      <c r="N16" s="645"/>
      <c r="O16" s="647" t="s">
        <v>548</v>
      </c>
      <c r="P16" s="648"/>
      <c r="Q16" s="648"/>
      <c r="R16" s="648"/>
      <c r="S16" s="650"/>
      <c r="T16" s="639">
        <v>3</v>
      </c>
      <c r="U16" s="643"/>
      <c r="V16" s="652" t="s">
        <v>505</v>
      </c>
      <c r="W16" s="643">
        <v>6</v>
      </c>
      <c r="X16" s="643"/>
      <c r="Y16" s="653" t="s">
        <v>718</v>
      </c>
    </row>
    <row r="17" spans="2:25">
      <c r="B17" s="625"/>
      <c r="C17" s="629"/>
      <c r="D17" s="632"/>
      <c r="E17" s="632"/>
      <c r="F17" s="635"/>
      <c r="G17" s="637"/>
      <c r="H17" s="641"/>
      <c r="I17" s="641"/>
      <c r="J17" s="641"/>
      <c r="K17" s="641"/>
      <c r="L17" s="641"/>
      <c r="M17" s="641"/>
      <c r="N17" s="644"/>
      <c r="O17" s="647"/>
      <c r="P17" s="648"/>
      <c r="Q17" s="648"/>
      <c r="R17" s="648"/>
      <c r="S17" s="650"/>
      <c r="T17" s="639"/>
      <c r="U17" s="643"/>
      <c r="V17" s="652" t="s">
        <v>505</v>
      </c>
      <c r="W17" s="643"/>
      <c r="X17" s="643"/>
      <c r="Y17" s="653" t="s">
        <v>718</v>
      </c>
    </row>
    <row r="18" spans="2:25" ht="21.75" customHeight="1">
      <c r="B18" s="626"/>
      <c r="C18" s="630"/>
      <c r="D18" s="633"/>
      <c r="E18" s="633"/>
      <c r="F18" s="636"/>
      <c r="G18" s="639" t="s">
        <v>244</v>
      </c>
      <c r="H18" s="643"/>
      <c r="I18" s="643"/>
      <c r="J18" s="643"/>
      <c r="K18" s="643"/>
      <c r="L18" s="643"/>
      <c r="M18" s="643"/>
      <c r="N18" s="643"/>
      <c r="O18" s="643"/>
      <c r="P18" s="643"/>
      <c r="Q18" s="643"/>
      <c r="R18" s="643"/>
      <c r="S18" s="651"/>
      <c r="T18" s="639">
        <v>8</v>
      </c>
      <c r="U18" s="643"/>
      <c r="V18" s="652" t="s">
        <v>505</v>
      </c>
      <c r="W18" s="643">
        <v>6</v>
      </c>
      <c r="X18" s="643"/>
      <c r="Y18" s="653" t="s">
        <v>718</v>
      </c>
    </row>
    <row r="19" spans="2:25">
      <c r="B19" s="533">
        <v>1</v>
      </c>
      <c r="C19" s="185"/>
      <c r="D19" s="191"/>
      <c r="E19" s="191"/>
      <c r="F19" s="203"/>
      <c r="G19" s="640"/>
      <c r="H19" s="232"/>
      <c r="I19" s="232"/>
      <c r="J19" s="232"/>
      <c r="K19" s="232"/>
      <c r="L19" s="232"/>
      <c r="M19" s="232"/>
      <c r="N19" s="646"/>
      <c r="O19" s="184"/>
      <c r="P19" s="190"/>
      <c r="Q19" s="190"/>
      <c r="R19" s="190"/>
      <c r="S19" s="208"/>
      <c r="T19" s="183"/>
      <c r="U19" s="189"/>
      <c r="V19" s="499" t="s">
        <v>505</v>
      </c>
      <c r="W19" s="189"/>
      <c r="X19" s="189"/>
      <c r="Y19" s="537" t="s">
        <v>217</v>
      </c>
    </row>
    <row r="20" spans="2:25">
      <c r="B20" s="534"/>
      <c r="C20" s="479"/>
      <c r="D20" s="129"/>
      <c r="E20" s="129"/>
      <c r="F20" s="497"/>
      <c r="G20" s="640"/>
      <c r="H20" s="232"/>
      <c r="I20" s="232"/>
      <c r="J20" s="232"/>
      <c r="K20" s="232"/>
      <c r="L20" s="232"/>
      <c r="M20" s="232"/>
      <c r="N20" s="646"/>
      <c r="O20" s="184"/>
      <c r="P20" s="190"/>
      <c r="Q20" s="190"/>
      <c r="R20" s="190"/>
      <c r="S20" s="208"/>
      <c r="T20" s="183"/>
      <c r="U20" s="189"/>
      <c r="V20" s="499" t="s">
        <v>505</v>
      </c>
      <c r="W20" s="189"/>
      <c r="X20" s="189"/>
      <c r="Y20" s="537" t="s">
        <v>217</v>
      </c>
    </row>
    <row r="21" spans="2:25">
      <c r="B21" s="534"/>
      <c r="C21" s="479"/>
      <c r="D21" s="129"/>
      <c r="E21" s="129"/>
      <c r="F21" s="497"/>
      <c r="G21" s="640"/>
      <c r="H21" s="232"/>
      <c r="I21" s="232"/>
      <c r="J21" s="232"/>
      <c r="K21" s="232"/>
      <c r="L21" s="232"/>
      <c r="M21" s="232"/>
      <c r="N21" s="646"/>
      <c r="O21" s="184"/>
      <c r="P21" s="190"/>
      <c r="Q21" s="190"/>
      <c r="R21" s="190"/>
      <c r="S21" s="208"/>
      <c r="T21" s="183"/>
      <c r="U21" s="189"/>
      <c r="V21" s="499" t="s">
        <v>505</v>
      </c>
      <c r="W21" s="189"/>
      <c r="X21" s="189"/>
      <c r="Y21" s="537" t="s">
        <v>217</v>
      </c>
    </row>
    <row r="22" spans="2:25">
      <c r="B22" s="534"/>
      <c r="C22" s="479"/>
      <c r="D22" s="129"/>
      <c r="E22" s="129"/>
      <c r="F22" s="497"/>
      <c r="G22" s="640"/>
      <c r="H22" s="232"/>
      <c r="I22" s="232"/>
      <c r="J22" s="232"/>
      <c r="K22" s="232"/>
      <c r="L22" s="232"/>
      <c r="M22" s="232"/>
      <c r="N22" s="646"/>
      <c r="O22" s="184"/>
      <c r="P22" s="190"/>
      <c r="Q22" s="190"/>
      <c r="R22" s="190"/>
      <c r="S22" s="208"/>
      <c r="T22" s="183"/>
      <c r="U22" s="189"/>
      <c r="V22" s="499" t="s">
        <v>505</v>
      </c>
      <c r="W22" s="189"/>
      <c r="X22" s="189"/>
      <c r="Y22" s="537" t="s">
        <v>217</v>
      </c>
    </row>
    <row r="23" spans="2:25">
      <c r="B23" s="535"/>
      <c r="C23" s="186"/>
      <c r="D23" s="192"/>
      <c r="E23" s="192"/>
      <c r="F23" s="204"/>
      <c r="G23" s="183" t="s">
        <v>244</v>
      </c>
      <c r="H23" s="189"/>
      <c r="I23" s="189"/>
      <c r="J23" s="189"/>
      <c r="K23" s="189"/>
      <c r="L23" s="189"/>
      <c r="M23" s="189"/>
      <c r="N23" s="189"/>
      <c r="O23" s="189"/>
      <c r="P23" s="189"/>
      <c r="Q23" s="189"/>
      <c r="R23" s="189"/>
      <c r="S23" s="207"/>
      <c r="T23" s="183"/>
      <c r="U23" s="189"/>
      <c r="V23" s="499" t="s">
        <v>505</v>
      </c>
      <c r="W23" s="189"/>
      <c r="X23" s="189"/>
      <c r="Y23" s="537" t="s">
        <v>217</v>
      </c>
    </row>
    <row r="24" spans="2:25">
      <c r="B24" s="533">
        <v>2</v>
      </c>
      <c r="C24" s="185"/>
      <c r="D24" s="191"/>
      <c r="E24" s="191"/>
      <c r="F24" s="203"/>
      <c r="G24" s="640"/>
      <c r="H24" s="232"/>
      <c r="I24" s="232"/>
      <c r="J24" s="232"/>
      <c r="K24" s="232"/>
      <c r="L24" s="232"/>
      <c r="M24" s="232"/>
      <c r="N24" s="646"/>
      <c r="O24" s="184"/>
      <c r="P24" s="190"/>
      <c r="Q24" s="190"/>
      <c r="R24" s="190"/>
      <c r="S24" s="208"/>
      <c r="T24" s="183"/>
      <c r="U24" s="189"/>
      <c r="V24" s="499" t="s">
        <v>505</v>
      </c>
      <c r="W24" s="189"/>
      <c r="X24" s="189"/>
      <c r="Y24" s="537" t="s">
        <v>217</v>
      </c>
    </row>
    <row r="25" spans="2:25">
      <c r="B25" s="534"/>
      <c r="C25" s="479"/>
      <c r="D25" s="129"/>
      <c r="E25" s="129"/>
      <c r="F25" s="497"/>
      <c r="G25" s="640"/>
      <c r="H25" s="232"/>
      <c r="I25" s="232"/>
      <c r="J25" s="232"/>
      <c r="K25" s="232"/>
      <c r="L25" s="232"/>
      <c r="M25" s="232"/>
      <c r="N25" s="646"/>
      <c r="O25" s="184"/>
      <c r="P25" s="190"/>
      <c r="Q25" s="190"/>
      <c r="R25" s="190"/>
      <c r="S25" s="208"/>
      <c r="T25" s="183"/>
      <c r="U25" s="189"/>
      <c r="V25" s="499" t="s">
        <v>505</v>
      </c>
      <c r="W25" s="189"/>
      <c r="X25" s="189"/>
      <c r="Y25" s="537" t="s">
        <v>217</v>
      </c>
    </row>
    <row r="26" spans="2:25">
      <c r="B26" s="534"/>
      <c r="C26" s="479"/>
      <c r="D26" s="129"/>
      <c r="E26" s="129"/>
      <c r="F26" s="497"/>
      <c r="G26" s="640"/>
      <c r="H26" s="232"/>
      <c r="I26" s="232"/>
      <c r="J26" s="232"/>
      <c r="K26" s="232"/>
      <c r="L26" s="232"/>
      <c r="M26" s="232"/>
      <c r="N26" s="646"/>
      <c r="O26" s="184"/>
      <c r="P26" s="190"/>
      <c r="Q26" s="190"/>
      <c r="R26" s="190"/>
      <c r="S26" s="208"/>
      <c r="T26" s="183"/>
      <c r="U26" s="189"/>
      <c r="V26" s="499" t="s">
        <v>505</v>
      </c>
      <c r="W26" s="189"/>
      <c r="X26" s="189"/>
      <c r="Y26" s="537" t="s">
        <v>217</v>
      </c>
    </row>
    <row r="27" spans="2:25">
      <c r="B27" s="534"/>
      <c r="C27" s="479"/>
      <c r="D27" s="129"/>
      <c r="E27" s="129"/>
      <c r="F27" s="497"/>
      <c r="G27" s="640"/>
      <c r="H27" s="232"/>
      <c r="I27" s="232"/>
      <c r="J27" s="232"/>
      <c r="K27" s="232"/>
      <c r="L27" s="232"/>
      <c r="M27" s="232"/>
      <c r="N27" s="646"/>
      <c r="O27" s="184"/>
      <c r="P27" s="190"/>
      <c r="Q27" s="190"/>
      <c r="R27" s="190"/>
      <c r="S27" s="208"/>
      <c r="T27" s="183"/>
      <c r="U27" s="189"/>
      <c r="V27" s="499" t="s">
        <v>505</v>
      </c>
      <c r="W27" s="189"/>
      <c r="X27" s="189"/>
      <c r="Y27" s="537" t="s">
        <v>217</v>
      </c>
    </row>
    <row r="28" spans="2:25">
      <c r="B28" s="535"/>
      <c r="C28" s="186"/>
      <c r="D28" s="192"/>
      <c r="E28" s="192"/>
      <c r="F28" s="204"/>
      <c r="G28" s="183" t="s">
        <v>244</v>
      </c>
      <c r="H28" s="189"/>
      <c r="I28" s="189"/>
      <c r="J28" s="189"/>
      <c r="K28" s="189"/>
      <c r="L28" s="189"/>
      <c r="M28" s="189"/>
      <c r="N28" s="189"/>
      <c r="O28" s="189"/>
      <c r="P28" s="189"/>
      <c r="Q28" s="189"/>
      <c r="R28" s="189"/>
      <c r="S28" s="207"/>
      <c r="T28" s="183"/>
      <c r="U28" s="189"/>
      <c r="V28" s="499" t="s">
        <v>505</v>
      </c>
      <c r="W28" s="189"/>
      <c r="X28" s="189"/>
      <c r="Y28" s="537" t="s">
        <v>217</v>
      </c>
    </row>
    <row r="29" spans="2:25">
      <c r="B29" s="533">
        <v>3</v>
      </c>
      <c r="C29" s="185"/>
      <c r="D29" s="191"/>
      <c r="E29" s="191"/>
      <c r="F29" s="203"/>
      <c r="G29" s="640"/>
      <c r="H29" s="232"/>
      <c r="I29" s="232"/>
      <c r="J29" s="232"/>
      <c r="K29" s="232"/>
      <c r="L29" s="232"/>
      <c r="M29" s="232"/>
      <c r="N29" s="646"/>
      <c r="O29" s="184"/>
      <c r="P29" s="190"/>
      <c r="Q29" s="190"/>
      <c r="R29" s="190"/>
      <c r="S29" s="208"/>
      <c r="T29" s="183"/>
      <c r="U29" s="189"/>
      <c r="V29" s="499" t="s">
        <v>505</v>
      </c>
      <c r="W29" s="189"/>
      <c r="X29" s="189"/>
      <c r="Y29" s="537" t="s">
        <v>217</v>
      </c>
    </row>
    <row r="30" spans="2:25">
      <c r="B30" s="534"/>
      <c r="C30" s="479"/>
      <c r="D30" s="129"/>
      <c r="E30" s="129"/>
      <c r="F30" s="497"/>
      <c r="G30" s="640"/>
      <c r="H30" s="232"/>
      <c r="I30" s="232"/>
      <c r="J30" s="232"/>
      <c r="K30" s="232"/>
      <c r="L30" s="232"/>
      <c r="M30" s="232"/>
      <c r="N30" s="646"/>
      <c r="O30" s="184"/>
      <c r="P30" s="190"/>
      <c r="Q30" s="190"/>
      <c r="R30" s="190"/>
      <c r="S30" s="208"/>
      <c r="T30" s="183"/>
      <c r="U30" s="189"/>
      <c r="V30" s="499" t="s">
        <v>505</v>
      </c>
      <c r="W30" s="189"/>
      <c r="X30" s="189"/>
      <c r="Y30" s="537" t="s">
        <v>217</v>
      </c>
    </row>
    <row r="31" spans="2:25">
      <c r="B31" s="534"/>
      <c r="C31" s="479"/>
      <c r="D31" s="129"/>
      <c r="E31" s="129"/>
      <c r="F31" s="497"/>
      <c r="G31" s="640"/>
      <c r="H31" s="232"/>
      <c r="I31" s="232"/>
      <c r="J31" s="232"/>
      <c r="K31" s="232"/>
      <c r="L31" s="232"/>
      <c r="M31" s="232"/>
      <c r="N31" s="646"/>
      <c r="O31" s="184"/>
      <c r="P31" s="190"/>
      <c r="Q31" s="190"/>
      <c r="R31" s="190"/>
      <c r="S31" s="208"/>
      <c r="T31" s="183"/>
      <c r="U31" s="189"/>
      <c r="V31" s="499" t="s">
        <v>505</v>
      </c>
      <c r="W31" s="189"/>
      <c r="X31" s="189"/>
      <c r="Y31" s="537" t="s">
        <v>217</v>
      </c>
    </row>
    <row r="32" spans="2:25">
      <c r="B32" s="534"/>
      <c r="C32" s="479"/>
      <c r="D32" s="129"/>
      <c r="E32" s="129"/>
      <c r="F32" s="497"/>
      <c r="G32" s="640"/>
      <c r="H32" s="232"/>
      <c r="I32" s="232"/>
      <c r="J32" s="232"/>
      <c r="K32" s="232"/>
      <c r="L32" s="232"/>
      <c r="M32" s="232"/>
      <c r="N32" s="646"/>
      <c r="O32" s="184"/>
      <c r="P32" s="190"/>
      <c r="Q32" s="190"/>
      <c r="R32" s="190"/>
      <c r="S32" s="208"/>
      <c r="T32" s="183"/>
      <c r="U32" s="189"/>
      <c r="V32" s="499" t="s">
        <v>505</v>
      </c>
      <c r="W32" s="189"/>
      <c r="X32" s="189"/>
      <c r="Y32" s="537" t="s">
        <v>217</v>
      </c>
    </row>
    <row r="33" spans="2:25">
      <c r="B33" s="535"/>
      <c r="C33" s="186"/>
      <c r="D33" s="192"/>
      <c r="E33" s="192"/>
      <c r="F33" s="204"/>
      <c r="G33" s="183" t="s">
        <v>244</v>
      </c>
      <c r="H33" s="189"/>
      <c r="I33" s="189"/>
      <c r="J33" s="189"/>
      <c r="K33" s="189"/>
      <c r="L33" s="189"/>
      <c r="M33" s="189"/>
      <c r="N33" s="189"/>
      <c r="O33" s="189"/>
      <c r="P33" s="189"/>
      <c r="Q33" s="189"/>
      <c r="R33" s="189"/>
      <c r="S33" s="207"/>
      <c r="T33" s="183"/>
      <c r="U33" s="189"/>
      <c r="V33" s="499" t="s">
        <v>505</v>
      </c>
      <c r="W33" s="189"/>
      <c r="X33" s="189"/>
      <c r="Y33" s="537" t="s">
        <v>217</v>
      </c>
    </row>
    <row r="34" spans="2:25">
      <c r="B34" s="533">
        <v>4</v>
      </c>
      <c r="C34" s="185"/>
      <c r="D34" s="191"/>
      <c r="E34" s="191"/>
      <c r="F34" s="203"/>
      <c r="G34" s="640"/>
      <c r="H34" s="232"/>
      <c r="I34" s="232"/>
      <c r="J34" s="232"/>
      <c r="K34" s="232"/>
      <c r="L34" s="232"/>
      <c r="M34" s="232"/>
      <c r="N34" s="646"/>
      <c r="O34" s="184"/>
      <c r="P34" s="190"/>
      <c r="Q34" s="190"/>
      <c r="R34" s="190"/>
      <c r="S34" s="208"/>
      <c r="T34" s="183"/>
      <c r="U34" s="189"/>
      <c r="V34" s="499" t="s">
        <v>505</v>
      </c>
      <c r="W34" s="189"/>
      <c r="X34" s="189"/>
      <c r="Y34" s="537" t="s">
        <v>217</v>
      </c>
    </row>
    <row r="35" spans="2:25">
      <c r="B35" s="534"/>
      <c r="C35" s="479"/>
      <c r="D35" s="129"/>
      <c r="E35" s="129"/>
      <c r="F35" s="497"/>
      <c r="G35" s="640"/>
      <c r="H35" s="232"/>
      <c r="I35" s="232"/>
      <c r="J35" s="232"/>
      <c r="K35" s="232"/>
      <c r="L35" s="232"/>
      <c r="M35" s="232"/>
      <c r="N35" s="646"/>
      <c r="O35" s="184"/>
      <c r="P35" s="190"/>
      <c r="Q35" s="190"/>
      <c r="R35" s="190"/>
      <c r="S35" s="208"/>
      <c r="T35" s="183"/>
      <c r="U35" s="189"/>
      <c r="V35" s="499" t="s">
        <v>505</v>
      </c>
      <c r="W35" s="189"/>
      <c r="X35" s="189"/>
      <c r="Y35" s="537" t="s">
        <v>217</v>
      </c>
    </row>
    <row r="36" spans="2:25">
      <c r="B36" s="534"/>
      <c r="C36" s="479"/>
      <c r="D36" s="129"/>
      <c r="E36" s="129"/>
      <c r="F36" s="497"/>
      <c r="G36" s="640"/>
      <c r="H36" s="232"/>
      <c r="I36" s="232"/>
      <c r="J36" s="232"/>
      <c r="K36" s="232"/>
      <c r="L36" s="232"/>
      <c r="M36" s="232"/>
      <c r="N36" s="646"/>
      <c r="O36" s="184"/>
      <c r="P36" s="190"/>
      <c r="Q36" s="190"/>
      <c r="R36" s="190"/>
      <c r="S36" s="208"/>
      <c r="T36" s="183"/>
      <c r="U36" s="189"/>
      <c r="V36" s="499" t="s">
        <v>505</v>
      </c>
      <c r="W36" s="189"/>
      <c r="X36" s="189"/>
      <c r="Y36" s="537" t="s">
        <v>217</v>
      </c>
    </row>
    <row r="37" spans="2:25">
      <c r="B37" s="534"/>
      <c r="C37" s="479"/>
      <c r="D37" s="129"/>
      <c r="E37" s="129"/>
      <c r="F37" s="497"/>
      <c r="G37" s="640"/>
      <c r="H37" s="232"/>
      <c r="I37" s="232"/>
      <c r="J37" s="232"/>
      <c r="K37" s="232"/>
      <c r="L37" s="232"/>
      <c r="M37" s="232"/>
      <c r="N37" s="646"/>
      <c r="O37" s="184"/>
      <c r="P37" s="190"/>
      <c r="Q37" s="190"/>
      <c r="R37" s="190"/>
      <c r="S37" s="208"/>
      <c r="T37" s="183"/>
      <c r="U37" s="189"/>
      <c r="V37" s="499" t="s">
        <v>505</v>
      </c>
      <c r="W37" s="189"/>
      <c r="X37" s="189"/>
      <c r="Y37" s="537" t="s">
        <v>217</v>
      </c>
    </row>
    <row r="38" spans="2:25">
      <c r="B38" s="535"/>
      <c r="C38" s="186"/>
      <c r="D38" s="192"/>
      <c r="E38" s="192"/>
      <c r="F38" s="204"/>
      <c r="G38" s="183" t="s">
        <v>244</v>
      </c>
      <c r="H38" s="189"/>
      <c r="I38" s="189"/>
      <c r="J38" s="189"/>
      <c r="K38" s="189"/>
      <c r="L38" s="189"/>
      <c r="M38" s="189"/>
      <c r="N38" s="189"/>
      <c r="O38" s="189"/>
      <c r="P38" s="189"/>
      <c r="Q38" s="189"/>
      <c r="R38" s="189"/>
      <c r="S38" s="207"/>
      <c r="T38" s="183"/>
      <c r="U38" s="189"/>
      <c r="V38" s="499" t="s">
        <v>505</v>
      </c>
      <c r="W38" s="189"/>
      <c r="X38" s="189"/>
      <c r="Y38" s="537" t="s">
        <v>217</v>
      </c>
    </row>
    <row r="39" spans="2:25">
      <c r="B39" s="533">
        <v>5</v>
      </c>
      <c r="C39" s="185"/>
      <c r="D39" s="191"/>
      <c r="E39" s="191"/>
      <c r="F39" s="203"/>
      <c r="G39" s="640"/>
      <c r="H39" s="232"/>
      <c r="I39" s="232"/>
      <c r="J39" s="232"/>
      <c r="K39" s="232"/>
      <c r="L39" s="232"/>
      <c r="M39" s="232"/>
      <c r="N39" s="646"/>
      <c r="O39" s="184"/>
      <c r="P39" s="190"/>
      <c r="Q39" s="190"/>
      <c r="R39" s="190"/>
      <c r="S39" s="208"/>
      <c r="T39" s="183"/>
      <c r="U39" s="189"/>
      <c r="V39" s="499" t="s">
        <v>505</v>
      </c>
      <c r="W39" s="189"/>
      <c r="X39" s="189"/>
      <c r="Y39" s="537" t="s">
        <v>217</v>
      </c>
    </row>
    <row r="40" spans="2:25">
      <c r="B40" s="534"/>
      <c r="C40" s="479"/>
      <c r="D40" s="129"/>
      <c r="E40" s="129"/>
      <c r="F40" s="497"/>
      <c r="G40" s="640"/>
      <c r="H40" s="232"/>
      <c r="I40" s="232"/>
      <c r="J40" s="232"/>
      <c r="K40" s="232"/>
      <c r="L40" s="232"/>
      <c r="M40" s="232"/>
      <c r="N40" s="646"/>
      <c r="O40" s="184"/>
      <c r="P40" s="190"/>
      <c r="Q40" s="190"/>
      <c r="R40" s="190"/>
      <c r="S40" s="208"/>
      <c r="T40" s="183"/>
      <c r="U40" s="189"/>
      <c r="V40" s="499" t="s">
        <v>505</v>
      </c>
      <c r="W40" s="189"/>
      <c r="X40" s="189"/>
      <c r="Y40" s="537" t="s">
        <v>217</v>
      </c>
    </row>
    <row r="41" spans="2:25">
      <c r="B41" s="534"/>
      <c r="C41" s="479"/>
      <c r="D41" s="129"/>
      <c r="E41" s="129"/>
      <c r="F41" s="497"/>
      <c r="G41" s="640"/>
      <c r="H41" s="232"/>
      <c r="I41" s="232"/>
      <c r="J41" s="232"/>
      <c r="K41" s="232"/>
      <c r="L41" s="232"/>
      <c r="M41" s="232"/>
      <c r="N41" s="646"/>
      <c r="O41" s="184"/>
      <c r="P41" s="190"/>
      <c r="Q41" s="190"/>
      <c r="R41" s="190"/>
      <c r="S41" s="208"/>
      <c r="T41" s="183"/>
      <c r="U41" s="189"/>
      <c r="V41" s="499" t="s">
        <v>505</v>
      </c>
      <c r="W41" s="189"/>
      <c r="X41" s="189"/>
      <c r="Y41" s="537" t="s">
        <v>217</v>
      </c>
    </row>
    <row r="42" spans="2:25">
      <c r="B42" s="534"/>
      <c r="C42" s="479"/>
      <c r="D42" s="129"/>
      <c r="E42" s="129"/>
      <c r="F42" s="497"/>
      <c r="G42" s="640"/>
      <c r="H42" s="232"/>
      <c r="I42" s="232"/>
      <c r="J42" s="232"/>
      <c r="K42" s="232"/>
      <c r="L42" s="232"/>
      <c r="M42" s="232"/>
      <c r="N42" s="646"/>
      <c r="O42" s="184"/>
      <c r="P42" s="190"/>
      <c r="Q42" s="190"/>
      <c r="R42" s="190"/>
      <c r="S42" s="208"/>
      <c r="T42" s="183"/>
      <c r="U42" s="189"/>
      <c r="V42" s="499" t="s">
        <v>505</v>
      </c>
      <c r="W42" s="189"/>
      <c r="X42" s="189"/>
      <c r="Y42" s="537" t="s">
        <v>217</v>
      </c>
    </row>
    <row r="43" spans="2:25">
      <c r="B43" s="535"/>
      <c r="C43" s="186"/>
      <c r="D43" s="192"/>
      <c r="E43" s="192"/>
      <c r="F43" s="204"/>
      <c r="G43" s="183" t="s">
        <v>244</v>
      </c>
      <c r="H43" s="189"/>
      <c r="I43" s="189"/>
      <c r="J43" s="189"/>
      <c r="K43" s="189"/>
      <c r="L43" s="189"/>
      <c r="M43" s="189"/>
      <c r="N43" s="189"/>
      <c r="O43" s="189"/>
      <c r="P43" s="189"/>
      <c r="Q43" s="189"/>
      <c r="R43" s="189"/>
      <c r="S43" s="207"/>
      <c r="T43" s="183"/>
      <c r="U43" s="189"/>
      <c r="V43" s="499" t="s">
        <v>505</v>
      </c>
      <c r="W43" s="189"/>
      <c r="X43" s="189"/>
      <c r="Y43" s="537" t="s">
        <v>217</v>
      </c>
    </row>
    <row r="44" spans="2:25">
      <c r="B44" s="533">
        <v>6</v>
      </c>
      <c r="C44" s="185"/>
      <c r="D44" s="191"/>
      <c r="E44" s="191"/>
      <c r="F44" s="203"/>
      <c r="G44" s="640"/>
      <c r="H44" s="232"/>
      <c r="I44" s="232"/>
      <c r="J44" s="232"/>
      <c r="K44" s="232"/>
      <c r="L44" s="232"/>
      <c r="M44" s="232"/>
      <c r="N44" s="646"/>
      <c r="O44" s="184"/>
      <c r="P44" s="190"/>
      <c r="Q44" s="190"/>
      <c r="R44" s="190"/>
      <c r="S44" s="208"/>
      <c r="T44" s="183"/>
      <c r="U44" s="189"/>
      <c r="V44" s="499" t="s">
        <v>505</v>
      </c>
      <c r="W44" s="189"/>
      <c r="X44" s="189"/>
      <c r="Y44" s="537" t="s">
        <v>217</v>
      </c>
    </row>
    <row r="45" spans="2:25">
      <c r="B45" s="534"/>
      <c r="C45" s="479"/>
      <c r="D45" s="129"/>
      <c r="E45" s="129"/>
      <c r="F45" s="497"/>
      <c r="G45" s="640"/>
      <c r="H45" s="232"/>
      <c r="I45" s="232"/>
      <c r="J45" s="232"/>
      <c r="K45" s="232"/>
      <c r="L45" s="232"/>
      <c r="M45" s="232"/>
      <c r="N45" s="646"/>
      <c r="O45" s="184"/>
      <c r="P45" s="190"/>
      <c r="Q45" s="190"/>
      <c r="R45" s="190"/>
      <c r="S45" s="208"/>
      <c r="T45" s="183"/>
      <c r="U45" s="189"/>
      <c r="V45" s="499" t="s">
        <v>505</v>
      </c>
      <c r="W45" s="189"/>
      <c r="X45" s="189"/>
      <c r="Y45" s="537" t="s">
        <v>217</v>
      </c>
    </row>
    <row r="46" spans="2:25">
      <c r="B46" s="534"/>
      <c r="C46" s="479"/>
      <c r="D46" s="129"/>
      <c r="E46" s="129"/>
      <c r="F46" s="497"/>
      <c r="G46" s="640"/>
      <c r="H46" s="232"/>
      <c r="I46" s="232"/>
      <c r="J46" s="232"/>
      <c r="K46" s="232"/>
      <c r="L46" s="232"/>
      <c r="M46" s="232"/>
      <c r="N46" s="646"/>
      <c r="O46" s="184"/>
      <c r="P46" s="190"/>
      <c r="Q46" s="190"/>
      <c r="R46" s="190"/>
      <c r="S46" s="208"/>
      <c r="T46" s="183"/>
      <c r="U46" s="189"/>
      <c r="V46" s="499" t="s">
        <v>505</v>
      </c>
      <c r="W46" s="189"/>
      <c r="X46" s="189"/>
      <c r="Y46" s="537" t="s">
        <v>217</v>
      </c>
    </row>
    <row r="47" spans="2:25">
      <c r="B47" s="534"/>
      <c r="C47" s="479"/>
      <c r="D47" s="129"/>
      <c r="E47" s="129"/>
      <c r="F47" s="497"/>
      <c r="G47" s="640"/>
      <c r="H47" s="232"/>
      <c r="I47" s="232"/>
      <c r="J47" s="232"/>
      <c r="K47" s="232"/>
      <c r="L47" s="232"/>
      <c r="M47" s="232"/>
      <c r="N47" s="646"/>
      <c r="O47" s="184"/>
      <c r="P47" s="190"/>
      <c r="Q47" s="190"/>
      <c r="R47" s="190"/>
      <c r="S47" s="208"/>
      <c r="T47" s="183"/>
      <c r="U47" s="189"/>
      <c r="V47" s="499" t="s">
        <v>505</v>
      </c>
      <c r="W47" s="189"/>
      <c r="X47" s="189"/>
      <c r="Y47" s="537" t="s">
        <v>217</v>
      </c>
    </row>
    <row r="48" spans="2:25">
      <c r="B48" s="535"/>
      <c r="C48" s="186"/>
      <c r="D48" s="192"/>
      <c r="E48" s="192"/>
      <c r="F48" s="204"/>
      <c r="G48" s="183" t="s">
        <v>244</v>
      </c>
      <c r="H48" s="189"/>
      <c r="I48" s="189"/>
      <c r="J48" s="189"/>
      <c r="K48" s="189"/>
      <c r="L48" s="189"/>
      <c r="M48" s="189"/>
      <c r="N48" s="189"/>
      <c r="O48" s="189"/>
      <c r="P48" s="189"/>
      <c r="Q48" s="189"/>
      <c r="R48" s="189"/>
      <c r="S48" s="207"/>
      <c r="T48" s="183"/>
      <c r="U48" s="189"/>
      <c r="V48" s="499" t="s">
        <v>505</v>
      </c>
      <c r="W48" s="189"/>
      <c r="X48" s="189"/>
      <c r="Y48" s="537" t="s">
        <v>217</v>
      </c>
    </row>
    <row r="49" spans="2:25">
      <c r="B49" s="88"/>
      <c r="C49" s="88" t="s">
        <v>709</v>
      </c>
      <c r="D49" s="87" t="s">
        <v>425</v>
      </c>
      <c r="E49" s="88"/>
      <c r="F49" s="88"/>
      <c r="G49" s="88"/>
      <c r="H49" s="88"/>
      <c r="I49" s="88"/>
      <c r="J49" s="88"/>
      <c r="K49" s="88"/>
      <c r="L49" s="88"/>
      <c r="M49" s="88"/>
      <c r="N49" s="88"/>
      <c r="O49" s="88"/>
      <c r="P49" s="88"/>
      <c r="Q49" s="88"/>
      <c r="R49" s="88"/>
      <c r="S49" s="88"/>
      <c r="T49" s="88"/>
      <c r="U49" s="88"/>
      <c r="V49" s="86"/>
      <c r="W49" s="88"/>
      <c r="X49" s="88"/>
      <c r="Y49" s="86"/>
    </row>
    <row r="50" spans="2:25">
      <c r="C50" s="623" t="s">
        <v>52</v>
      </c>
      <c r="D50" s="623" t="s">
        <v>710</v>
      </c>
    </row>
    <row r="51" spans="2:25">
      <c r="C51" s="623" t="s">
        <v>202</v>
      </c>
      <c r="D51" s="623" t="s">
        <v>469</v>
      </c>
    </row>
  </sheetData>
  <mergeCells count="156">
    <mergeCell ref="C3:V3"/>
    <mergeCell ref="O6:Y6"/>
    <mergeCell ref="O7:Y7"/>
    <mergeCell ref="Q8:Y8"/>
    <mergeCell ref="Q9:Y9"/>
    <mergeCell ref="C13:F13"/>
    <mergeCell ref="G13:N13"/>
    <mergeCell ref="O13:S13"/>
    <mergeCell ref="T13:Y13"/>
    <mergeCell ref="G14:N14"/>
    <mergeCell ref="O14:S14"/>
    <mergeCell ref="T14:U14"/>
    <mergeCell ref="W14:X14"/>
    <mergeCell ref="G15:N15"/>
    <mergeCell ref="O15:S15"/>
    <mergeCell ref="T15:U15"/>
    <mergeCell ref="W15:X15"/>
    <mergeCell ref="G16:N16"/>
    <mergeCell ref="O16:S16"/>
    <mergeCell ref="T16:U16"/>
    <mergeCell ref="W16:X16"/>
    <mergeCell ref="G17:N17"/>
    <mergeCell ref="O17:S17"/>
    <mergeCell ref="T17:U17"/>
    <mergeCell ref="W17:X17"/>
    <mergeCell ref="G18:S18"/>
    <mergeCell ref="T18:U18"/>
    <mergeCell ref="W18:X18"/>
    <mergeCell ref="G19:N19"/>
    <mergeCell ref="O19:S19"/>
    <mergeCell ref="T19:U19"/>
    <mergeCell ref="W19:X19"/>
    <mergeCell ref="G20:N20"/>
    <mergeCell ref="O20:S20"/>
    <mergeCell ref="T20:U20"/>
    <mergeCell ref="W20:X20"/>
    <mergeCell ref="G21:N21"/>
    <mergeCell ref="O21:S21"/>
    <mergeCell ref="T21:U21"/>
    <mergeCell ref="W21:X21"/>
    <mergeCell ref="G22:N22"/>
    <mergeCell ref="O22:S22"/>
    <mergeCell ref="T22:U22"/>
    <mergeCell ref="W22:X22"/>
    <mergeCell ref="G23:S23"/>
    <mergeCell ref="T23:U23"/>
    <mergeCell ref="W23:X23"/>
    <mergeCell ref="G24:N24"/>
    <mergeCell ref="O24:S24"/>
    <mergeCell ref="T24:U24"/>
    <mergeCell ref="W24:X24"/>
    <mergeCell ref="G25:N25"/>
    <mergeCell ref="O25:S25"/>
    <mergeCell ref="T25:U25"/>
    <mergeCell ref="W25:X25"/>
    <mergeCell ref="G26:N26"/>
    <mergeCell ref="O26:S26"/>
    <mergeCell ref="T26:U26"/>
    <mergeCell ref="W26:X26"/>
    <mergeCell ref="G27:N27"/>
    <mergeCell ref="O27:S27"/>
    <mergeCell ref="T27:U27"/>
    <mergeCell ref="W27:X27"/>
    <mergeCell ref="G28:S28"/>
    <mergeCell ref="T28:U28"/>
    <mergeCell ref="W28:X28"/>
    <mergeCell ref="G29:N29"/>
    <mergeCell ref="O29:S29"/>
    <mergeCell ref="T29:U29"/>
    <mergeCell ref="W29:X29"/>
    <mergeCell ref="G30:N30"/>
    <mergeCell ref="O30:S30"/>
    <mergeCell ref="T30:U30"/>
    <mergeCell ref="W30:X30"/>
    <mergeCell ref="G31:N31"/>
    <mergeCell ref="O31:S31"/>
    <mergeCell ref="T31:U31"/>
    <mergeCell ref="W31:X31"/>
    <mergeCell ref="G32:N32"/>
    <mergeCell ref="O32:S32"/>
    <mergeCell ref="T32:U32"/>
    <mergeCell ref="W32:X32"/>
    <mergeCell ref="G33:S33"/>
    <mergeCell ref="T33:U33"/>
    <mergeCell ref="W33:X33"/>
    <mergeCell ref="G34:N34"/>
    <mergeCell ref="O34:S34"/>
    <mergeCell ref="T34:U34"/>
    <mergeCell ref="W34:X34"/>
    <mergeCell ref="G35:N35"/>
    <mergeCell ref="O35:S35"/>
    <mergeCell ref="T35:U35"/>
    <mergeCell ref="W35:X35"/>
    <mergeCell ref="G36:N36"/>
    <mergeCell ref="O36:S36"/>
    <mergeCell ref="T36:U36"/>
    <mergeCell ref="W36:X36"/>
    <mergeCell ref="G37:N37"/>
    <mergeCell ref="O37:S37"/>
    <mergeCell ref="T37:U37"/>
    <mergeCell ref="W37:X37"/>
    <mergeCell ref="G38:S38"/>
    <mergeCell ref="T38:U38"/>
    <mergeCell ref="W38:X38"/>
    <mergeCell ref="G39:N39"/>
    <mergeCell ref="O39:S39"/>
    <mergeCell ref="T39:U39"/>
    <mergeCell ref="W39:X39"/>
    <mergeCell ref="G40:N40"/>
    <mergeCell ref="O40:S40"/>
    <mergeCell ref="T40:U40"/>
    <mergeCell ref="W40:X40"/>
    <mergeCell ref="G41:N41"/>
    <mergeCell ref="O41:S41"/>
    <mergeCell ref="T41:U41"/>
    <mergeCell ref="W41:X41"/>
    <mergeCell ref="G42:N42"/>
    <mergeCell ref="O42:S42"/>
    <mergeCell ref="T42:U42"/>
    <mergeCell ref="W42:X42"/>
    <mergeCell ref="G43:S43"/>
    <mergeCell ref="T43:U43"/>
    <mergeCell ref="W43:X43"/>
    <mergeCell ref="G44:N44"/>
    <mergeCell ref="O44:S44"/>
    <mergeCell ref="T44:U44"/>
    <mergeCell ref="W44:X44"/>
    <mergeCell ref="G45:N45"/>
    <mergeCell ref="O45:S45"/>
    <mergeCell ref="T45:U45"/>
    <mergeCell ref="W45:X45"/>
    <mergeCell ref="G46:N46"/>
    <mergeCell ref="O46:S46"/>
    <mergeCell ref="T46:U46"/>
    <mergeCell ref="W46:X46"/>
    <mergeCell ref="G47:N47"/>
    <mergeCell ref="O47:S47"/>
    <mergeCell ref="T47:U47"/>
    <mergeCell ref="W47:X47"/>
    <mergeCell ref="G48:S48"/>
    <mergeCell ref="T48:U48"/>
    <mergeCell ref="W48:X48"/>
    <mergeCell ref="B14:B18"/>
    <mergeCell ref="C14:F18"/>
    <mergeCell ref="B19:B23"/>
    <mergeCell ref="C19:F23"/>
    <mergeCell ref="B24:B28"/>
    <mergeCell ref="C24:F28"/>
    <mergeCell ref="B29:B33"/>
    <mergeCell ref="C29:F33"/>
    <mergeCell ref="B34:B38"/>
    <mergeCell ref="C34:F38"/>
    <mergeCell ref="B39:B43"/>
    <mergeCell ref="C39:F43"/>
    <mergeCell ref="B44:B48"/>
    <mergeCell ref="C44:F48"/>
  </mergeCells>
  <phoneticPr fontId="7" type="Hiragana"/>
  <pageMargins left="0.7" right="0.7" top="0.75" bottom="0.75" header="0.3" footer="0.3"/>
  <pageSetup paperSize="9" scale="96"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J78"/>
  <sheetViews>
    <sheetView view="pageBreakPreview" zoomScale="70" zoomScaleSheetLayoutView="70" workbookViewId="0"/>
  </sheetViews>
  <sheetFormatPr defaultRowHeight="10.5"/>
  <cols>
    <col min="1" max="34" width="5" customWidth="1"/>
    <col min="35" max="35" width="55.65625" customWidth="1"/>
    <col min="36" max="36" width="17.65625" customWidth="1"/>
    <col min="37" max="1025" width="8.7578125" customWidth="1"/>
  </cols>
  <sheetData>
    <row r="1" spans="1:36" ht="23.25" customHeight="1">
      <c r="B1" s="656" t="s">
        <v>721</v>
      </c>
    </row>
    <row r="2" spans="1:36" ht="21">
      <c r="A2" s="654" t="s">
        <v>477</v>
      </c>
      <c r="B2" s="654"/>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5"/>
      <c r="AI2" s="655"/>
      <c r="AJ2" s="655"/>
    </row>
    <row r="3" spans="1:36" ht="19.5">
      <c r="A3" s="655"/>
      <c r="B3" s="655"/>
      <c r="C3" s="655"/>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c r="AE3" s="655"/>
      <c r="AF3" s="655"/>
      <c r="AG3" s="655"/>
      <c r="AH3" s="655"/>
      <c r="AI3" s="655" t="s">
        <v>450</v>
      </c>
      <c r="AJ3" s="701" t="str">
        <f>IF(G12="","",VLOOKUP(G12,AI4:AJ8,2,0))</f>
        <v/>
      </c>
    </row>
    <row r="4" spans="1:36" ht="36.75" customHeight="1">
      <c r="A4" s="655"/>
      <c r="B4" s="657" t="s">
        <v>478</v>
      </c>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c r="AD4" s="657"/>
      <c r="AE4" s="657"/>
      <c r="AF4" s="657"/>
      <c r="AG4" s="655"/>
      <c r="AH4" s="655"/>
      <c r="AI4" s="655" t="s">
        <v>129</v>
      </c>
      <c r="AJ4" s="702">
        <v>1</v>
      </c>
    </row>
    <row r="5" spans="1:36" ht="36.75" customHeight="1">
      <c r="A5" s="655"/>
      <c r="B5" s="657"/>
      <c r="C5" s="657"/>
      <c r="D5" s="657"/>
      <c r="E5" s="657"/>
      <c r="F5" s="657"/>
      <c r="G5" s="657"/>
      <c r="H5" s="657"/>
      <c r="I5" s="657"/>
      <c r="J5" s="657"/>
      <c r="K5" s="657"/>
      <c r="L5" s="657"/>
      <c r="M5" s="657"/>
      <c r="N5" s="657"/>
      <c r="O5" s="657"/>
      <c r="P5" s="657"/>
      <c r="Q5" s="657"/>
      <c r="R5" s="657"/>
      <c r="S5" s="657"/>
      <c r="T5" s="657"/>
      <c r="U5" s="657"/>
      <c r="V5" s="657"/>
      <c r="W5" s="657"/>
      <c r="X5" s="657"/>
      <c r="Y5" s="657"/>
      <c r="Z5" s="657"/>
      <c r="AA5" s="657"/>
      <c r="AB5" s="657"/>
      <c r="AC5" s="657"/>
      <c r="AD5" s="657"/>
      <c r="AE5" s="657"/>
      <c r="AF5" s="657"/>
      <c r="AG5" s="655"/>
      <c r="AH5" s="655"/>
      <c r="AI5" s="655" t="s">
        <v>309</v>
      </c>
      <c r="AJ5" s="702">
        <v>2</v>
      </c>
    </row>
    <row r="6" spans="1:36" ht="36.75" customHeight="1">
      <c r="A6" s="655"/>
      <c r="B6" s="657"/>
      <c r="C6" s="657"/>
      <c r="D6" s="657"/>
      <c r="E6" s="657"/>
      <c r="F6" s="657"/>
      <c r="G6" s="657"/>
      <c r="H6" s="657"/>
      <c r="I6" s="657"/>
      <c r="J6" s="657"/>
      <c r="K6" s="657"/>
      <c r="L6" s="657"/>
      <c r="M6" s="657"/>
      <c r="N6" s="657"/>
      <c r="O6" s="657"/>
      <c r="P6" s="657"/>
      <c r="Q6" s="657"/>
      <c r="R6" s="657"/>
      <c r="S6" s="657"/>
      <c r="T6" s="657"/>
      <c r="U6" s="657"/>
      <c r="V6" s="657"/>
      <c r="W6" s="657"/>
      <c r="X6" s="657"/>
      <c r="Y6" s="657"/>
      <c r="Z6" s="657"/>
      <c r="AA6" s="657"/>
      <c r="AB6" s="657"/>
      <c r="AC6" s="657"/>
      <c r="AD6" s="657"/>
      <c r="AE6" s="657"/>
      <c r="AF6" s="657"/>
      <c r="AG6" s="655"/>
      <c r="AH6" s="655"/>
      <c r="AI6" s="655" t="s">
        <v>225</v>
      </c>
      <c r="AJ6" s="702">
        <v>3</v>
      </c>
    </row>
    <row r="7" spans="1:36" ht="36.75" customHeight="1">
      <c r="A7" s="655"/>
      <c r="B7" s="657"/>
      <c r="C7" s="657"/>
      <c r="D7" s="657"/>
      <c r="E7" s="657"/>
      <c r="F7" s="657"/>
      <c r="G7" s="657"/>
      <c r="H7" s="657"/>
      <c r="I7" s="657"/>
      <c r="J7" s="657"/>
      <c r="K7" s="657"/>
      <c r="L7" s="657"/>
      <c r="M7" s="657"/>
      <c r="N7" s="657"/>
      <c r="O7" s="657"/>
      <c r="P7" s="657"/>
      <c r="Q7" s="657"/>
      <c r="R7" s="657"/>
      <c r="S7" s="657"/>
      <c r="T7" s="657"/>
      <c r="U7" s="657"/>
      <c r="V7" s="657"/>
      <c r="W7" s="657"/>
      <c r="X7" s="657"/>
      <c r="Y7" s="657"/>
      <c r="Z7" s="657"/>
      <c r="AA7" s="657"/>
      <c r="AB7" s="657"/>
      <c r="AC7" s="657"/>
      <c r="AD7" s="657"/>
      <c r="AE7" s="657"/>
      <c r="AF7" s="657"/>
      <c r="AG7" s="655"/>
      <c r="AH7" s="655"/>
      <c r="AI7" s="655" t="s">
        <v>17</v>
      </c>
      <c r="AJ7" s="702">
        <v>4</v>
      </c>
    </row>
    <row r="8" spans="1:36" ht="19.5">
      <c r="A8" s="655"/>
      <c r="B8" s="655"/>
      <c r="C8" s="655"/>
      <c r="D8" s="655"/>
      <c r="E8" s="655"/>
      <c r="F8" s="655"/>
      <c r="G8" s="655"/>
      <c r="H8" s="655"/>
      <c r="I8" s="655"/>
      <c r="J8" s="655"/>
      <c r="K8" s="655"/>
      <c r="L8" s="655"/>
      <c r="M8" s="655"/>
      <c r="N8" s="655"/>
      <c r="O8" s="655"/>
      <c r="P8" s="655"/>
      <c r="Q8" s="655"/>
      <c r="R8" s="655"/>
      <c r="S8" s="655"/>
      <c r="T8" s="655"/>
      <c r="U8" s="655"/>
      <c r="V8" s="655"/>
      <c r="W8" s="655"/>
      <c r="X8" s="655"/>
      <c r="Y8" s="655"/>
      <c r="Z8" s="655"/>
      <c r="AA8" s="655"/>
      <c r="AB8" s="655"/>
      <c r="AC8" s="655"/>
      <c r="AD8" s="655"/>
      <c r="AE8" s="655"/>
      <c r="AF8" s="655"/>
      <c r="AG8" s="655"/>
      <c r="AH8" s="655"/>
      <c r="AI8" s="655" t="s">
        <v>316</v>
      </c>
      <c r="AJ8" s="702">
        <v>5</v>
      </c>
    </row>
    <row r="9" spans="1:36" ht="19.5">
      <c r="A9" s="655"/>
      <c r="B9" s="658" t="s">
        <v>312</v>
      </c>
      <c r="C9" s="655"/>
      <c r="D9" s="655"/>
      <c r="E9" s="655"/>
      <c r="F9" s="655"/>
      <c r="G9" s="655"/>
      <c r="H9" s="655"/>
      <c r="I9" s="655"/>
      <c r="J9" s="655"/>
      <c r="K9" s="655"/>
      <c r="L9" s="655"/>
      <c r="M9" s="655"/>
      <c r="N9" s="655"/>
      <c r="O9" s="655"/>
      <c r="P9" s="655"/>
      <c r="Q9" s="655"/>
      <c r="R9" s="655"/>
      <c r="S9" s="655"/>
      <c r="T9" s="655"/>
      <c r="U9" s="655"/>
      <c r="V9" s="655"/>
      <c r="W9" s="655"/>
      <c r="X9" s="655"/>
      <c r="Y9" s="655"/>
      <c r="Z9" s="655"/>
      <c r="AA9" s="655"/>
      <c r="AB9" s="655"/>
      <c r="AC9" s="655"/>
      <c r="AD9" s="655"/>
      <c r="AE9" s="655"/>
      <c r="AF9" s="655"/>
      <c r="AG9" s="655"/>
      <c r="AH9" s="655"/>
      <c r="AI9" s="697" t="s">
        <v>481</v>
      </c>
      <c r="AJ9" s="703" t="str">
        <f>IF(AND(COUNTIF(V12,"*")=1,OR(AJ3=1,AJ3=2,)),VLOOKUP(V12,AI10:AJ12,2,0),"")</f>
        <v/>
      </c>
    </row>
    <row r="10" spans="1:36" ht="19.5">
      <c r="A10" s="655"/>
      <c r="B10" s="659" t="s">
        <v>209</v>
      </c>
      <c r="C10" s="659"/>
      <c r="D10" s="659"/>
      <c r="E10" s="659"/>
      <c r="F10" s="659"/>
      <c r="G10" s="669"/>
      <c r="H10" s="669"/>
      <c r="I10" s="669"/>
      <c r="J10" s="669"/>
      <c r="K10" s="659" t="s">
        <v>365</v>
      </c>
      <c r="L10" s="659"/>
      <c r="M10" s="659"/>
      <c r="N10" s="659"/>
      <c r="O10" s="679"/>
      <c r="P10" s="679"/>
      <c r="Q10" s="679"/>
      <c r="R10" s="679"/>
      <c r="S10" s="679"/>
      <c r="T10" s="679"/>
      <c r="U10" s="679"/>
      <c r="V10" s="679"/>
      <c r="W10" s="679"/>
      <c r="X10" s="679"/>
      <c r="Y10" s="679"/>
      <c r="Z10" s="679"/>
      <c r="AA10" s="679"/>
      <c r="AB10" s="679"/>
      <c r="AC10" s="655"/>
      <c r="AD10" s="655"/>
      <c r="AE10" s="655"/>
      <c r="AF10" s="655"/>
      <c r="AG10" s="655"/>
      <c r="AH10" s="655"/>
      <c r="AI10" s="697" t="s">
        <v>483</v>
      </c>
      <c r="AJ10" s="702">
        <v>6</v>
      </c>
    </row>
    <row r="11" spans="1:36" ht="19.5">
      <c r="A11" s="655"/>
      <c r="B11" s="659" t="s">
        <v>412</v>
      </c>
      <c r="C11" s="659"/>
      <c r="D11" s="659"/>
      <c r="E11" s="659"/>
      <c r="F11" s="659"/>
      <c r="G11" s="669"/>
      <c r="H11" s="669"/>
      <c r="I11" s="669"/>
      <c r="J11" s="669"/>
      <c r="K11" s="659" t="s">
        <v>27</v>
      </c>
      <c r="L11" s="659"/>
      <c r="M11" s="659"/>
      <c r="N11" s="659"/>
      <c r="O11" s="669"/>
      <c r="P11" s="669"/>
      <c r="Q11" s="669"/>
      <c r="R11" s="669"/>
      <c r="S11" s="669"/>
      <c r="T11" s="669"/>
      <c r="U11" s="659" t="s">
        <v>484</v>
      </c>
      <c r="V11" s="659"/>
      <c r="W11" s="659"/>
      <c r="X11" s="659"/>
      <c r="Y11" s="669"/>
      <c r="Z11" s="669"/>
      <c r="AA11" s="669"/>
      <c r="AB11" s="669"/>
      <c r="AC11" s="669"/>
      <c r="AD11" s="669"/>
      <c r="AE11" s="669"/>
      <c r="AF11" s="669"/>
      <c r="AG11" s="655"/>
      <c r="AH11" s="655"/>
      <c r="AI11" s="697" t="s">
        <v>179</v>
      </c>
      <c r="AJ11" s="702">
        <v>7</v>
      </c>
    </row>
    <row r="12" spans="1:36" ht="19.5">
      <c r="A12" s="655"/>
      <c r="B12" s="659" t="s">
        <v>375</v>
      </c>
      <c r="C12" s="659"/>
      <c r="D12" s="659"/>
      <c r="E12" s="659"/>
      <c r="F12" s="659"/>
      <c r="G12" s="670"/>
      <c r="H12" s="670"/>
      <c r="I12" s="670"/>
      <c r="J12" s="670"/>
      <c r="K12" s="670"/>
      <c r="L12" s="670"/>
      <c r="M12" s="670"/>
      <c r="N12" s="670"/>
      <c r="O12" s="670"/>
      <c r="P12" s="670"/>
      <c r="Q12" s="670"/>
      <c r="R12" s="659" t="s">
        <v>480</v>
      </c>
      <c r="S12" s="659"/>
      <c r="T12" s="659"/>
      <c r="U12" s="659"/>
      <c r="V12" s="670"/>
      <c r="W12" s="670"/>
      <c r="X12" s="670"/>
      <c r="Y12" s="670"/>
      <c r="Z12" s="670"/>
      <c r="AA12" s="670"/>
      <c r="AB12" s="670"/>
      <c r="AC12" s="655"/>
      <c r="AD12" s="655"/>
      <c r="AE12" s="655"/>
      <c r="AF12" s="655"/>
      <c r="AG12" s="655"/>
      <c r="AH12" s="655"/>
      <c r="AI12" s="697" t="s">
        <v>488</v>
      </c>
      <c r="AJ12" s="702">
        <v>8</v>
      </c>
    </row>
    <row r="13" spans="1:36" ht="18.95" customHeight="1">
      <c r="A13" s="655"/>
      <c r="B13" s="660" t="s">
        <v>324</v>
      </c>
      <c r="C13" s="660"/>
      <c r="D13" s="660"/>
      <c r="E13" s="660"/>
      <c r="F13" s="660"/>
      <c r="G13" s="660"/>
      <c r="H13" s="660"/>
      <c r="I13" s="660"/>
      <c r="J13" s="660"/>
      <c r="K13" s="660"/>
      <c r="L13" s="660"/>
      <c r="M13" s="660"/>
      <c r="N13" s="660"/>
      <c r="O13" s="660"/>
      <c r="P13" s="660"/>
      <c r="Q13" s="660"/>
      <c r="R13" s="660"/>
      <c r="S13" s="660"/>
      <c r="T13" s="660"/>
      <c r="U13" s="660"/>
      <c r="V13" s="660"/>
      <c r="W13" s="660"/>
      <c r="X13" s="660"/>
      <c r="Y13" s="660"/>
      <c r="Z13" s="660"/>
      <c r="AA13" s="660"/>
      <c r="AB13" s="660"/>
      <c r="AC13" s="660"/>
      <c r="AD13" s="660"/>
      <c r="AE13" s="660"/>
      <c r="AF13" s="660"/>
      <c r="AG13" s="655"/>
      <c r="AH13" s="655"/>
      <c r="AI13" s="655"/>
      <c r="AJ13" s="702"/>
    </row>
    <row r="14" spans="1:36" ht="19.5">
      <c r="A14" s="655"/>
      <c r="B14" s="660"/>
      <c r="C14" s="660"/>
      <c r="D14" s="660"/>
      <c r="E14" s="660"/>
      <c r="F14" s="660"/>
      <c r="G14" s="660"/>
      <c r="H14" s="660"/>
      <c r="I14" s="660"/>
      <c r="J14" s="660"/>
      <c r="K14" s="660"/>
      <c r="L14" s="660"/>
      <c r="M14" s="660"/>
      <c r="N14" s="660"/>
      <c r="O14" s="660"/>
      <c r="P14" s="660"/>
      <c r="Q14" s="660"/>
      <c r="R14" s="660"/>
      <c r="S14" s="660"/>
      <c r="T14" s="660"/>
      <c r="U14" s="660"/>
      <c r="V14" s="660"/>
      <c r="W14" s="660"/>
      <c r="X14" s="660"/>
      <c r="Y14" s="660"/>
      <c r="Z14" s="660"/>
      <c r="AA14" s="660"/>
      <c r="AB14" s="660"/>
      <c r="AC14" s="660"/>
      <c r="AD14" s="660"/>
      <c r="AE14" s="660"/>
      <c r="AF14" s="660"/>
      <c r="AG14" s="655"/>
      <c r="AH14" s="655"/>
      <c r="AI14" s="697"/>
      <c r="AJ14" s="655"/>
    </row>
    <row r="15" spans="1:36" ht="19.5">
      <c r="A15" s="655"/>
      <c r="B15" s="655"/>
      <c r="C15" s="655"/>
      <c r="D15" s="655"/>
      <c r="E15" s="655"/>
      <c r="F15" s="655"/>
      <c r="G15" s="655"/>
      <c r="H15" s="655"/>
      <c r="I15" s="655"/>
      <c r="J15" s="655"/>
      <c r="K15" s="655"/>
      <c r="L15" s="655"/>
      <c r="M15" s="655"/>
      <c r="N15" s="655"/>
      <c r="O15" s="655"/>
      <c r="P15" s="655"/>
      <c r="Q15" s="655"/>
      <c r="R15" s="655"/>
      <c r="S15" s="655"/>
      <c r="T15" s="655"/>
      <c r="U15" s="655"/>
      <c r="V15" s="655"/>
      <c r="W15" s="655"/>
      <c r="X15" s="655"/>
      <c r="Y15" s="655"/>
      <c r="Z15" s="655"/>
      <c r="AA15" s="655"/>
      <c r="AB15" s="655"/>
      <c r="AC15" s="655"/>
      <c r="AD15" s="655"/>
      <c r="AE15" s="655"/>
      <c r="AF15" s="655"/>
      <c r="AG15" s="655"/>
      <c r="AH15" s="655"/>
      <c r="AI15" s="697"/>
      <c r="AJ15" s="655"/>
    </row>
    <row r="16" spans="1:36" ht="19.5">
      <c r="A16" s="655"/>
      <c r="B16" s="658" t="s">
        <v>329</v>
      </c>
      <c r="C16" s="655"/>
      <c r="D16" s="655"/>
      <c r="E16" s="655"/>
      <c r="F16" s="655"/>
      <c r="G16" s="655"/>
      <c r="H16" s="655"/>
      <c r="I16" s="655"/>
      <c r="J16" s="655"/>
      <c r="K16" s="655"/>
      <c r="L16" s="655"/>
      <c r="M16" s="655"/>
      <c r="N16" s="655"/>
      <c r="O16" s="655"/>
      <c r="P16" s="655"/>
      <c r="Q16" s="655"/>
      <c r="R16" s="655"/>
      <c r="S16" s="655"/>
      <c r="T16" s="655"/>
      <c r="U16" s="655"/>
      <c r="V16" s="655"/>
      <c r="W16" s="655"/>
      <c r="X16" s="655"/>
      <c r="Y16" s="655"/>
      <c r="Z16" s="655"/>
      <c r="AA16" s="655"/>
      <c r="AB16" s="655"/>
      <c r="AC16" s="655"/>
      <c r="AD16" s="655"/>
      <c r="AE16" s="655"/>
      <c r="AF16" s="655"/>
      <c r="AG16" s="655"/>
      <c r="AH16" s="655"/>
      <c r="AI16" s="697" t="s">
        <v>431</v>
      </c>
      <c r="AJ16" s="655"/>
    </row>
    <row r="17" spans="1:36" ht="19.5">
      <c r="A17" s="655"/>
      <c r="B17" s="661" t="s">
        <v>489</v>
      </c>
      <c r="C17" s="661"/>
      <c r="D17" s="661"/>
      <c r="E17" s="661"/>
      <c r="F17" s="661"/>
      <c r="G17" s="661"/>
      <c r="H17" s="661"/>
      <c r="I17" s="661"/>
      <c r="J17" s="661"/>
      <c r="K17" s="661"/>
      <c r="L17" s="676" t="s">
        <v>180</v>
      </c>
      <c r="M17" s="676"/>
      <c r="N17" s="678"/>
      <c r="O17" s="678"/>
      <c r="P17" s="680" t="s">
        <v>195</v>
      </c>
      <c r="Q17" s="678"/>
      <c r="R17" s="678"/>
      <c r="S17" s="687" t="s">
        <v>217</v>
      </c>
      <c r="T17" s="689"/>
      <c r="U17" s="689"/>
      <c r="V17" s="655"/>
      <c r="W17" s="655"/>
      <c r="X17" s="655"/>
      <c r="Y17" s="655"/>
      <c r="Z17" s="655"/>
      <c r="AA17" s="655"/>
      <c r="AB17" s="655"/>
      <c r="AC17" s="655"/>
      <c r="AD17" s="689"/>
      <c r="AE17" s="689"/>
      <c r="AF17" s="655"/>
      <c r="AG17" s="655"/>
      <c r="AH17" s="655"/>
      <c r="AI17" s="698" t="str">
        <f>L17&amp;N17&amp;P17&amp;Q17&amp;S17&amp;"１日"</f>
        <v>令和年月１日</v>
      </c>
      <c r="AJ17" s="704"/>
    </row>
    <row r="18" spans="1:36" ht="19.5">
      <c r="A18" s="655"/>
      <c r="B18" s="661" t="s">
        <v>258</v>
      </c>
      <c r="C18" s="661"/>
      <c r="D18" s="661"/>
      <c r="E18" s="661"/>
      <c r="F18" s="661"/>
      <c r="G18" s="661"/>
      <c r="H18" s="661"/>
      <c r="I18" s="661"/>
      <c r="J18" s="661"/>
      <c r="K18" s="661"/>
      <c r="L18" s="661"/>
      <c r="M18" s="661"/>
      <c r="N18" s="661"/>
      <c r="O18" s="661"/>
      <c r="P18" s="681"/>
      <c r="Q18" s="681"/>
      <c r="R18" s="681"/>
      <c r="S18" s="688" t="s">
        <v>327</v>
      </c>
      <c r="T18" s="655"/>
      <c r="U18" s="655"/>
      <c r="V18" s="655"/>
      <c r="W18" s="655"/>
      <c r="X18" s="655"/>
      <c r="Y18" s="655"/>
      <c r="Z18" s="655"/>
      <c r="AA18" s="655"/>
      <c r="AB18" s="655"/>
      <c r="AC18" s="655"/>
      <c r="AD18" s="655"/>
      <c r="AE18" s="655"/>
      <c r="AF18" s="655"/>
      <c r="AG18" s="655"/>
      <c r="AH18" s="655"/>
      <c r="AI18" s="697" t="s">
        <v>490</v>
      </c>
      <c r="AJ18" s="705" t="s">
        <v>458</v>
      </c>
    </row>
    <row r="19" spans="1:36" ht="19.5">
      <c r="A19" s="655"/>
      <c r="B19" s="662" t="s">
        <v>492</v>
      </c>
      <c r="C19" s="662"/>
      <c r="D19" s="662"/>
      <c r="E19" s="662"/>
      <c r="F19" s="662"/>
      <c r="G19" s="662"/>
      <c r="H19" s="662"/>
      <c r="I19" s="662"/>
      <c r="J19" s="662"/>
      <c r="K19" s="662"/>
      <c r="L19" s="662"/>
      <c r="M19" s="662"/>
      <c r="N19" s="662"/>
      <c r="O19" s="662"/>
      <c r="P19" s="662"/>
      <c r="Q19" s="662"/>
      <c r="R19" s="662"/>
      <c r="S19" s="662"/>
      <c r="T19" s="662"/>
      <c r="U19" s="662"/>
      <c r="V19" s="662"/>
      <c r="W19" s="662"/>
      <c r="X19" s="662"/>
      <c r="Y19" s="662"/>
      <c r="Z19" s="694"/>
      <c r="AA19" s="694"/>
      <c r="AB19" s="694"/>
      <c r="AC19" s="696" t="s">
        <v>327</v>
      </c>
      <c r="AD19" s="655"/>
      <c r="AE19" s="655"/>
      <c r="AF19" s="655"/>
      <c r="AG19" s="655"/>
      <c r="AH19" s="655"/>
      <c r="AI19" s="699" t="e">
        <f>(Z19-P18)/Z19</f>
        <v>#DIV/0!</v>
      </c>
      <c r="AJ19" s="706" t="e">
        <f>AI19</f>
        <v>#DIV/0!</v>
      </c>
    </row>
    <row r="20" spans="1:36" ht="19.5">
      <c r="A20" s="655"/>
      <c r="B20" s="663" t="s">
        <v>355</v>
      </c>
      <c r="C20" s="663"/>
      <c r="D20" s="663"/>
      <c r="E20" s="663"/>
      <c r="F20" s="663"/>
      <c r="G20" s="663"/>
      <c r="H20" s="671" t="str">
        <f>IF(P18="","",IF(AND(H21="否",ROUND(AI19,4)&gt;=0.05),"可","否"))</f>
        <v/>
      </c>
      <c r="I20" s="671"/>
      <c r="J20" s="671"/>
      <c r="K20" s="655"/>
      <c r="L20" s="655"/>
      <c r="M20" s="655"/>
      <c r="N20" s="660"/>
      <c r="O20" s="660"/>
      <c r="P20" s="660"/>
      <c r="Q20" s="660"/>
      <c r="R20" s="660"/>
      <c r="S20" s="660"/>
      <c r="T20" s="660"/>
      <c r="U20" s="660"/>
      <c r="V20" s="660"/>
      <c r="W20" s="660"/>
      <c r="X20" s="660"/>
      <c r="Y20" s="660"/>
      <c r="Z20" s="660"/>
      <c r="AA20" s="660"/>
      <c r="AB20" s="660"/>
      <c r="AC20" s="660"/>
      <c r="AD20" s="660"/>
      <c r="AE20" s="660"/>
      <c r="AF20" s="660"/>
      <c r="AG20" s="655"/>
      <c r="AH20" s="655"/>
      <c r="AI20" s="700" t="s">
        <v>494</v>
      </c>
      <c r="AJ20" s="707" t="s">
        <v>299</v>
      </c>
    </row>
    <row r="21" spans="1:36" ht="19.5">
      <c r="A21" s="655"/>
      <c r="B21" s="664" t="s">
        <v>496</v>
      </c>
      <c r="C21" s="664"/>
      <c r="D21" s="664"/>
      <c r="E21" s="664"/>
      <c r="F21" s="664"/>
      <c r="G21" s="664"/>
      <c r="H21" s="672" t="str">
        <f>IF(N17="","",IF(AND(AI21="可",AJ21="可"),"可","否"))</f>
        <v/>
      </c>
      <c r="I21" s="672"/>
      <c r="J21" s="672"/>
      <c r="K21" s="655"/>
      <c r="L21" s="655"/>
      <c r="M21" s="655"/>
      <c r="N21" s="660"/>
      <c r="O21" s="660"/>
      <c r="P21" s="660"/>
      <c r="Q21" s="660"/>
      <c r="R21" s="660"/>
      <c r="S21" s="660"/>
      <c r="T21" s="660"/>
      <c r="U21" s="660"/>
      <c r="V21" s="660"/>
      <c r="W21" s="660"/>
      <c r="X21" s="660"/>
      <c r="Y21" s="660"/>
      <c r="Z21" s="660"/>
      <c r="AA21" s="655"/>
      <c r="AB21" s="655"/>
      <c r="AC21" s="655"/>
      <c r="AD21" s="655"/>
      <c r="AE21" s="660"/>
      <c r="AF21" s="660"/>
      <c r="AG21" s="655"/>
      <c r="AH21" s="655"/>
      <c r="AI21" s="700" t="str">
        <f>IF(P18="","",IF(OR(AND(AJ9=7,P18&lt;=750),(AND(AJ9=8,P18&lt;=900))),"可","否"))</f>
        <v/>
      </c>
      <c r="AJ21" s="708" t="str">
        <f>IF(AND(N17=3,OR(Q17=2,Q17=3)),"否","可")</f>
        <v>可</v>
      </c>
    </row>
    <row r="22" spans="1:36" ht="33" customHeight="1">
      <c r="A22" s="655"/>
      <c r="B22" s="665" t="s">
        <v>43</v>
      </c>
      <c r="C22" s="665"/>
      <c r="D22" s="665"/>
      <c r="E22" s="665"/>
      <c r="F22" s="665"/>
      <c r="G22" s="665"/>
      <c r="H22" s="665"/>
      <c r="I22" s="665"/>
      <c r="J22" s="665"/>
      <c r="K22" s="665"/>
      <c r="L22" s="665"/>
      <c r="M22" s="665"/>
      <c r="N22" s="665"/>
      <c r="O22" s="665"/>
      <c r="P22" s="665"/>
      <c r="Q22" s="665"/>
      <c r="R22" s="665"/>
      <c r="S22" s="665"/>
      <c r="T22" s="665"/>
      <c r="U22" s="665"/>
      <c r="V22" s="665"/>
      <c r="W22" s="665"/>
      <c r="X22" s="665"/>
      <c r="Y22" s="665"/>
      <c r="Z22" s="665"/>
      <c r="AA22" s="665"/>
      <c r="AB22" s="665"/>
      <c r="AC22" s="665"/>
      <c r="AD22" s="665"/>
      <c r="AE22" s="665"/>
      <c r="AF22" s="665"/>
      <c r="AG22" s="655"/>
      <c r="AH22" s="655"/>
      <c r="AI22" s="655"/>
      <c r="AJ22" s="655"/>
    </row>
    <row r="23" spans="1:36" ht="33" customHeight="1">
      <c r="A23" s="655"/>
      <c r="B23" s="665"/>
      <c r="C23" s="665"/>
      <c r="D23" s="665"/>
      <c r="E23" s="665"/>
      <c r="F23" s="665"/>
      <c r="G23" s="665"/>
      <c r="H23" s="665"/>
      <c r="I23" s="665"/>
      <c r="J23" s="665"/>
      <c r="K23" s="665"/>
      <c r="L23" s="665"/>
      <c r="M23" s="665"/>
      <c r="N23" s="665"/>
      <c r="O23" s="665"/>
      <c r="P23" s="665"/>
      <c r="Q23" s="665"/>
      <c r="R23" s="665"/>
      <c r="S23" s="665"/>
      <c r="T23" s="665"/>
      <c r="U23" s="665"/>
      <c r="V23" s="665"/>
      <c r="W23" s="665"/>
      <c r="X23" s="665"/>
      <c r="Y23" s="665"/>
      <c r="Z23" s="665"/>
      <c r="AA23" s="665"/>
      <c r="AB23" s="665"/>
      <c r="AC23" s="665"/>
      <c r="AD23" s="665"/>
      <c r="AE23" s="665"/>
      <c r="AF23" s="665"/>
      <c r="AG23" s="655"/>
      <c r="AH23" s="655"/>
      <c r="AI23" s="655"/>
      <c r="AJ23" s="655"/>
    </row>
    <row r="24" spans="1:36" ht="33" customHeight="1">
      <c r="A24" s="655"/>
      <c r="B24" s="665"/>
      <c r="C24" s="665"/>
      <c r="D24" s="665"/>
      <c r="E24" s="665"/>
      <c r="F24" s="665"/>
      <c r="G24" s="665"/>
      <c r="H24" s="665"/>
      <c r="I24" s="665"/>
      <c r="J24" s="665"/>
      <c r="K24" s="665"/>
      <c r="L24" s="665"/>
      <c r="M24" s="665"/>
      <c r="N24" s="665"/>
      <c r="O24" s="665"/>
      <c r="P24" s="665"/>
      <c r="Q24" s="665"/>
      <c r="R24" s="665"/>
      <c r="S24" s="665"/>
      <c r="T24" s="665"/>
      <c r="U24" s="665"/>
      <c r="V24" s="665"/>
      <c r="W24" s="665"/>
      <c r="X24" s="665"/>
      <c r="Y24" s="665"/>
      <c r="Z24" s="665"/>
      <c r="AA24" s="665"/>
      <c r="AB24" s="665"/>
      <c r="AC24" s="665"/>
      <c r="AD24" s="665"/>
      <c r="AE24" s="665"/>
      <c r="AF24" s="665"/>
      <c r="AG24" s="655"/>
      <c r="AH24" s="655"/>
      <c r="AI24" s="655"/>
      <c r="AJ24" s="655"/>
    </row>
    <row r="25" spans="1:36" ht="33" customHeight="1">
      <c r="A25" s="655"/>
      <c r="B25" s="665"/>
      <c r="C25" s="665"/>
      <c r="D25" s="665"/>
      <c r="E25" s="665"/>
      <c r="F25" s="665"/>
      <c r="G25" s="665"/>
      <c r="H25" s="665"/>
      <c r="I25" s="665"/>
      <c r="J25" s="665"/>
      <c r="K25" s="665"/>
      <c r="L25" s="665"/>
      <c r="M25" s="665"/>
      <c r="N25" s="665"/>
      <c r="O25" s="665"/>
      <c r="P25" s="665"/>
      <c r="Q25" s="665"/>
      <c r="R25" s="665"/>
      <c r="S25" s="665"/>
      <c r="T25" s="665"/>
      <c r="U25" s="665"/>
      <c r="V25" s="665"/>
      <c r="W25" s="665"/>
      <c r="X25" s="665"/>
      <c r="Y25" s="665"/>
      <c r="Z25" s="665"/>
      <c r="AA25" s="665"/>
      <c r="AB25" s="665"/>
      <c r="AC25" s="665"/>
      <c r="AD25" s="665"/>
      <c r="AE25" s="665"/>
      <c r="AF25" s="665"/>
      <c r="AG25" s="655"/>
      <c r="AH25" s="655"/>
      <c r="AI25" s="655"/>
      <c r="AJ25" s="655"/>
    </row>
    <row r="26" spans="1:36" ht="33" customHeight="1">
      <c r="A26" s="655"/>
      <c r="B26" s="665"/>
      <c r="C26" s="665"/>
      <c r="D26" s="665"/>
      <c r="E26" s="665"/>
      <c r="F26" s="665"/>
      <c r="G26" s="665"/>
      <c r="H26" s="665"/>
      <c r="I26" s="665"/>
      <c r="J26" s="665"/>
      <c r="K26" s="665"/>
      <c r="L26" s="665"/>
      <c r="M26" s="665"/>
      <c r="N26" s="665"/>
      <c r="O26" s="665"/>
      <c r="P26" s="665"/>
      <c r="Q26" s="665"/>
      <c r="R26" s="665"/>
      <c r="S26" s="665"/>
      <c r="T26" s="665"/>
      <c r="U26" s="665"/>
      <c r="V26" s="665"/>
      <c r="W26" s="665"/>
      <c r="X26" s="665"/>
      <c r="Y26" s="665"/>
      <c r="Z26" s="665"/>
      <c r="AA26" s="665"/>
      <c r="AB26" s="665"/>
      <c r="AC26" s="665"/>
      <c r="AD26" s="665"/>
      <c r="AE26" s="665"/>
      <c r="AF26" s="665"/>
      <c r="AG26" s="655"/>
      <c r="AH26" s="655"/>
      <c r="AI26" s="655"/>
      <c r="AJ26" s="655"/>
    </row>
    <row r="27" spans="1:36" ht="33" customHeight="1">
      <c r="A27" s="655"/>
      <c r="B27" s="665"/>
      <c r="C27" s="665"/>
      <c r="D27" s="665"/>
      <c r="E27" s="665"/>
      <c r="F27" s="665"/>
      <c r="G27" s="665"/>
      <c r="H27" s="665"/>
      <c r="I27" s="665"/>
      <c r="J27" s="665"/>
      <c r="K27" s="665"/>
      <c r="L27" s="665"/>
      <c r="M27" s="665"/>
      <c r="N27" s="665"/>
      <c r="O27" s="665"/>
      <c r="P27" s="665"/>
      <c r="Q27" s="665"/>
      <c r="R27" s="665"/>
      <c r="S27" s="665"/>
      <c r="T27" s="665"/>
      <c r="U27" s="665"/>
      <c r="V27" s="665"/>
      <c r="W27" s="665"/>
      <c r="X27" s="665"/>
      <c r="Y27" s="665"/>
      <c r="Z27" s="665"/>
      <c r="AA27" s="665"/>
      <c r="AB27" s="665"/>
      <c r="AC27" s="665"/>
      <c r="AD27" s="665"/>
      <c r="AE27" s="665"/>
      <c r="AF27" s="665"/>
      <c r="AG27" s="655"/>
      <c r="AH27" s="655"/>
      <c r="AI27" s="655"/>
      <c r="AJ27" s="655"/>
    </row>
    <row r="28" spans="1:36" ht="33" customHeight="1">
      <c r="A28" s="655"/>
      <c r="B28" s="665"/>
      <c r="C28" s="665"/>
      <c r="D28" s="665"/>
      <c r="E28" s="665"/>
      <c r="F28" s="665"/>
      <c r="G28" s="665"/>
      <c r="H28" s="665"/>
      <c r="I28" s="665"/>
      <c r="J28" s="665"/>
      <c r="K28" s="665"/>
      <c r="L28" s="665"/>
      <c r="M28" s="665"/>
      <c r="N28" s="665"/>
      <c r="O28" s="665"/>
      <c r="P28" s="665"/>
      <c r="Q28" s="665"/>
      <c r="R28" s="665"/>
      <c r="S28" s="665"/>
      <c r="T28" s="665"/>
      <c r="U28" s="665"/>
      <c r="V28" s="665"/>
      <c r="W28" s="665"/>
      <c r="X28" s="665"/>
      <c r="Y28" s="665"/>
      <c r="Z28" s="665"/>
      <c r="AA28" s="665"/>
      <c r="AB28" s="665"/>
      <c r="AC28" s="665"/>
      <c r="AD28" s="665"/>
      <c r="AE28" s="665"/>
      <c r="AF28" s="665"/>
      <c r="AG28" s="655"/>
      <c r="AH28" s="655"/>
      <c r="AI28" s="655"/>
      <c r="AJ28" s="655"/>
    </row>
    <row r="29" spans="1:36" ht="33" customHeight="1">
      <c r="A29" s="655"/>
      <c r="B29" s="665"/>
      <c r="C29" s="665"/>
      <c r="D29" s="665"/>
      <c r="E29" s="665"/>
      <c r="F29" s="665"/>
      <c r="G29" s="665"/>
      <c r="H29" s="665"/>
      <c r="I29" s="665"/>
      <c r="J29" s="665"/>
      <c r="K29" s="665"/>
      <c r="L29" s="665"/>
      <c r="M29" s="665"/>
      <c r="N29" s="665"/>
      <c r="O29" s="665"/>
      <c r="P29" s="665"/>
      <c r="Q29" s="665"/>
      <c r="R29" s="665"/>
      <c r="S29" s="665"/>
      <c r="T29" s="665"/>
      <c r="U29" s="665"/>
      <c r="V29" s="665"/>
      <c r="W29" s="665"/>
      <c r="X29" s="665"/>
      <c r="Y29" s="665"/>
      <c r="Z29" s="665"/>
      <c r="AA29" s="665"/>
      <c r="AB29" s="665"/>
      <c r="AC29" s="665"/>
      <c r="AD29" s="665"/>
      <c r="AE29" s="665"/>
      <c r="AF29" s="665"/>
      <c r="AG29" s="655"/>
      <c r="AH29" s="655"/>
      <c r="AI29" s="655"/>
      <c r="AJ29" s="655"/>
    </row>
    <row r="30" spans="1:36" ht="19.5">
      <c r="A30" s="655"/>
      <c r="B30" s="655"/>
      <c r="C30" s="655"/>
      <c r="D30" s="655"/>
      <c r="E30" s="655"/>
      <c r="F30" s="655"/>
      <c r="G30" s="655"/>
      <c r="H30" s="655"/>
      <c r="I30" s="655"/>
      <c r="J30" s="655"/>
      <c r="K30" s="655"/>
      <c r="L30" s="655"/>
      <c r="M30" s="655"/>
      <c r="N30" s="655"/>
      <c r="O30" s="655"/>
      <c r="P30" s="655"/>
      <c r="Q30" s="655"/>
      <c r="R30" s="655"/>
      <c r="S30" s="655"/>
      <c r="T30" s="655"/>
      <c r="U30" s="655"/>
      <c r="V30" s="655"/>
      <c r="W30" s="655"/>
      <c r="X30" s="655"/>
      <c r="Y30" s="655"/>
      <c r="Z30" s="655"/>
      <c r="AA30" s="655"/>
      <c r="AB30" s="655"/>
      <c r="AC30" s="655"/>
      <c r="AD30" s="655"/>
      <c r="AE30" s="655"/>
      <c r="AF30" s="655"/>
      <c r="AG30" s="655"/>
      <c r="AH30" s="655"/>
      <c r="AI30" s="655"/>
      <c r="AJ30" s="655"/>
    </row>
    <row r="31" spans="1:36" ht="19.5">
      <c r="A31" s="655"/>
      <c r="B31" s="666" t="s">
        <v>497</v>
      </c>
      <c r="C31" s="666"/>
      <c r="D31" s="666"/>
      <c r="E31" s="666"/>
      <c r="F31" s="666"/>
      <c r="G31" s="666"/>
      <c r="H31" s="666"/>
      <c r="I31" s="666"/>
      <c r="J31" s="655"/>
      <c r="K31" s="673" t="s">
        <v>439</v>
      </c>
      <c r="L31" s="655"/>
      <c r="M31" s="655"/>
      <c r="N31" s="655"/>
      <c r="O31" s="655"/>
      <c r="P31" s="655"/>
      <c r="Q31" s="655"/>
      <c r="R31" s="655"/>
      <c r="S31" s="655"/>
      <c r="T31" s="655"/>
      <c r="U31" s="655"/>
      <c r="V31" s="655"/>
      <c r="W31" s="655"/>
      <c r="X31" s="655"/>
      <c r="Y31" s="655"/>
      <c r="Z31" s="655"/>
      <c r="AA31" s="655"/>
      <c r="AB31" s="655"/>
      <c r="AC31" s="655"/>
      <c r="AD31" s="655"/>
      <c r="AE31" s="655"/>
      <c r="AF31" s="655"/>
      <c r="AG31" s="655"/>
      <c r="AH31" s="655"/>
      <c r="AI31" s="655"/>
      <c r="AJ31" s="655"/>
    </row>
    <row r="32" spans="1:36" ht="19.5">
      <c r="A32" s="655"/>
      <c r="B32" s="658" t="s">
        <v>240</v>
      </c>
      <c r="C32" s="655"/>
      <c r="D32" s="655"/>
      <c r="E32" s="655"/>
      <c r="F32" s="655"/>
      <c r="G32" s="655"/>
      <c r="H32" s="655"/>
      <c r="I32" s="655"/>
      <c r="J32" s="655"/>
      <c r="K32" s="655"/>
      <c r="L32" s="655"/>
      <c r="M32" s="655"/>
      <c r="N32" s="655"/>
      <c r="O32" s="655"/>
      <c r="P32" s="655"/>
      <c r="Q32" s="655"/>
      <c r="R32" s="655"/>
      <c r="S32" s="655"/>
      <c r="T32" s="655"/>
      <c r="U32" s="655"/>
      <c r="V32" s="655"/>
      <c r="W32" s="655"/>
      <c r="X32" s="655"/>
      <c r="Y32" s="655"/>
      <c r="Z32" s="655"/>
      <c r="AA32" s="655"/>
      <c r="AB32" s="655"/>
      <c r="AC32" s="655"/>
      <c r="AD32" s="655"/>
      <c r="AE32" s="655"/>
      <c r="AF32" s="655"/>
      <c r="AG32" s="655"/>
      <c r="AH32" s="655"/>
      <c r="AI32" s="655"/>
      <c r="AJ32" s="655"/>
    </row>
    <row r="33" spans="1:36" ht="18.95" customHeight="1">
      <c r="A33" s="655"/>
      <c r="B33" s="659"/>
      <c r="C33" s="659"/>
      <c r="D33" s="659"/>
      <c r="E33" s="659"/>
      <c r="F33" s="659"/>
      <c r="G33" s="659"/>
      <c r="H33" s="659"/>
      <c r="I33" s="659"/>
      <c r="J33" s="659"/>
      <c r="K33" s="659"/>
      <c r="L33" s="659" t="s">
        <v>440</v>
      </c>
      <c r="M33" s="659"/>
      <c r="N33" s="659"/>
      <c r="O33" s="659"/>
      <c r="P33" s="659"/>
      <c r="Q33" s="682" t="s">
        <v>499</v>
      </c>
      <c r="R33" s="682"/>
      <c r="S33" s="682"/>
      <c r="T33" s="682"/>
      <c r="U33" s="659" t="s">
        <v>372</v>
      </c>
      <c r="V33" s="659"/>
      <c r="W33" s="659"/>
      <c r="X33" s="659"/>
      <c r="Y33" s="691"/>
      <c r="Z33" s="691"/>
      <c r="AA33" s="693" t="s">
        <v>500</v>
      </c>
      <c r="AB33" s="693"/>
      <c r="AC33" s="693"/>
      <c r="AD33" s="693"/>
      <c r="AE33" s="655"/>
      <c r="AF33" s="655"/>
      <c r="AG33" s="655"/>
      <c r="AH33" s="689"/>
      <c r="AI33" s="689"/>
      <c r="AJ33" s="689"/>
    </row>
    <row r="34" spans="1:36" ht="19.5">
      <c r="A34" s="655"/>
      <c r="B34" s="659"/>
      <c r="C34" s="659"/>
      <c r="D34" s="659"/>
      <c r="E34" s="659"/>
      <c r="F34" s="659"/>
      <c r="G34" s="659"/>
      <c r="H34" s="659"/>
      <c r="I34" s="659"/>
      <c r="J34" s="659"/>
      <c r="K34" s="659"/>
      <c r="L34" s="659"/>
      <c r="M34" s="659"/>
      <c r="N34" s="659"/>
      <c r="O34" s="659"/>
      <c r="P34" s="659"/>
      <c r="Q34" s="682"/>
      <c r="R34" s="682"/>
      <c r="S34" s="682"/>
      <c r="T34" s="682"/>
      <c r="U34" s="659"/>
      <c r="V34" s="659"/>
      <c r="W34" s="659"/>
      <c r="X34" s="659"/>
      <c r="Y34" s="691"/>
      <c r="Z34" s="691"/>
      <c r="AA34" s="693"/>
      <c r="AB34" s="693"/>
      <c r="AC34" s="693"/>
      <c r="AD34" s="693"/>
      <c r="AE34" s="655"/>
      <c r="AF34" s="655"/>
      <c r="AG34" s="655"/>
      <c r="AH34" s="689"/>
      <c r="AI34" s="689"/>
      <c r="AJ34" s="689"/>
    </row>
    <row r="35" spans="1:36" ht="19.5">
      <c r="A35" s="655"/>
      <c r="B35" s="661" t="s">
        <v>489</v>
      </c>
      <c r="C35" s="661"/>
      <c r="D35" s="661"/>
      <c r="E35" s="661"/>
      <c r="F35" s="661"/>
      <c r="G35" s="661"/>
      <c r="H35" s="661"/>
      <c r="I35" s="661"/>
      <c r="J35" s="661"/>
      <c r="K35" s="661"/>
      <c r="L35" s="677" t="str">
        <f>IF(N17="","",EOMONTH(AI17,0))</f>
        <v/>
      </c>
      <c r="M35" s="677"/>
      <c r="N35" s="677"/>
      <c r="O35" s="677"/>
      <c r="P35" s="677"/>
      <c r="Q35" s="683" t="str">
        <f>IF($P$18=0,"",$P$18)</f>
        <v/>
      </c>
      <c r="R35" s="683"/>
      <c r="S35" s="683"/>
      <c r="T35" s="683"/>
      <c r="U35" s="690" t="str">
        <f t="shared" ref="U35:U40" si="0">IF(Q35="","",ROUND(($Z$19-Q35)/$Z$19,4))</f>
        <v/>
      </c>
      <c r="V35" s="690"/>
      <c r="W35" s="690"/>
      <c r="X35" s="690"/>
      <c r="Y35" s="691"/>
      <c r="Z35" s="691"/>
      <c r="AA35" s="685"/>
      <c r="AB35" s="685"/>
      <c r="AC35" s="685"/>
      <c r="AD35" s="685"/>
      <c r="AE35" s="655"/>
      <c r="AF35" s="655"/>
      <c r="AG35" s="655"/>
      <c r="AH35" s="689"/>
      <c r="AI35" s="689"/>
      <c r="AJ35" s="689"/>
    </row>
    <row r="36" spans="1:36" ht="19.5">
      <c r="A36" s="655"/>
      <c r="B36" s="661" t="s">
        <v>491</v>
      </c>
      <c r="C36" s="661"/>
      <c r="D36" s="661"/>
      <c r="E36" s="661"/>
      <c r="F36" s="661"/>
      <c r="G36" s="661"/>
      <c r="H36" s="661"/>
      <c r="I36" s="661"/>
      <c r="J36" s="661"/>
      <c r="K36" s="661"/>
      <c r="L36" s="677" t="str">
        <f t="shared" ref="L36:L42" si="1">IF($N$17="","",EOMONTH(L35,1))</f>
        <v/>
      </c>
      <c r="M36" s="677"/>
      <c r="N36" s="677"/>
      <c r="O36" s="677"/>
      <c r="P36" s="677"/>
      <c r="Q36" s="684"/>
      <c r="R36" s="684"/>
      <c r="S36" s="684"/>
      <c r="T36" s="684"/>
      <c r="U36" s="690" t="str">
        <f t="shared" si="0"/>
        <v/>
      </c>
      <c r="V36" s="690"/>
      <c r="W36" s="690"/>
      <c r="X36" s="690"/>
      <c r="Y36" s="691"/>
      <c r="Z36" s="691"/>
      <c r="AA36" s="685"/>
      <c r="AB36" s="685"/>
      <c r="AC36" s="685"/>
      <c r="AD36" s="685"/>
      <c r="AE36" s="655"/>
      <c r="AF36" s="655"/>
      <c r="AG36" s="655"/>
      <c r="AH36" s="689"/>
      <c r="AI36" s="689"/>
      <c r="AJ36" s="689"/>
    </row>
    <row r="37" spans="1:36" ht="19.5">
      <c r="A37" s="655"/>
      <c r="B37" s="661" t="s">
        <v>248</v>
      </c>
      <c r="C37" s="661"/>
      <c r="D37" s="661"/>
      <c r="E37" s="661"/>
      <c r="F37" s="661"/>
      <c r="G37" s="661"/>
      <c r="H37" s="661"/>
      <c r="I37" s="661"/>
      <c r="J37" s="661"/>
      <c r="K37" s="661"/>
      <c r="L37" s="677" t="str">
        <f t="shared" si="1"/>
        <v/>
      </c>
      <c r="M37" s="677"/>
      <c r="N37" s="677"/>
      <c r="O37" s="677"/>
      <c r="P37" s="677"/>
      <c r="Q37" s="684"/>
      <c r="R37" s="684"/>
      <c r="S37" s="684"/>
      <c r="T37" s="684"/>
      <c r="U37" s="690" t="str">
        <f t="shared" si="0"/>
        <v/>
      </c>
      <c r="V37" s="690"/>
      <c r="W37" s="690"/>
      <c r="X37" s="690"/>
      <c r="Y37" s="691"/>
      <c r="Z37" s="691"/>
      <c r="AA37" s="672" t="str">
        <f t="shared" ref="AA37:AA42" si="2">IF(U35="","",IF(AND($H$20="可",U35&gt;=0.05),"可","否"))</f>
        <v/>
      </c>
      <c r="AB37" s="672"/>
      <c r="AC37" s="672"/>
      <c r="AD37" s="672"/>
      <c r="AE37" s="655"/>
      <c r="AF37" s="655"/>
      <c r="AG37" s="655"/>
      <c r="AH37" s="689"/>
      <c r="AI37" s="689"/>
      <c r="AJ37" s="689"/>
    </row>
    <row r="38" spans="1:36" ht="19.5">
      <c r="A38" s="655"/>
      <c r="B38" s="661" t="s">
        <v>501</v>
      </c>
      <c r="C38" s="661"/>
      <c r="D38" s="661"/>
      <c r="E38" s="661"/>
      <c r="F38" s="661"/>
      <c r="G38" s="661"/>
      <c r="H38" s="661"/>
      <c r="I38" s="661"/>
      <c r="J38" s="661"/>
      <c r="K38" s="661"/>
      <c r="L38" s="677" t="str">
        <f t="shared" si="1"/>
        <v/>
      </c>
      <c r="M38" s="677"/>
      <c r="N38" s="677"/>
      <c r="O38" s="677"/>
      <c r="P38" s="677"/>
      <c r="Q38" s="684"/>
      <c r="R38" s="684"/>
      <c r="S38" s="684"/>
      <c r="T38" s="684"/>
      <c r="U38" s="690" t="str">
        <f t="shared" si="0"/>
        <v/>
      </c>
      <c r="V38" s="690"/>
      <c r="W38" s="690"/>
      <c r="X38" s="690"/>
      <c r="Y38" s="691"/>
      <c r="Z38" s="691"/>
      <c r="AA38" s="672" t="str">
        <f t="shared" si="2"/>
        <v/>
      </c>
      <c r="AB38" s="672"/>
      <c r="AC38" s="672"/>
      <c r="AD38" s="672"/>
      <c r="AE38" s="655"/>
      <c r="AF38" s="655"/>
      <c r="AG38" s="655"/>
      <c r="AH38" s="689"/>
      <c r="AI38" s="689"/>
      <c r="AJ38" s="689"/>
    </row>
    <row r="39" spans="1:36" ht="18.95" customHeight="1">
      <c r="A39" s="655"/>
      <c r="B39" s="661" t="s">
        <v>502</v>
      </c>
      <c r="C39" s="661"/>
      <c r="D39" s="661"/>
      <c r="E39" s="661"/>
      <c r="F39" s="661"/>
      <c r="G39" s="661"/>
      <c r="H39" s="661"/>
      <c r="I39" s="661"/>
      <c r="J39" s="661"/>
      <c r="K39" s="661"/>
      <c r="L39" s="677" t="str">
        <f t="shared" si="1"/>
        <v/>
      </c>
      <c r="M39" s="677"/>
      <c r="N39" s="677"/>
      <c r="O39" s="677"/>
      <c r="P39" s="677"/>
      <c r="Q39" s="684"/>
      <c r="R39" s="684"/>
      <c r="S39" s="684"/>
      <c r="T39" s="684"/>
      <c r="U39" s="690" t="str">
        <f t="shared" si="0"/>
        <v/>
      </c>
      <c r="V39" s="690"/>
      <c r="W39" s="690"/>
      <c r="X39" s="690"/>
      <c r="Y39" s="692" t="s">
        <v>14</v>
      </c>
      <c r="Z39" s="692"/>
      <c r="AA39" s="672" t="str">
        <f t="shared" si="2"/>
        <v/>
      </c>
      <c r="AB39" s="672"/>
      <c r="AC39" s="672"/>
      <c r="AD39" s="672"/>
      <c r="AE39" s="655"/>
      <c r="AF39" s="655"/>
      <c r="AG39" s="655"/>
      <c r="AH39" s="689"/>
      <c r="AI39" s="689"/>
      <c r="AJ39" s="689"/>
    </row>
    <row r="40" spans="1:36" ht="19.5">
      <c r="A40" s="655"/>
      <c r="B40" s="661" t="s">
        <v>504</v>
      </c>
      <c r="C40" s="661"/>
      <c r="D40" s="661"/>
      <c r="E40" s="661"/>
      <c r="F40" s="661"/>
      <c r="G40" s="661"/>
      <c r="H40" s="661"/>
      <c r="I40" s="661"/>
      <c r="J40" s="661"/>
      <c r="K40" s="661"/>
      <c r="L40" s="677" t="str">
        <f t="shared" si="1"/>
        <v/>
      </c>
      <c r="M40" s="677"/>
      <c r="N40" s="677"/>
      <c r="O40" s="677"/>
      <c r="P40" s="677"/>
      <c r="Q40" s="684"/>
      <c r="R40" s="684"/>
      <c r="S40" s="684"/>
      <c r="T40" s="684"/>
      <c r="U40" s="690" t="str">
        <f t="shared" si="0"/>
        <v/>
      </c>
      <c r="V40" s="690"/>
      <c r="W40" s="690"/>
      <c r="X40" s="690"/>
      <c r="Y40" s="692"/>
      <c r="Z40" s="692"/>
      <c r="AA40" s="695" t="str">
        <f t="shared" si="2"/>
        <v/>
      </c>
      <c r="AB40" s="695"/>
      <c r="AC40" s="695"/>
      <c r="AD40" s="695"/>
      <c r="AE40" s="655"/>
      <c r="AF40" s="655"/>
      <c r="AG40" s="655"/>
      <c r="AH40" s="689"/>
      <c r="AI40" s="689"/>
      <c r="AJ40" s="689"/>
    </row>
    <row r="41" spans="1:36" ht="19.5">
      <c r="A41" s="655"/>
      <c r="B41" s="661"/>
      <c r="C41" s="661"/>
      <c r="D41" s="661"/>
      <c r="E41" s="661"/>
      <c r="F41" s="661"/>
      <c r="G41" s="661"/>
      <c r="H41" s="661"/>
      <c r="I41" s="661"/>
      <c r="J41" s="661"/>
      <c r="K41" s="661"/>
      <c r="L41" s="677" t="str">
        <f t="shared" si="1"/>
        <v/>
      </c>
      <c r="M41" s="677"/>
      <c r="N41" s="677"/>
      <c r="O41" s="677"/>
      <c r="P41" s="677"/>
      <c r="Q41" s="685"/>
      <c r="R41" s="685"/>
      <c r="S41" s="685"/>
      <c r="T41" s="685"/>
      <c r="U41" s="685"/>
      <c r="V41" s="685"/>
      <c r="W41" s="685"/>
      <c r="X41" s="685"/>
      <c r="Y41" s="692"/>
      <c r="Z41" s="692"/>
      <c r="AA41" s="672" t="str">
        <f t="shared" si="2"/>
        <v/>
      </c>
      <c r="AB41" s="672"/>
      <c r="AC41" s="672"/>
      <c r="AD41" s="672"/>
      <c r="AE41" s="655"/>
      <c r="AF41" s="655"/>
      <c r="AG41" s="655"/>
      <c r="AH41" s="689"/>
      <c r="AI41" s="689"/>
      <c r="AJ41" s="689"/>
    </row>
    <row r="42" spans="1:36" ht="19.5">
      <c r="A42" s="655"/>
      <c r="B42" s="661" t="s">
        <v>506</v>
      </c>
      <c r="C42" s="661"/>
      <c r="D42" s="661"/>
      <c r="E42" s="661"/>
      <c r="F42" s="661"/>
      <c r="G42" s="661"/>
      <c r="H42" s="661"/>
      <c r="I42" s="661"/>
      <c r="J42" s="661"/>
      <c r="K42" s="661"/>
      <c r="L42" s="677" t="str">
        <f t="shared" si="1"/>
        <v/>
      </c>
      <c r="M42" s="677"/>
      <c r="N42" s="677"/>
      <c r="O42" s="677"/>
      <c r="P42" s="677"/>
      <c r="Q42" s="686"/>
      <c r="R42" s="686"/>
      <c r="S42" s="686"/>
      <c r="T42" s="686"/>
      <c r="U42" s="686"/>
      <c r="V42" s="686"/>
      <c r="W42" s="686"/>
      <c r="X42" s="686"/>
      <c r="Y42" s="692"/>
      <c r="Z42" s="692"/>
      <c r="AA42" s="672" t="str">
        <f t="shared" si="2"/>
        <v/>
      </c>
      <c r="AB42" s="672"/>
      <c r="AC42" s="672"/>
      <c r="AD42" s="672"/>
      <c r="AE42" s="655"/>
      <c r="AF42" s="655"/>
      <c r="AG42" s="655"/>
      <c r="AH42" s="689"/>
      <c r="AI42" s="689"/>
      <c r="AJ42" s="689"/>
    </row>
    <row r="43" spans="1:36" ht="23.1" customHeight="1">
      <c r="A43" s="655"/>
      <c r="B43" s="667" t="s">
        <v>796</v>
      </c>
      <c r="C43" s="667"/>
      <c r="D43" s="667"/>
      <c r="E43" s="667"/>
      <c r="F43" s="667"/>
      <c r="G43" s="667"/>
      <c r="H43" s="667"/>
      <c r="I43" s="667"/>
      <c r="J43" s="667"/>
      <c r="K43" s="667"/>
      <c r="L43" s="667"/>
      <c r="M43" s="667"/>
      <c r="N43" s="667"/>
      <c r="O43" s="667"/>
      <c r="P43" s="667"/>
      <c r="Q43" s="667"/>
      <c r="R43" s="667"/>
      <c r="S43" s="667"/>
      <c r="T43" s="667"/>
      <c r="U43" s="667"/>
      <c r="V43" s="667"/>
      <c r="W43" s="667"/>
      <c r="X43" s="667"/>
      <c r="Y43" s="667"/>
      <c r="Z43" s="667"/>
      <c r="AA43" s="667"/>
      <c r="AB43" s="667"/>
      <c r="AC43" s="667"/>
      <c r="AD43" s="667"/>
      <c r="AE43" s="667"/>
      <c r="AF43" s="667"/>
      <c r="AG43" s="655"/>
      <c r="AH43" s="655"/>
      <c r="AI43" s="655"/>
      <c r="AJ43" s="655"/>
    </row>
    <row r="44" spans="1:36" ht="23.1" customHeight="1">
      <c r="A44" s="655"/>
      <c r="B44" s="667"/>
      <c r="C44" s="667"/>
      <c r="D44" s="667"/>
      <c r="E44" s="667"/>
      <c r="F44" s="667"/>
      <c r="G44" s="667"/>
      <c r="H44" s="667"/>
      <c r="I44" s="667"/>
      <c r="J44" s="667"/>
      <c r="K44" s="667"/>
      <c r="L44" s="667"/>
      <c r="M44" s="667"/>
      <c r="N44" s="667"/>
      <c r="O44" s="667"/>
      <c r="P44" s="667"/>
      <c r="Q44" s="667"/>
      <c r="R44" s="667"/>
      <c r="S44" s="667"/>
      <c r="T44" s="667"/>
      <c r="U44" s="667"/>
      <c r="V44" s="667"/>
      <c r="W44" s="667"/>
      <c r="X44" s="667"/>
      <c r="Y44" s="667"/>
      <c r="Z44" s="667"/>
      <c r="AA44" s="667"/>
      <c r="AB44" s="667"/>
      <c r="AC44" s="667"/>
      <c r="AD44" s="667"/>
      <c r="AE44" s="667"/>
      <c r="AF44" s="667"/>
      <c r="AG44" s="655"/>
      <c r="AH44" s="655"/>
      <c r="AI44" s="655"/>
      <c r="AJ44" s="655"/>
    </row>
    <row r="45" spans="1:36" ht="23.1" customHeight="1">
      <c r="A45" s="655"/>
      <c r="B45" s="667"/>
      <c r="C45" s="667"/>
      <c r="D45" s="667"/>
      <c r="E45" s="667"/>
      <c r="F45" s="667"/>
      <c r="G45" s="667"/>
      <c r="H45" s="667"/>
      <c r="I45" s="667"/>
      <c r="J45" s="667"/>
      <c r="K45" s="667"/>
      <c r="L45" s="667"/>
      <c r="M45" s="667"/>
      <c r="N45" s="667"/>
      <c r="O45" s="667"/>
      <c r="P45" s="667"/>
      <c r="Q45" s="667"/>
      <c r="R45" s="667"/>
      <c r="S45" s="667"/>
      <c r="T45" s="667"/>
      <c r="U45" s="667"/>
      <c r="V45" s="667"/>
      <c r="W45" s="667"/>
      <c r="X45" s="667"/>
      <c r="Y45" s="667"/>
      <c r="Z45" s="667"/>
      <c r="AA45" s="667"/>
      <c r="AB45" s="667"/>
      <c r="AC45" s="667"/>
      <c r="AD45" s="667"/>
      <c r="AE45" s="667"/>
      <c r="AF45" s="667"/>
      <c r="AG45" s="655"/>
      <c r="AH45" s="655"/>
      <c r="AI45" s="655"/>
      <c r="AJ45" s="655"/>
    </row>
    <row r="46" spans="1:36" ht="19.5">
      <c r="A46" s="655"/>
      <c r="B46" s="655"/>
      <c r="C46" s="655"/>
      <c r="D46" s="655"/>
      <c r="E46" s="655"/>
      <c r="F46" s="655"/>
      <c r="G46" s="655"/>
      <c r="H46" s="655"/>
      <c r="I46" s="655"/>
      <c r="J46" s="655"/>
      <c r="K46" s="655"/>
      <c r="L46" s="655"/>
      <c r="M46" s="655"/>
      <c r="N46" s="655"/>
      <c r="O46" s="655"/>
      <c r="P46" s="655"/>
      <c r="Q46" s="655"/>
      <c r="R46" s="655"/>
      <c r="S46" s="655"/>
      <c r="T46" s="655"/>
      <c r="U46" s="655"/>
      <c r="V46" s="655"/>
      <c r="W46" s="655"/>
      <c r="X46" s="655"/>
      <c r="Y46" s="655"/>
      <c r="Z46" s="655"/>
      <c r="AA46" s="655"/>
      <c r="AB46" s="655"/>
      <c r="AC46" s="655"/>
      <c r="AD46" s="655"/>
      <c r="AE46" s="655"/>
      <c r="AF46" s="655"/>
      <c r="AG46" s="655"/>
      <c r="AH46" s="655"/>
      <c r="AI46" s="655"/>
      <c r="AJ46" s="655"/>
    </row>
    <row r="47" spans="1:36" ht="19.5">
      <c r="A47" s="655"/>
      <c r="B47" s="666" t="s">
        <v>507</v>
      </c>
      <c r="C47" s="666"/>
      <c r="D47" s="666"/>
      <c r="E47" s="666"/>
      <c r="F47" s="666"/>
      <c r="G47" s="666"/>
      <c r="H47" s="666"/>
      <c r="I47" s="666"/>
      <c r="J47" s="666"/>
      <c r="K47" s="666"/>
      <c r="L47" s="666"/>
      <c r="M47" s="666"/>
      <c r="N47" s="666"/>
      <c r="O47" s="666"/>
      <c r="P47" s="666"/>
      <c r="Q47" s="666"/>
      <c r="R47" s="666"/>
      <c r="S47" s="666"/>
      <c r="T47" s="666"/>
      <c r="U47" s="666"/>
      <c r="V47" s="666"/>
      <c r="W47" s="666"/>
      <c r="X47" s="655"/>
      <c r="Y47" s="673" t="s">
        <v>508</v>
      </c>
      <c r="Z47" s="655"/>
      <c r="AA47" s="655"/>
      <c r="AB47" s="655"/>
      <c r="AC47" s="655"/>
      <c r="AD47" s="655"/>
      <c r="AE47" s="655"/>
      <c r="AF47" s="655"/>
      <c r="AG47" s="655"/>
      <c r="AH47" s="655"/>
      <c r="AI47" s="655"/>
      <c r="AJ47" s="655"/>
    </row>
    <row r="48" spans="1:36" ht="19.5">
      <c r="A48" s="655"/>
      <c r="B48" s="658" t="s">
        <v>416</v>
      </c>
      <c r="C48" s="655"/>
      <c r="D48" s="655"/>
      <c r="E48" s="655"/>
      <c r="F48" s="655"/>
      <c r="G48" s="655"/>
      <c r="H48" s="655"/>
      <c r="I48" s="655"/>
      <c r="J48" s="655"/>
      <c r="K48" s="655"/>
      <c r="L48" s="655"/>
      <c r="M48" s="655"/>
      <c r="N48" s="655"/>
      <c r="O48" s="655"/>
      <c r="P48" s="655"/>
      <c r="Q48" s="655"/>
      <c r="R48" s="655"/>
      <c r="S48" s="655"/>
      <c r="T48" s="655"/>
      <c r="U48" s="655"/>
      <c r="V48" s="655"/>
      <c r="W48" s="655"/>
      <c r="X48" s="655"/>
      <c r="Y48" s="655"/>
      <c r="Z48" s="655"/>
      <c r="AA48" s="655"/>
      <c r="AB48" s="655"/>
      <c r="AC48" s="655"/>
      <c r="AD48" s="655"/>
      <c r="AE48" s="655"/>
      <c r="AF48" s="655"/>
      <c r="AG48" s="655"/>
      <c r="AH48" s="655"/>
      <c r="AI48" s="655"/>
      <c r="AJ48" s="655"/>
    </row>
    <row r="49" spans="1:36" ht="19.5">
      <c r="A49" s="655"/>
      <c r="B49" s="659" t="s">
        <v>233</v>
      </c>
      <c r="C49" s="659"/>
      <c r="D49" s="659"/>
      <c r="E49" s="659"/>
      <c r="F49" s="659"/>
      <c r="G49" s="659"/>
      <c r="H49" s="659"/>
      <c r="I49" s="659"/>
      <c r="J49" s="659"/>
      <c r="K49" s="674" t="s">
        <v>338</v>
      </c>
      <c r="L49" s="674"/>
      <c r="M49" s="674"/>
      <c r="N49" s="674"/>
      <c r="O49" s="674"/>
      <c r="P49" s="674"/>
      <c r="Q49" s="674"/>
      <c r="R49" s="674"/>
      <c r="S49" s="674"/>
      <c r="T49" s="674"/>
      <c r="U49" s="674"/>
      <c r="V49" s="674"/>
      <c r="W49" s="674"/>
      <c r="X49" s="674"/>
      <c r="Y49" s="674"/>
      <c r="Z49" s="674"/>
      <c r="AA49" s="674"/>
      <c r="AB49" s="674"/>
      <c r="AC49" s="674"/>
      <c r="AD49" s="674"/>
      <c r="AE49" s="674"/>
      <c r="AF49" s="674"/>
      <c r="AG49" s="655"/>
      <c r="AH49" s="655"/>
      <c r="AI49" s="655"/>
      <c r="AJ49" s="655"/>
    </row>
    <row r="50" spans="1:36" ht="19.5">
      <c r="A50" s="655"/>
      <c r="B50" s="659"/>
      <c r="C50" s="659"/>
      <c r="D50" s="659"/>
      <c r="E50" s="659"/>
      <c r="F50" s="659"/>
      <c r="G50" s="659"/>
      <c r="H50" s="659"/>
      <c r="I50" s="659"/>
      <c r="J50" s="659"/>
      <c r="K50" s="675"/>
      <c r="L50" s="675"/>
      <c r="M50" s="675"/>
      <c r="N50" s="675"/>
      <c r="O50" s="675"/>
      <c r="P50" s="675"/>
      <c r="Q50" s="675"/>
      <c r="R50" s="675"/>
      <c r="S50" s="675"/>
      <c r="T50" s="675"/>
      <c r="U50" s="675"/>
      <c r="V50" s="675"/>
      <c r="W50" s="675"/>
      <c r="X50" s="675"/>
      <c r="Y50" s="675"/>
      <c r="Z50" s="675"/>
      <c r="AA50" s="675"/>
      <c r="AB50" s="675"/>
      <c r="AC50" s="675"/>
      <c r="AD50" s="675"/>
      <c r="AE50" s="675"/>
      <c r="AF50" s="675"/>
      <c r="AG50" s="655"/>
      <c r="AH50" s="655"/>
      <c r="AI50" s="655"/>
      <c r="AJ50" s="655"/>
    </row>
    <row r="51" spans="1:36" ht="35.1" customHeight="1">
      <c r="A51" s="655"/>
      <c r="B51" s="668" t="s">
        <v>781</v>
      </c>
      <c r="C51" s="668"/>
      <c r="D51" s="668"/>
      <c r="E51" s="668"/>
      <c r="F51" s="668"/>
      <c r="G51" s="668"/>
      <c r="H51" s="668"/>
      <c r="I51" s="668"/>
      <c r="J51" s="668"/>
      <c r="K51" s="668"/>
      <c r="L51" s="668"/>
      <c r="M51" s="668"/>
      <c r="N51" s="668"/>
      <c r="O51" s="668"/>
      <c r="P51" s="668"/>
      <c r="Q51" s="668"/>
      <c r="R51" s="668"/>
      <c r="S51" s="668"/>
      <c r="T51" s="668"/>
      <c r="U51" s="668"/>
      <c r="V51" s="668"/>
      <c r="W51" s="668"/>
      <c r="X51" s="668"/>
      <c r="Y51" s="668"/>
      <c r="Z51" s="668"/>
      <c r="AA51" s="668"/>
      <c r="AB51" s="668"/>
      <c r="AC51" s="668"/>
      <c r="AD51" s="668"/>
      <c r="AE51" s="668"/>
      <c r="AF51" s="668"/>
      <c r="AG51" s="655"/>
      <c r="AH51" s="655"/>
      <c r="AI51" s="655"/>
      <c r="AJ51" s="655"/>
    </row>
    <row r="52" spans="1:36" ht="19.5">
      <c r="A52" s="655"/>
      <c r="B52" s="655"/>
      <c r="C52" s="655"/>
      <c r="D52" s="655"/>
      <c r="E52" s="655"/>
      <c r="F52" s="655"/>
      <c r="G52" s="655"/>
      <c r="H52" s="655"/>
      <c r="I52" s="655"/>
      <c r="J52" s="655"/>
      <c r="K52" s="655"/>
      <c r="L52" s="655"/>
      <c r="M52" s="655"/>
      <c r="N52" s="655"/>
      <c r="O52" s="655"/>
      <c r="P52" s="655"/>
      <c r="Q52" s="655"/>
      <c r="R52" s="655"/>
      <c r="S52" s="655"/>
      <c r="T52" s="655"/>
      <c r="U52" s="655"/>
      <c r="V52" s="655"/>
      <c r="W52" s="655"/>
      <c r="X52" s="655"/>
      <c r="Y52" s="655"/>
      <c r="Z52" s="655"/>
      <c r="AA52" s="655"/>
      <c r="AB52" s="655"/>
      <c r="AC52" s="655"/>
      <c r="AD52" s="655"/>
      <c r="AE52" s="655"/>
      <c r="AF52" s="655"/>
      <c r="AG52" s="655"/>
      <c r="AH52" s="655"/>
      <c r="AI52" s="655"/>
      <c r="AJ52" s="655"/>
    </row>
    <row r="53" spans="1:36" ht="19.5">
      <c r="A53" s="655"/>
      <c r="B53" s="666" t="s">
        <v>249</v>
      </c>
      <c r="C53" s="666"/>
      <c r="D53" s="666"/>
      <c r="E53" s="666"/>
      <c r="F53" s="666"/>
      <c r="G53" s="666"/>
      <c r="H53" s="666"/>
      <c r="I53" s="666"/>
      <c r="J53" s="655"/>
      <c r="K53" s="673" t="s">
        <v>509</v>
      </c>
      <c r="L53" s="655"/>
      <c r="M53" s="655"/>
      <c r="N53" s="655"/>
      <c r="O53" s="655"/>
      <c r="P53" s="655"/>
      <c r="Q53" s="655"/>
      <c r="R53" s="655"/>
      <c r="S53" s="655"/>
      <c r="T53" s="655"/>
      <c r="U53" s="655"/>
      <c r="V53" s="655"/>
      <c r="W53" s="655"/>
      <c r="X53" s="655"/>
      <c r="Y53" s="655"/>
      <c r="Z53" s="655"/>
      <c r="AA53" s="655"/>
      <c r="AB53" s="655"/>
      <c r="AC53" s="655"/>
      <c r="AD53" s="655"/>
      <c r="AE53" s="655"/>
      <c r="AF53" s="655"/>
      <c r="AG53" s="655"/>
      <c r="AH53" s="655"/>
      <c r="AI53" s="655"/>
      <c r="AJ53" s="655"/>
    </row>
    <row r="54" spans="1:36" ht="19.5">
      <c r="A54" s="655"/>
      <c r="B54" s="658" t="s">
        <v>199</v>
      </c>
      <c r="C54" s="655"/>
      <c r="D54" s="655"/>
      <c r="E54" s="655"/>
      <c r="F54" s="655"/>
      <c r="G54" s="655"/>
      <c r="H54" s="655"/>
      <c r="I54" s="655"/>
      <c r="J54" s="655"/>
      <c r="K54" s="655"/>
      <c r="L54" s="655"/>
      <c r="M54" s="655"/>
      <c r="N54" s="655"/>
      <c r="O54" s="655"/>
      <c r="P54" s="655"/>
      <c r="Q54" s="655"/>
      <c r="R54" s="655"/>
      <c r="S54" s="655"/>
      <c r="T54" s="655"/>
      <c r="U54" s="655"/>
      <c r="V54" s="655"/>
      <c r="W54" s="655"/>
      <c r="X54" s="655"/>
      <c r="Y54" s="655"/>
      <c r="Z54" s="655"/>
      <c r="AA54" s="655"/>
      <c r="AB54" s="655"/>
      <c r="AC54" s="655"/>
      <c r="AD54" s="655"/>
      <c r="AE54" s="655"/>
      <c r="AF54" s="655"/>
      <c r="AG54" s="655"/>
      <c r="AH54" s="655"/>
      <c r="AI54" s="655"/>
      <c r="AJ54" s="655"/>
    </row>
    <row r="55" spans="1:36" ht="18.95" customHeight="1">
      <c r="A55" s="655"/>
      <c r="B55" s="659"/>
      <c r="C55" s="659"/>
      <c r="D55" s="659"/>
      <c r="E55" s="659"/>
      <c r="F55" s="659"/>
      <c r="G55" s="659"/>
      <c r="H55" s="659"/>
      <c r="I55" s="659"/>
      <c r="J55" s="659"/>
      <c r="K55" s="659"/>
      <c r="L55" s="659" t="s">
        <v>440</v>
      </c>
      <c r="M55" s="659"/>
      <c r="N55" s="659"/>
      <c r="O55" s="659"/>
      <c r="P55" s="659"/>
      <c r="Q55" s="682" t="s">
        <v>499</v>
      </c>
      <c r="R55" s="682"/>
      <c r="S55" s="682"/>
      <c r="T55" s="682"/>
      <c r="U55" s="691"/>
      <c r="V55" s="691"/>
      <c r="W55" s="693" t="s">
        <v>512</v>
      </c>
      <c r="X55" s="693"/>
      <c r="Y55" s="693"/>
      <c r="Z55" s="693"/>
      <c r="AA55" s="655"/>
      <c r="AB55" s="655"/>
      <c r="AC55" s="655"/>
      <c r="AD55" s="655"/>
      <c r="AE55" s="655"/>
      <c r="AF55" s="655"/>
      <c r="AG55" s="655"/>
      <c r="AH55" s="655"/>
      <c r="AI55" s="655"/>
      <c r="AJ55" s="655"/>
    </row>
    <row r="56" spans="1:36" ht="19.5">
      <c r="A56" s="655"/>
      <c r="B56" s="659"/>
      <c r="C56" s="659"/>
      <c r="D56" s="659"/>
      <c r="E56" s="659"/>
      <c r="F56" s="659"/>
      <c r="G56" s="659"/>
      <c r="H56" s="659"/>
      <c r="I56" s="659"/>
      <c r="J56" s="659"/>
      <c r="K56" s="659"/>
      <c r="L56" s="659"/>
      <c r="M56" s="659"/>
      <c r="N56" s="659"/>
      <c r="O56" s="659"/>
      <c r="P56" s="659"/>
      <c r="Q56" s="682"/>
      <c r="R56" s="682"/>
      <c r="S56" s="682"/>
      <c r="T56" s="682"/>
      <c r="U56" s="691"/>
      <c r="V56" s="691"/>
      <c r="W56" s="693"/>
      <c r="X56" s="693"/>
      <c r="Y56" s="693"/>
      <c r="Z56" s="693"/>
      <c r="AA56" s="655"/>
      <c r="AB56" s="655"/>
      <c r="AC56" s="655"/>
      <c r="AD56" s="655"/>
      <c r="AE56" s="655"/>
      <c r="AF56" s="655"/>
      <c r="AG56" s="655"/>
      <c r="AH56" s="655"/>
      <c r="AI56" s="655"/>
      <c r="AJ56" s="655"/>
    </row>
    <row r="57" spans="1:36" ht="19.5">
      <c r="A57" s="655"/>
      <c r="B57" s="661" t="s">
        <v>489</v>
      </c>
      <c r="C57" s="661"/>
      <c r="D57" s="661"/>
      <c r="E57" s="661"/>
      <c r="F57" s="661"/>
      <c r="G57" s="661"/>
      <c r="H57" s="661"/>
      <c r="I57" s="661"/>
      <c r="J57" s="661"/>
      <c r="K57" s="661"/>
      <c r="L57" s="677" t="str">
        <f>IF(N17="","",EOMONTH(AI17,0))</f>
        <v/>
      </c>
      <c r="M57" s="677"/>
      <c r="N57" s="677"/>
      <c r="O57" s="677"/>
      <c r="P57" s="677"/>
      <c r="Q57" s="683" t="str">
        <f>IF($P$18=0,"",$P$18)</f>
        <v/>
      </c>
      <c r="R57" s="683"/>
      <c r="S57" s="683"/>
      <c r="T57" s="683"/>
      <c r="U57" s="691"/>
      <c r="V57" s="691"/>
      <c r="W57" s="685"/>
      <c r="X57" s="685"/>
      <c r="Y57" s="685"/>
      <c r="Z57" s="685"/>
      <c r="AA57" s="655"/>
      <c r="AB57" s="655"/>
      <c r="AC57" s="655"/>
      <c r="AD57" s="655"/>
      <c r="AE57" s="655"/>
      <c r="AF57" s="655"/>
      <c r="AG57" s="655"/>
      <c r="AH57" s="655"/>
      <c r="AI57" s="655"/>
      <c r="AJ57" s="655"/>
    </row>
    <row r="58" spans="1:36" ht="19.5">
      <c r="A58" s="655"/>
      <c r="B58" s="661" t="s">
        <v>513</v>
      </c>
      <c r="C58" s="661"/>
      <c r="D58" s="661"/>
      <c r="E58" s="661"/>
      <c r="F58" s="661"/>
      <c r="G58" s="661"/>
      <c r="H58" s="661"/>
      <c r="I58" s="661"/>
      <c r="J58" s="661"/>
      <c r="K58" s="661"/>
      <c r="L58" s="677" t="str">
        <f t="shared" ref="L58:L75" si="3">IF($N$17="","",EOMONTH(L57,1))</f>
        <v/>
      </c>
      <c r="M58" s="677"/>
      <c r="N58" s="677"/>
      <c r="O58" s="677"/>
      <c r="P58" s="677"/>
      <c r="Q58" s="684"/>
      <c r="R58" s="684"/>
      <c r="S58" s="684"/>
      <c r="T58" s="684"/>
      <c r="U58" s="691"/>
      <c r="V58" s="691"/>
      <c r="W58" s="685"/>
      <c r="X58" s="685"/>
      <c r="Y58" s="685"/>
      <c r="Z58" s="685"/>
      <c r="AA58" s="655"/>
      <c r="AB58" s="655"/>
      <c r="AC58" s="655"/>
      <c r="AD58" s="655"/>
      <c r="AE58" s="655"/>
      <c r="AF58" s="655"/>
      <c r="AG58" s="655"/>
      <c r="AH58" s="655"/>
      <c r="AI58" s="655"/>
      <c r="AJ58" s="655"/>
    </row>
    <row r="59" spans="1:36" ht="19.5">
      <c r="A59" s="655"/>
      <c r="B59" s="661" t="s">
        <v>514</v>
      </c>
      <c r="C59" s="661"/>
      <c r="D59" s="661"/>
      <c r="E59" s="661"/>
      <c r="F59" s="661"/>
      <c r="G59" s="661"/>
      <c r="H59" s="661"/>
      <c r="I59" s="661"/>
      <c r="J59" s="661"/>
      <c r="K59" s="661"/>
      <c r="L59" s="677" t="str">
        <f t="shared" si="3"/>
        <v/>
      </c>
      <c r="M59" s="677"/>
      <c r="N59" s="677"/>
      <c r="O59" s="677"/>
      <c r="P59" s="677"/>
      <c r="Q59" s="684"/>
      <c r="R59" s="684"/>
      <c r="S59" s="684"/>
      <c r="T59" s="684"/>
      <c r="U59" s="691"/>
      <c r="V59" s="691"/>
      <c r="W59" s="672" t="str">
        <f t="shared" ref="W59:W75" si="4">IF(Q57="","",IF(OR(AND($AJ$9=7,Q57&lt;=750,$H$21="可"),(AND($AJ$9=8,Q57&lt;=900,$H$21="可"))),"可","否"))</f>
        <v/>
      </c>
      <c r="X59" s="672"/>
      <c r="Y59" s="672"/>
      <c r="Z59" s="672"/>
      <c r="AA59" s="655"/>
      <c r="AB59" s="655"/>
      <c r="AC59" s="655"/>
      <c r="AD59" s="655"/>
      <c r="AE59" s="655"/>
      <c r="AF59" s="655"/>
      <c r="AG59" s="655"/>
      <c r="AH59" s="655"/>
      <c r="AI59" s="655"/>
      <c r="AJ59" s="655"/>
    </row>
    <row r="60" spans="1:36" ht="19.5">
      <c r="A60" s="655"/>
      <c r="B60" s="661"/>
      <c r="C60" s="661"/>
      <c r="D60" s="661"/>
      <c r="E60" s="661"/>
      <c r="F60" s="661"/>
      <c r="G60" s="661"/>
      <c r="H60" s="661"/>
      <c r="I60" s="661"/>
      <c r="J60" s="661"/>
      <c r="K60" s="661"/>
      <c r="L60" s="677" t="str">
        <f t="shared" si="3"/>
        <v/>
      </c>
      <c r="M60" s="677"/>
      <c r="N60" s="677"/>
      <c r="O60" s="677"/>
      <c r="P60" s="677"/>
      <c r="Q60" s="684"/>
      <c r="R60" s="684"/>
      <c r="S60" s="684"/>
      <c r="T60" s="684"/>
      <c r="U60" s="691"/>
      <c r="V60" s="691"/>
      <c r="W60" s="672" t="str">
        <f t="shared" si="4"/>
        <v/>
      </c>
      <c r="X60" s="672"/>
      <c r="Y60" s="672"/>
      <c r="Z60" s="672"/>
      <c r="AA60" s="655"/>
      <c r="AB60" s="655"/>
      <c r="AC60" s="655"/>
      <c r="AD60" s="655"/>
      <c r="AE60" s="655"/>
      <c r="AF60" s="655"/>
      <c r="AG60" s="655"/>
      <c r="AH60" s="655"/>
      <c r="AI60" s="655"/>
      <c r="AJ60" s="655"/>
    </row>
    <row r="61" spans="1:36" ht="19.5">
      <c r="A61" s="655"/>
      <c r="B61" s="661"/>
      <c r="C61" s="661"/>
      <c r="D61" s="661"/>
      <c r="E61" s="661"/>
      <c r="F61" s="661"/>
      <c r="G61" s="661"/>
      <c r="H61" s="661"/>
      <c r="I61" s="661"/>
      <c r="J61" s="661"/>
      <c r="K61" s="661"/>
      <c r="L61" s="677" t="str">
        <f t="shared" si="3"/>
        <v/>
      </c>
      <c r="M61" s="677"/>
      <c r="N61" s="677"/>
      <c r="O61" s="677"/>
      <c r="P61" s="677"/>
      <c r="Q61" s="684"/>
      <c r="R61" s="684"/>
      <c r="S61" s="684"/>
      <c r="T61" s="684"/>
      <c r="U61" s="691"/>
      <c r="V61" s="691"/>
      <c r="W61" s="672" t="str">
        <f t="shared" si="4"/>
        <v/>
      </c>
      <c r="X61" s="672"/>
      <c r="Y61" s="672"/>
      <c r="Z61" s="672"/>
      <c r="AA61" s="655"/>
      <c r="AB61" s="655"/>
      <c r="AC61" s="655"/>
      <c r="AD61" s="655"/>
      <c r="AE61" s="655"/>
      <c r="AF61" s="655"/>
      <c r="AG61" s="655"/>
      <c r="AH61" s="655"/>
      <c r="AI61" s="655"/>
      <c r="AJ61" s="655"/>
    </row>
    <row r="62" spans="1:36" ht="19.5">
      <c r="A62" s="655"/>
      <c r="B62" s="661"/>
      <c r="C62" s="661"/>
      <c r="D62" s="661"/>
      <c r="E62" s="661"/>
      <c r="F62" s="661"/>
      <c r="G62" s="661"/>
      <c r="H62" s="661"/>
      <c r="I62" s="661"/>
      <c r="J62" s="661"/>
      <c r="K62" s="661"/>
      <c r="L62" s="677" t="str">
        <f t="shared" si="3"/>
        <v/>
      </c>
      <c r="M62" s="677"/>
      <c r="N62" s="677"/>
      <c r="O62" s="677"/>
      <c r="P62" s="677"/>
      <c r="Q62" s="684"/>
      <c r="R62" s="684"/>
      <c r="S62" s="684"/>
      <c r="T62" s="684"/>
      <c r="U62" s="691"/>
      <c r="V62" s="691"/>
      <c r="W62" s="672" t="str">
        <f t="shared" si="4"/>
        <v/>
      </c>
      <c r="X62" s="672"/>
      <c r="Y62" s="672"/>
      <c r="Z62" s="672"/>
      <c r="AA62" s="655"/>
      <c r="AB62" s="655"/>
      <c r="AC62" s="655"/>
      <c r="AD62" s="655"/>
      <c r="AE62" s="655"/>
      <c r="AF62" s="655"/>
      <c r="AG62" s="655"/>
      <c r="AH62" s="655"/>
      <c r="AI62" s="655"/>
      <c r="AJ62" s="655"/>
    </row>
    <row r="63" spans="1:36" ht="19.5">
      <c r="A63" s="655"/>
      <c r="B63" s="661"/>
      <c r="C63" s="661"/>
      <c r="D63" s="661"/>
      <c r="E63" s="661"/>
      <c r="F63" s="661"/>
      <c r="G63" s="661"/>
      <c r="H63" s="661"/>
      <c r="I63" s="661"/>
      <c r="J63" s="661"/>
      <c r="K63" s="661"/>
      <c r="L63" s="677" t="str">
        <f t="shared" si="3"/>
        <v/>
      </c>
      <c r="M63" s="677"/>
      <c r="N63" s="677"/>
      <c r="O63" s="677"/>
      <c r="P63" s="677"/>
      <c r="Q63" s="684"/>
      <c r="R63" s="684"/>
      <c r="S63" s="684"/>
      <c r="T63" s="684"/>
      <c r="U63" s="691"/>
      <c r="V63" s="691"/>
      <c r="W63" s="672" t="str">
        <f t="shared" si="4"/>
        <v/>
      </c>
      <c r="X63" s="672"/>
      <c r="Y63" s="672"/>
      <c r="Z63" s="672"/>
      <c r="AA63" s="655"/>
      <c r="AB63" s="655"/>
      <c r="AC63" s="655"/>
      <c r="AD63" s="655"/>
      <c r="AE63" s="655"/>
      <c r="AF63" s="655"/>
      <c r="AG63" s="655"/>
      <c r="AH63" s="655"/>
      <c r="AI63" s="655"/>
      <c r="AJ63" s="655"/>
    </row>
    <row r="64" spans="1:36" ht="18.95" customHeight="1">
      <c r="A64" s="655"/>
      <c r="B64" s="661"/>
      <c r="C64" s="661"/>
      <c r="D64" s="661"/>
      <c r="E64" s="661"/>
      <c r="F64" s="661"/>
      <c r="G64" s="661"/>
      <c r="H64" s="661"/>
      <c r="I64" s="661"/>
      <c r="J64" s="661"/>
      <c r="K64" s="661"/>
      <c r="L64" s="677" t="str">
        <f t="shared" si="3"/>
        <v/>
      </c>
      <c r="M64" s="677"/>
      <c r="N64" s="677"/>
      <c r="O64" s="677"/>
      <c r="P64" s="677"/>
      <c r="Q64" s="684"/>
      <c r="R64" s="684"/>
      <c r="S64" s="684"/>
      <c r="T64" s="684"/>
      <c r="U64" s="692" t="s">
        <v>14</v>
      </c>
      <c r="V64" s="692"/>
      <c r="W64" s="672" t="str">
        <f t="shared" si="4"/>
        <v/>
      </c>
      <c r="X64" s="672"/>
      <c r="Y64" s="672"/>
      <c r="Z64" s="672"/>
      <c r="AA64" s="655"/>
      <c r="AB64" s="655"/>
      <c r="AC64" s="655"/>
      <c r="AD64" s="655"/>
      <c r="AE64" s="655"/>
      <c r="AF64" s="655"/>
      <c r="AG64" s="655"/>
      <c r="AH64" s="655"/>
      <c r="AI64" s="655"/>
      <c r="AJ64" s="655"/>
    </row>
    <row r="65" spans="1:36" ht="19.5">
      <c r="A65" s="655"/>
      <c r="B65" s="661"/>
      <c r="C65" s="661"/>
      <c r="D65" s="661"/>
      <c r="E65" s="661"/>
      <c r="F65" s="661"/>
      <c r="G65" s="661"/>
      <c r="H65" s="661"/>
      <c r="I65" s="661"/>
      <c r="J65" s="661"/>
      <c r="K65" s="661"/>
      <c r="L65" s="677" t="str">
        <f t="shared" si="3"/>
        <v/>
      </c>
      <c r="M65" s="677"/>
      <c r="N65" s="677"/>
      <c r="O65" s="677"/>
      <c r="P65" s="677"/>
      <c r="Q65" s="684"/>
      <c r="R65" s="684"/>
      <c r="S65" s="684"/>
      <c r="T65" s="684"/>
      <c r="U65" s="692"/>
      <c r="V65" s="692"/>
      <c r="W65" s="672" t="str">
        <f t="shared" si="4"/>
        <v/>
      </c>
      <c r="X65" s="672"/>
      <c r="Y65" s="672"/>
      <c r="Z65" s="672"/>
      <c r="AA65" s="655"/>
      <c r="AB65" s="655"/>
      <c r="AC65" s="655"/>
      <c r="AD65" s="655"/>
      <c r="AE65" s="655"/>
      <c r="AF65" s="655"/>
      <c r="AG65" s="655"/>
      <c r="AH65" s="655"/>
      <c r="AI65" s="655"/>
      <c r="AJ65" s="655"/>
    </row>
    <row r="66" spans="1:36" ht="19.5">
      <c r="A66" s="655"/>
      <c r="B66" s="661"/>
      <c r="C66" s="661"/>
      <c r="D66" s="661"/>
      <c r="E66" s="661"/>
      <c r="F66" s="661"/>
      <c r="G66" s="661"/>
      <c r="H66" s="661"/>
      <c r="I66" s="661"/>
      <c r="J66" s="661"/>
      <c r="K66" s="661"/>
      <c r="L66" s="677" t="str">
        <f t="shared" si="3"/>
        <v/>
      </c>
      <c r="M66" s="677"/>
      <c r="N66" s="677"/>
      <c r="O66" s="677"/>
      <c r="P66" s="677"/>
      <c r="Q66" s="684"/>
      <c r="R66" s="684"/>
      <c r="S66" s="684"/>
      <c r="T66" s="684"/>
      <c r="U66" s="692"/>
      <c r="V66" s="692"/>
      <c r="W66" s="672" t="str">
        <f t="shared" si="4"/>
        <v/>
      </c>
      <c r="X66" s="672"/>
      <c r="Y66" s="672"/>
      <c r="Z66" s="672"/>
      <c r="AA66" s="655"/>
      <c r="AB66" s="655"/>
      <c r="AC66" s="655"/>
      <c r="AD66" s="655"/>
      <c r="AE66" s="655"/>
      <c r="AF66" s="655"/>
      <c r="AG66" s="655"/>
      <c r="AH66" s="655"/>
      <c r="AI66" s="655"/>
      <c r="AJ66" s="655"/>
    </row>
    <row r="67" spans="1:36" ht="19.5">
      <c r="A67" s="655"/>
      <c r="B67" s="661"/>
      <c r="C67" s="661"/>
      <c r="D67" s="661"/>
      <c r="E67" s="661"/>
      <c r="F67" s="661"/>
      <c r="G67" s="661"/>
      <c r="H67" s="661"/>
      <c r="I67" s="661"/>
      <c r="J67" s="661"/>
      <c r="K67" s="661"/>
      <c r="L67" s="677" t="str">
        <f t="shared" si="3"/>
        <v/>
      </c>
      <c r="M67" s="677"/>
      <c r="N67" s="677"/>
      <c r="O67" s="677"/>
      <c r="P67" s="677"/>
      <c r="Q67" s="684"/>
      <c r="R67" s="684"/>
      <c r="S67" s="684"/>
      <c r="T67" s="684"/>
      <c r="U67" s="692"/>
      <c r="V67" s="692"/>
      <c r="W67" s="672" t="str">
        <f t="shared" si="4"/>
        <v/>
      </c>
      <c r="X67" s="672"/>
      <c r="Y67" s="672"/>
      <c r="Z67" s="672"/>
      <c r="AA67" s="655"/>
      <c r="AB67" s="655"/>
      <c r="AC67" s="655"/>
      <c r="AD67" s="655"/>
      <c r="AE67" s="655"/>
      <c r="AF67" s="655"/>
      <c r="AG67" s="655"/>
      <c r="AH67" s="655"/>
      <c r="AI67" s="655"/>
      <c r="AJ67" s="655"/>
    </row>
    <row r="68" spans="1:36" ht="19.5">
      <c r="A68" s="655"/>
      <c r="B68" s="661"/>
      <c r="C68" s="661"/>
      <c r="D68" s="661"/>
      <c r="E68" s="661"/>
      <c r="F68" s="661"/>
      <c r="G68" s="661"/>
      <c r="H68" s="661"/>
      <c r="I68" s="661"/>
      <c r="J68" s="661"/>
      <c r="K68" s="661"/>
      <c r="L68" s="677" t="str">
        <f t="shared" si="3"/>
        <v/>
      </c>
      <c r="M68" s="677"/>
      <c r="N68" s="677"/>
      <c r="O68" s="677"/>
      <c r="P68" s="677"/>
      <c r="Q68" s="684"/>
      <c r="R68" s="684"/>
      <c r="S68" s="684"/>
      <c r="T68" s="684"/>
      <c r="U68" s="691"/>
      <c r="V68" s="691"/>
      <c r="W68" s="672" t="str">
        <f t="shared" si="4"/>
        <v/>
      </c>
      <c r="X68" s="672"/>
      <c r="Y68" s="672"/>
      <c r="Z68" s="672"/>
      <c r="AA68" s="655"/>
      <c r="AB68" s="655"/>
      <c r="AC68" s="655"/>
      <c r="AD68" s="655"/>
      <c r="AE68" s="655"/>
      <c r="AF68" s="655"/>
      <c r="AG68" s="655"/>
      <c r="AH68" s="655"/>
      <c r="AI68" s="655"/>
      <c r="AJ68" s="655"/>
    </row>
    <row r="69" spans="1:36" ht="19.5">
      <c r="A69" s="655"/>
      <c r="B69" s="661"/>
      <c r="C69" s="661"/>
      <c r="D69" s="661"/>
      <c r="E69" s="661"/>
      <c r="F69" s="661"/>
      <c r="G69" s="661"/>
      <c r="H69" s="661"/>
      <c r="I69" s="661"/>
      <c r="J69" s="661"/>
      <c r="K69" s="661"/>
      <c r="L69" s="677" t="str">
        <f t="shared" si="3"/>
        <v/>
      </c>
      <c r="M69" s="677"/>
      <c r="N69" s="677"/>
      <c r="O69" s="677"/>
      <c r="P69" s="677"/>
      <c r="Q69" s="684"/>
      <c r="R69" s="684"/>
      <c r="S69" s="684"/>
      <c r="T69" s="684"/>
      <c r="U69" s="691"/>
      <c r="V69" s="691"/>
      <c r="W69" s="672" t="str">
        <f t="shared" si="4"/>
        <v/>
      </c>
      <c r="X69" s="672"/>
      <c r="Y69" s="672"/>
      <c r="Z69" s="672"/>
      <c r="AA69" s="655"/>
      <c r="AB69" s="655"/>
      <c r="AC69" s="655"/>
      <c r="AD69" s="655"/>
      <c r="AE69" s="655"/>
      <c r="AF69" s="655"/>
      <c r="AG69" s="655"/>
      <c r="AH69" s="655"/>
      <c r="AI69" s="655"/>
      <c r="AJ69" s="655"/>
    </row>
    <row r="70" spans="1:36" ht="19.5">
      <c r="A70" s="655"/>
      <c r="B70" s="661"/>
      <c r="C70" s="661"/>
      <c r="D70" s="661"/>
      <c r="E70" s="661"/>
      <c r="F70" s="661"/>
      <c r="G70" s="661"/>
      <c r="H70" s="661"/>
      <c r="I70" s="661"/>
      <c r="J70" s="661"/>
      <c r="K70" s="661"/>
      <c r="L70" s="677" t="str">
        <f t="shared" si="3"/>
        <v/>
      </c>
      <c r="M70" s="677"/>
      <c r="N70" s="677"/>
      <c r="O70" s="677"/>
      <c r="P70" s="677"/>
      <c r="Q70" s="684"/>
      <c r="R70" s="684"/>
      <c r="S70" s="684"/>
      <c r="T70" s="684"/>
      <c r="U70" s="691"/>
      <c r="V70" s="691"/>
      <c r="W70" s="672" t="str">
        <f t="shared" si="4"/>
        <v/>
      </c>
      <c r="X70" s="672"/>
      <c r="Y70" s="672"/>
      <c r="Z70" s="672"/>
      <c r="AA70" s="655"/>
      <c r="AB70" s="655"/>
      <c r="AC70" s="655"/>
      <c r="AD70" s="655"/>
      <c r="AE70" s="655"/>
      <c r="AF70" s="655"/>
      <c r="AG70" s="655"/>
      <c r="AH70" s="655"/>
      <c r="AI70" s="655"/>
      <c r="AJ70" s="655"/>
    </row>
    <row r="71" spans="1:36" ht="19.5">
      <c r="A71" s="655"/>
      <c r="B71" s="661"/>
      <c r="C71" s="661"/>
      <c r="D71" s="661"/>
      <c r="E71" s="661"/>
      <c r="F71" s="661"/>
      <c r="G71" s="661"/>
      <c r="H71" s="661"/>
      <c r="I71" s="661"/>
      <c r="J71" s="661"/>
      <c r="K71" s="661"/>
      <c r="L71" s="677" t="str">
        <f t="shared" si="3"/>
        <v/>
      </c>
      <c r="M71" s="677"/>
      <c r="N71" s="677"/>
      <c r="O71" s="677"/>
      <c r="P71" s="677"/>
      <c r="Q71" s="669"/>
      <c r="R71" s="669"/>
      <c r="S71" s="669"/>
      <c r="T71" s="669"/>
      <c r="U71" s="655"/>
      <c r="V71" s="655"/>
      <c r="W71" s="672" t="str">
        <f t="shared" si="4"/>
        <v/>
      </c>
      <c r="X71" s="672"/>
      <c r="Y71" s="672"/>
      <c r="Z71" s="672"/>
      <c r="AA71" s="655"/>
      <c r="AB71" s="655"/>
      <c r="AC71" s="655"/>
      <c r="AD71" s="655"/>
      <c r="AE71" s="655"/>
      <c r="AF71" s="655"/>
      <c r="AG71" s="655"/>
      <c r="AH71" s="655"/>
      <c r="AI71" s="655"/>
      <c r="AJ71" s="655"/>
    </row>
    <row r="72" spans="1:36" ht="19.5">
      <c r="A72" s="655"/>
      <c r="B72" s="661"/>
      <c r="C72" s="661"/>
      <c r="D72" s="661"/>
      <c r="E72" s="661"/>
      <c r="F72" s="661"/>
      <c r="G72" s="661"/>
      <c r="H72" s="661"/>
      <c r="I72" s="661"/>
      <c r="J72" s="661"/>
      <c r="K72" s="661"/>
      <c r="L72" s="677" t="str">
        <f t="shared" si="3"/>
        <v/>
      </c>
      <c r="M72" s="677"/>
      <c r="N72" s="677"/>
      <c r="O72" s="677"/>
      <c r="P72" s="677"/>
      <c r="Q72" s="669"/>
      <c r="R72" s="669"/>
      <c r="S72" s="669"/>
      <c r="T72" s="669"/>
      <c r="U72" s="655"/>
      <c r="V72" s="655"/>
      <c r="W72" s="672" t="str">
        <f t="shared" si="4"/>
        <v/>
      </c>
      <c r="X72" s="672"/>
      <c r="Y72" s="672"/>
      <c r="Z72" s="672"/>
      <c r="AA72" s="655"/>
      <c r="AB72" s="655"/>
      <c r="AC72" s="655"/>
      <c r="AD72" s="655"/>
      <c r="AE72" s="655"/>
      <c r="AF72" s="655"/>
      <c r="AG72" s="655"/>
      <c r="AH72" s="655"/>
      <c r="AI72" s="655"/>
      <c r="AJ72" s="655"/>
    </row>
    <row r="73" spans="1:36" ht="19.5">
      <c r="A73" s="655"/>
      <c r="B73" s="661"/>
      <c r="C73" s="661"/>
      <c r="D73" s="661"/>
      <c r="E73" s="661"/>
      <c r="F73" s="661"/>
      <c r="G73" s="661"/>
      <c r="H73" s="661"/>
      <c r="I73" s="661"/>
      <c r="J73" s="661"/>
      <c r="K73" s="661"/>
      <c r="L73" s="677" t="str">
        <f t="shared" si="3"/>
        <v/>
      </c>
      <c r="M73" s="677"/>
      <c r="N73" s="677"/>
      <c r="O73" s="677"/>
      <c r="P73" s="677"/>
      <c r="Q73" s="669"/>
      <c r="R73" s="669"/>
      <c r="S73" s="669"/>
      <c r="T73" s="669"/>
      <c r="U73" s="655"/>
      <c r="V73" s="655"/>
      <c r="W73" s="672" t="str">
        <f t="shared" si="4"/>
        <v/>
      </c>
      <c r="X73" s="672"/>
      <c r="Y73" s="672"/>
      <c r="Z73" s="672"/>
      <c r="AA73" s="655"/>
      <c r="AB73" s="655"/>
      <c r="AC73" s="655"/>
      <c r="AD73" s="655"/>
      <c r="AE73" s="655"/>
      <c r="AF73" s="655"/>
      <c r="AG73" s="655"/>
      <c r="AH73" s="655"/>
      <c r="AI73" s="655"/>
      <c r="AJ73" s="655"/>
    </row>
    <row r="74" spans="1:36" ht="19.5">
      <c r="A74" s="655"/>
      <c r="B74" s="661"/>
      <c r="C74" s="661"/>
      <c r="D74" s="661"/>
      <c r="E74" s="661"/>
      <c r="F74" s="661"/>
      <c r="G74" s="661"/>
      <c r="H74" s="661"/>
      <c r="I74" s="661"/>
      <c r="J74" s="661"/>
      <c r="K74" s="661"/>
      <c r="L74" s="677" t="str">
        <f t="shared" si="3"/>
        <v/>
      </c>
      <c r="M74" s="677"/>
      <c r="N74" s="677"/>
      <c r="O74" s="677"/>
      <c r="P74" s="677"/>
      <c r="Q74" s="669"/>
      <c r="R74" s="669"/>
      <c r="S74" s="669"/>
      <c r="T74" s="669"/>
      <c r="U74" s="655"/>
      <c r="V74" s="655"/>
      <c r="W74" s="672" t="str">
        <f t="shared" si="4"/>
        <v/>
      </c>
      <c r="X74" s="672"/>
      <c r="Y74" s="672"/>
      <c r="Z74" s="672"/>
      <c r="AA74" s="655"/>
      <c r="AB74" s="655"/>
      <c r="AC74" s="655"/>
      <c r="AD74" s="655"/>
      <c r="AE74" s="655"/>
      <c r="AF74" s="655"/>
      <c r="AG74" s="655"/>
      <c r="AH74" s="655"/>
      <c r="AI74" s="655"/>
      <c r="AJ74" s="655"/>
    </row>
    <row r="75" spans="1:36" ht="19.5">
      <c r="A75" s="655"/>
      <c r="B75" s="661"/>
      <c r="C75" s="661"/>
      <c r="D75" s="661"/>
      <c r="E75" s="661"/>
      <c r="F75" s="661"/>
      <c r="G75" s="661"/>
      <c r="H75" s="661"/>
      <c r="I75" s="661"/>
      <c r="J75" s="661"/>
      <c r="K75" s="661"/>
      <c r="L75" s="677" t="str">
        <f t="shared" si="3"/>
        <v/>
      </c>
      <c r="M75" s="677"/>
      <c r="N75" s="677"/>
      <c r="O75" s="677"/>
      <c r="P75" s="677"/>
      <c r="Q75" s="669"/>
      <c r="R75" s="669"/>
      <c r="S75" s="669"/>
      <c r="T75" s="669"/>
      <c r="U75" s="655"/>
      <c r="V75" s="655"/>
      <c r="W75" s="672" t="str">
        <f t="shared" si="4"/>
        <v/>
      </c>
      <c r="X75" s="672"/>
      <c r="Y75" s="672"/>
      <c r="Z75" s="672"/>
      <c r="AA75" s="655"/>
      <c r="AB75" s="655"/>
      <c r="AC75" s="655"/>
      <c r="AD75" s="655"/>
      <c r="AE75" s="655"/>
      <c r="AF75" s="655"/>
      <c r="AG75" s="655"/>
      <c r="AH75" s="655"/>
      <c r="AI75" s="655"/>
      <c r="AJ75" s="655"/>
    </row>
    <row r="76" spans="1:36" ht="25.15" customHeight="1">
      <c r="A76" s="655"/>
      <c r="B76" s="665" t="s">
        <v>871</v>
      </c>
      <c r="C76" s="665"/>
      <c r="D76" s="665"/>
      <c r="E76" s="665"/>
      <c r="F76" s="665"/>
      <c r="G76" s="665"/>
      <c r="H76" s="665"/>
      <c r="I76" s="665"/>
      <c r="J76" s="665"/>
      <c r="K76" s="665"/>
      <c r="L76" s="665"/>
      <c r="M76" s="665"/>
      <c r="N76" s="665"/>
      <c r="O76" s="665"/>
      <c r="P76" s="665"/>
      <c r="Q76" s="665"/>
      <c r="R76" s="665"/>
      <c r="S76" s="665"/>
      <c r="T76" s="665"/>
      <c r="U76" s="665"/>
      <c r="V76" s="665"/>
      <c r="W76" s="665"/>
      <c r="X76" s="665"/>
      <c r="Y76" s="665"/>
      <c r="Z76" s="665"/>
      <c r="AA76" s="665"/>
      <c r="AB76" s="665"/>
      <c r="AC76" s="665"/>
      <c r="AD76" s="665"/>
      <c r="AE76" s="665"/>
      <c r="AF76" s="665"/>
      <c r="AG76" s="655"/>
      <c r="AH76" s="655"/>
      <c r="AI76" s="655"/>
      <c r="AJ76" s="655"/>
    </row>
    <row r="77" spans="1:36" ht="25.15" customHeight="1">
      <c r="A77" s="655"/>
      <c r="B77" s="665"/>
      <c r="C77" s="665"/>
      <c r="D77" s="665"/>
      <c r="E77" s="665"/>
      <c r="F77" s="665"/>
      <c r="G77" s="665"/>
      <c r="H77" s="665"/>
      <c r="I77" s="665"/>
      <c r="J77" s="665"/>
      <c r="K77" s="665"/>
      <c r="L77" s="665"/>
      <c r="M77" s="665"/>
      <c r="N77" s="665"/>
      <c r="O77" s="665"/>
      <c r="P77" s="665"/>
      <c r="Q77" s="665"/>
      <c r="R77" s="665"/>
      <c r="S77" s="665"/>
      <c r="T77" s="665"/>
      <c r="U77" s="665"/>
      <c r="V77" s="665"/>
      <c r="W77" s="665"/>
      <c r="X77" s="665"/>
      <c r="Y77" s="665"/>
      <c r="Z77" s="665"/>
      <c r="AA77" s="665"/>
      <c r="AB77" s="665"/>
      <c r="AC77" s="665"/>
      <c r="AD77" s="665"/>
      <c r="AE77" s="665"/>
      <c r="AF77" s="665"/>
      <c r="AG77" s="655"/>
      <c r="AH77" s="655"/>
      <c r="AI77" s="655"/>
      <c r="AJ77" s="655"/>
    </row>
    <row r="78" spans="1:36" ht="25.15" customHeight="1">
      <c r="A78" s="655"/>
      <c r="B78" s="665"/>
      <c r="C78" s="665"/>
      <c r="D78" s="665"/>
      <c r="E78" s="665"/>
      <c r="F78" s="665"/>
      <c r="G78" s="665"/>
      <c r="H78" s="665"/>
      <c r="I78" s="665"/>
      <c r="J78" s="665"/>
      <c r="K78" s="665"/>
      <c r="L78" s="665"/>
      <c r="M78" s="665"/>
      <c r="N78" s="665"/>
      <c r="O78" s="665"/>
      <c r="P78" s="665"/>
      <c r="Q78" s="665"/>
      <c r="R78" s="665"/>
      <c r="S78" s="665"/>
      <c r="T78" s="665"/>
      <c r="U78" s="665"/>
      <c r="V78" s="665"/>
      <c r="W78" s="665"/>
      <c r="X78" s="665"/>
      <c r="Y78" s="665"/>
      <c r="Z78" s="665"/>
      <c r="AA78" s="665"/>
      <c r="AB78" s="665"/>
      <c r="AC78" s="665"/>
      <c r="AD78" s="665"/>
      <c r="AE78" s="665"/>
      <c r="AF78" s="665"/>
      <c r="AG78" s="655"/>
      <c r="AH78" s="655"/>
      <c r="AI78" s="655"/>
      <c r="AJ78" s="655"/>
    </row>
  </sheetData>
  <mergeCells count="182">
    <mergeCell ref="A2:AG2"/>
    <mergeCell ref="B10:F10"/>
    <mergeCell ref="G10:J10"/>
    <mergeCell ref="K10:N10"/>
    <mergeCell ref="O10:AB10"/>
    <mergeCell ref="B11:F11"/>
    <mergeCell ref="G11:J11"/>
    <mergeCell ref="K11:N11"/>
    <mergeCell ref="O11:T11"/>
    <mergeCell ref="U11:X11"/>
    <mergeCell ref="Y11:AF11"/>
    <mergeCell ref="B12:F12"/>
    <mergeCell ref="G12:Q12"/>
    <mergeCell ref="R12:U12"/>
    <mergeCell ref="V12:AB12"/>
    <mergeCell ref="B17:K17"/>
    <mergeCell ref="L17:M17"/>
    <mergeCell ref="N17:O17"/>
    <mergeCell ref="Q17:R17"/>
    <mergeCell ref="B18:O18"/>
    <mergeCell ref="P18:R18"/>
    <mergeCell ref="B19:Y19"/>
    <mergeCell ref="Z19:AB19"/>
    <mergeCell ref="B20:G20"/>
    <mergeCell ref="H20:J20"/>
    <mergeCell ref="B21:G21"/>
    <mergeCell ref="H21:J21"/>
    <mergeCell ref="B31:I31"/>
    <mergeCell ref="B35:K35"/>
    <mergeCell ref="L35:P35"/>
    <mergeCell ref="Q35:T35"/>
    <mergeCell ref="U35:X35"/>
    <mergeCell ref="Y35:Z35"/>
    <mergeCell ref="AA35:AD35"/>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Y38:Z38"/>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Q41:T41"/>
    <mergeCell ref="U41:X41"/>
    <mergeCell ref="AA41:AD41"/>
    <mergeCell ref="B42:K42"/>
    <mergeCell ref="L42:P42"/>
    <mergeCell ref="Q42:T42"/>
    <mergeCell ref="U42:X42"/>
    <mergeCell ref="AA42:AD42"/>
    <mergeCell ref="B47:W47"/>
    <mergeCell ref="K49:AF49"/>
    <mergeCell ref="K50:AF50"/>
    <mergeCell ref="B51:AF51"/>
    <mergeCell ref="B53:I53"/>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U63:V63"/>
    <mergeCell ref="W63:Z63"/>
    <mergeCell ref="B64:K64"/>
    <mergeCell ref="L64:P64"/>
    <mergeCell ref="Q64:T64"/>
    <mergeCell ref="W64:Z64"/>
    <mergeCell ref="B65:K65"/>
    <mergeCell ref="L65:P65"/>
    <mergeCell ref="Q65:T65"/>
    <mergeCell ref="W65:Z65"/>
    <mergeCell ref="B66:K66"/>
    <mergeCell ref="L66:P66"/>
    <mergeCell ref="Q66:T66"/>
    <mergeCell ref="W66:Z66"/>
    <mergeCell ref="B67:K67"/>
    <mergeCell ref="L67:P67"/>
    <mergeCell ref="Q67:T67"/>
    <mergeCell ref="W67:Z67"/>
    <mergeCell ref="B68:K68"/>
    <mergeCell ref="L68:P68"/>
    <mergeCell ref="Q68:T68"/>
    <mergeCell ref="U68:V68"/>
    <mergeCell ref="W68:Z68"/>
    <mergeCell ref="B69:K69"/>
    <mergeCell ref="L69:P69"/>
    <mergeCell ref="Q69:T69"/>
    <mergeCell ref="U69:V69"/>
    <mergeCell ref="W69:Z69"/>
    <mergeCell ref="B70:K70"/>
    <mergeCell ref="L70:P70"/>
    <mergeCell ref="Q70:T70"/>
    <mergeCell ref="U70:V70"/>
    <mergeCell ref="W70:Z70"/>
    <mergeCell ref="B71:K71"/>
    <mergeCell ref="L71:P71"/>
    <mergeCell ref="Q71:T71"/>
    <mergeCell ref="W71:Z71"/>
    <mergeCell ref="B72:K72"/>
    <mergeCell ref="L72:P72"/>
    <mergeCell ref="Q72:T72"/>
    <mergeCell ref="W72:Z72"/>
    <mergeCell ref="B73:K73"/>
    <mergeCell ref="L73:P73"/>
    <mergeCell ref="Q73:T73"/>
    <mergeCell ref="W73:Z73"/>
    <mergeCell ref="B74:K74"/>
    <mergeCell ref="L74:P74"/>
    <mergeCell ref="Q74:T74"/>
    <mergeCell ref="W74:Z74"/>
    <mergeCell ref="B75:K75"/>
    <mergeCell ref="L75:P75"/>
    <mergeCell ref="Q75:T75"/>
    <mergeCell ref="W75:Z75"/>
    <mergeCell ref="B4:AF7"/>
    <mergeCell ref="B13:AF14"/>
    <mergeCell ref="B33:K34"/>
    <mergeCell ref="L33:P34"/>
    <mergeCell ref="Q33:T34"/>
    <mergeCell ref="U33:X34"/>
    <mergeCell ref="Y33:Z34"/>
    <mergeCell ref="AA33:AD34"/>
    <mergeCell ref="Y39:Z42"/>
    <mergeCell ref="B43:AF45"/>
    <mergeCell ref="B49:J50"/>
    <mergeCell ref="B55:K56"/>
    <mergeCell ref="L55:P56"/>
    <mergeCell ref="Q55:T56"/>
    <mergeCell ref="U55:V56"/>
    <mergeCell ref="W55:Z56"/>
    <mergeCell ref="U64:V67"/>
    <mergeCell ref="B76:AF78"/>
    <mergeCell ref="B22:AF29"/>
  </mergeCells>
  <phoneticPr fontId="7" type="Hiragana"/>
  <conditionalFormatting sqref="V12:AB12">
    <cfRule type="expression" dxfId="551" priority="2">
      <formula>OR($AJ$3=3,$AJ$3=4,$AJ$3=5)</formula>
    </cfRule>
  </conditionalFormatting>
  <conditionalFormatting sqref="H21:J21">
    <cfRule type="expression" dxfId="550" priority="3">
      <formula>OR($AJ$9="",$AJ$9=6)</formula>
    </cfRule>
  </conditionalFormatting>
  <dataValidations count="3">
    <dataValidation type="list" allowBlank="1" showDropDown="0" showInputMessage="1" showErrorMessage="1" sqref="G12:Q12">
      <formula1>$AI$4:$AI$8</formula1>
    </dataValidation>
    <dataValidation type="list" allowBlank="1" showDropDown="0" showInputMessage="1" showErrorMessage="1" sqref="V12:AB12">
      <formula1>$AI$10:$AI$12</formula1>
    </dataValidation>
    <dataValidation type="list" allowBlank="1" showDropDown="0" showInputMessage="1" showErrorMessage="1" sqref="B19:Y19">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9374999999999999" right="0.39374999999999999" top="0.59097222222222201" bottom="0.39374999999999999" header="0.27569444444444402" footer="0.51180555555555496"/>
  <pageSetup paperSize="9" scale="79" firstPageNumber="0" fitToWidth="1" fitToHeight="1" orientation="portrait" usePrinterDefaults="1" useFirstPageNumber="1" horizontalDpi="300" verticalDpi="300" r:id="rId1"/>
  <headerFooter>
    <oddHeader>&amp;R&amp;A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T28"/>
  <sheetViews>
    <sheetView view="pageBreakPreview" zoomScaleSheetLayoutView="100" workbookViewId="0"/>
  </sheetViews>
  <sheetFormatPr defaultRowHeight="10.5"/>
  <cols>
    <col min="1" max="1" width="5" customWidth="1"/>
    <col min="2" max="4" width="8.7578125" customWidth="1"/>
    <col min="5" max="5" width="13.83203125" customWidth="1"/>
    <col min="6" max="18" width="8.7578125" customWidth="1"/>
    <col min="19" max="19" width="14.328125" customWidth="1"/>
    <col min="20" max="20" width="5" customWidth="1"/>
    <col min="21" max="1025" width="8.7578125" customWidth="1"/>
  </cols>
  <sheetData>
    <row r="1" spans="1:20" ht="14.25">
      <c r="A1" s="709" t="s">
        <v>101</v>
      </c>
      <c r="B1" s="711"/>
      <c r="C1" s="711"/>
      <c r="D1" s="737"/>
      <c r="E1" s="711"/>
      <c r="F1" s="711"/>
      <c r="G1" s="711"/>
      <c r="H1" s="771"/>
      <c r="I1" s="771"/>
      <c r="J1" s="771"/>
      <c r="K1" s="771"/>
      <c r="L1" s="771"/>
      <c r="M1" s="771"/>
      <c r="N1" s="771"/>
      <c r="O1" s="771"/>
      <c r="P1" s="771"/>
      <c r="Q1" s="771"/>
      <c r="R1" s="771"/>
      <c r="S1" s="771"/>
      <c r="T1" s="771"/>
    </row>
    <row r="2" spans="1:20" ht="18.75">
      <c r="A2" s="710" t="s">
        <v>127</v>
      </c>
      <c r="B2" s="710"/>
      <c r="C2" s="710"/>
      <c r="D2" s="710"/>
      <c r="E2" s="710"/>
      <c r="F2" s="710"/>
      <c r="G2" s="710"/>
      <c r="H2" s="710"/>
      <c r="I2" s="710"/>
      <c r="J2" s="710"/>
      <c r="K2" s="710"/>
      <c r="L2" s="710"/>
      <c r="M2" s="710"/>
      <c r="N2" s="710"/>
      <c r="O2" s="710"/>
      <c r="P2" s="710"/>
      <c r="Q2" s="710"/>
      <c r="R2" s="710"/>
      <c r="S2" s="710"/>
      <c r="T2" s="710"/>
    </row>
    <row r="3" spans="1:20" ht="14.25">
      <c r="A3" s="709"/>
      <c r="B3" s="712"/>
      <c r="C3" s="712"/>
      <c r="D3" s="712"/>
      <c r="E3" s="712"/>
      <c r="F3" s="712"/>
      <c r="G3" s="712"/>
      <c r="H3" s="712"/>
      <c r="I3" s="712"/>
      <c r="J3" s="712"/>
      <c r="K3" s="712"/>
      <c r="L3" s="712"/>
      <c r="M3" s="712"/>
      <c r="N3" s="712"/>
      <c r="O3" s="712"/>
      <c r="P3" s="712"/>
      <c r="Q3" s="712"/>
      <c r="R3" s="712"/>
      <c r="S3" s="771"/>
      <c r="T3" s="712"/>
    </row>
    <row r="4" spans="1:20" ht="13.5" customHeight="1">
      <c r="A4" s="709"/>
      <c r="B4" s="713" t="s">
        <v>503</v>
      </c>
      <c r="C4" s="713"/>
      <c r="D4" s="713"/>
      <c r="E4" s="713"/>
      <c r="F4" s="713"/>
      <c r="G4" s="713"/>
      <c r="H4" s="713"/>
      <c r="I4" s="713"/>
      <c r="J4" s="713"/>
      <c r="K4" s="713"/>
      <c r="L4" s="713"/>
      <c r="M4" s="713"/>
      <c r="N4" s="713"/>
      <c r="O4" s="713"/>
      <c r="P4" s="713"/>
      <c r="Q4" s="713"/>
      <c r="R4" s="713"/>
      <c r="S4" s="713"/>
      <c r="T4" s="802"/>
    </row>
    <row r="5" spans="1:20" ht="14.25">
      <c r="A5" s="709"/>
      <c r="B5" s="709"/>
      <c r="C5" s="709"/>
      <c r="D5" s="709"/>
      <c r="E5" s="709"/>
      <c r="F5" s="709"/>
      <c r="G5" s="709"/>
      <c r="H5" s="709"/>
      <c r="I5" s="709"/>
      <c r="J5" s="709"/>
      <c r="K5" s="771"/>
      <c r="L5" s="783"/>
      <c r="M5" s="783"/>
      <c r="N5" s="783"/>
      <c r="O5" s="709"/>
      <c r="P5" s="709"/>
      <c r="Q5" s="786"/>
      <c r="R5" s="786"/>
      <c r="S5" s="786"/>
      <c r="T5" s="709"/>
    </row>
    <row r="6" spans="1:20" ht="14.25">
      <c r="A6" s="709"/>
      <c r="B6" s="714" t="s">
        <v>516</v>
      </c>
      <c r="C6" s="727"/>
      <c r="D6" s="727"/>
      <c r="E6" s="727"/>
      <c r="F6" s="727"/>
      <c r="G6" s="727"/>
      <c r="H6" s="727"/>
      <c r="I6" s="727"/>
      <c r="J6" s="727"/>
      <c r="K6" s="727"/>
      <c r="L6" s="727"/>
      <c r="M6" s="787"/>
      <c r="N6" s="787"/>
      <c r="O6" s="787"/>
      <c r="P6" s="787"/>
      <c r="Q6" s="787"/>
      <c r="R6" s="787"/>
      <c r="S6" s="709"/>
      <c r="T6" s="803"/>
    </row>
    <row r="7" spans="1:20" ht="13.5" customHeight="1">
      <c r="A7" s="709"/>
      <c r="B7" s="715"/>
      <c r="C7" s="728"/>
      <c r="D7" s="738"/>
      <c r="E7" s="747"/>
      <c r="F7" s="750" t="s">
        <v>321</v>
      </c>
      <c r="G7" s="760"/>
      <c r="H7" s="772"/>
      <c r="I7" s="772"/>
      <c r="J7" s="779" t="s">
        <v>180</v>
      </c>
      <c r="K7" s="782"/>
      <c r="L7" s="772" t="s">
        <v>195</v>
      </c>
      <c r="M7" s="772"/>
      <c r="N7" s="772"/>
      <c r="O7" s="788"/>
      <c r="P7" s="791">
        <f>K7+1</f>
        <v>1</v>
      </c>
      <c r="Q7" s="791"/>
      <c r="R7" s="791"/>
      <c r="S7" s="795" t="s">
        <v>306</v>
      </c>
      <c r="T7" s="803"/>
    </row>
    <row r="8" spans="1:20" ht="13.5">
      <c r="A8" s="709"/>
      <c r="B8" s="716"/>
      <c r="C8" s="729"/>
      <c r="D8" s="739"/>
      <c r="E8" s="748"/>
      <c r="F8" s="750"/>
      <c r="G8" s="736" t="s">
        <v>252</v>
      </c>
      <c r="H8" s="773" t="s">
        <v>87</v>
      </c>
      <c r="I8" s="736" t="s">
        <v>290</v>
      </c>
      <c r="J8" s="773" t="s">
        <v>3</v>
      </c>
      <c r="K8" s="773" t="s">
        <v>68</v>
      </c>
      <c r="L8" s="784" t="s">
        <v>77</v>
      </c>
      <c r="M8" s="736" t="s">
        <v>345</v>
      </c>
      <c r="N8" s="773" t="s">
        <v>476</v>
      </c>
      <c r="O8" s="773" t="s">
        <v>71</v>
      </c>
      <c r="P8" s="736" t="s">
        <v>468</v>
      </c>
      <c r="Q8" s="773" t="s">
        <v>471</v>
      </c>
      <c r="R8" s="773" t="s">
        <v>435</v>
      </c>
      <c r="S8" s="795"/>
      <c r="T8" s="803"/>
    </row>
    <row r="9" spans="1:20" ht="36.75" customHeight="1">
      <c r="A9" s="709"/>
      <c r="B9" s="717" t="s">
        <v>518</v>
      </c>
      <c r="C9" s="730" t="s">
        <v>207</v>
      </c>
      <c r="D9" s="730"/>
      <c r="E9" s="730"/>
      <c r="F9" s="751">
        <v>0.5</v>
      </c>
      <c r="G9" s="761"/>
      <c r="H9" s="774"/>
      <c r="I9" s="774"/>
      <c r="J9" s="774"/>
      <c r="K9" s="774"/>
      <c r="L9" s="774"/>
      <c r="M9" s="774"/>
      <c r="N9" s="774"/>
      <c r="O9" s="774"/>
      <c r="P9" s="774"/>
      <c r="Q9" s="774"/>
      <c r="R9" s="774"/>
      <c r="S9" s="796"/>
      <c r="T9" s="783"/>
    </row>
    <row r="10" spans="1:20" ht="27" customHeight="1">
      <c r="A10" s="709"/>
      <c r="B10" s="717"/>
      <c r="C10" s="731" t="s">
        <v>475</v>
      </c>
      <c r="D10" s="731"/>
      <c r="E10" s="731"/>
      <c r="F10" s="752">
        <v>0.75</v>
      </c>
      <c r="G10" s="762"/>
      <c r="H10" s="775"/>
      <c r="I10" s="775"/>
      <c r="J10" s="775"/>
      <c r="K10" s="775"/>
      <c r="L10" s="775"/>
      <c r="M10" s="775"/>
      <c r="N10" s="775"/>
      <c r="O10" s="775"/>
      <c r="P10" s="775"/>
      <c r="Q10" s="775"/>
      <c r="R10" s="775"/>
      <c r="S10" s="796"/>
      <c r="T10" s="783"/>
    </row>
    <row r="11" spans="1:20" ht="27" customHeight="1">
      <c r="A11" s="709"/>
      <c r="B11" s="717"/>
      <c r="C11" s="732" t="s">
        <v>403</v>
      </c>
      <c r="D11" s="732"/>
      <c r="E11" s="732"/>
      <c r="F11" s="753">
        <v>1</v>
      </c>
      <c r="G11" s="763"/>
      <c r="H11" s="776"/>
      <c r="I11" s="776"/>
      <c r="J11" s="776"/>
      <c r="K11" s="776"/>
      <c r="L11" s="776"/>
      <c r="M11" s="776"/>
      <c r="N11" s="776"/>
      <c r="O11" s="776"/>
      <c r="P11" s="776"/>
      <c r="Q11" s="776"/>
      <c r="R11" s="776"/>
      <c r="S11" s="796"/>
      <c r="T11" s="783"/>
    </row>
    <row r="12" spans="1:20" ht="27.75" customHeight="1">
      <c r="A12" s="709"/>
      <c r="B12" s="717" t="s">
        <v>187</v>
      </c>
      <c r="C12" s="733" t="s">
        <v>263</v>
      </c>
      <c r="D12" s="740" t="s">
        <v>336</v>
      </c>
      <c r="E12" s="740"/>
      <c r="F12" s="754">
        <v>0.5</v>
      </c>
      <c r="G12" s="764"/>
      <c r="H12" s="777"/>
      <c r="I12" s="764"/>
      <c r="J12" s="777"/>
      <c r="K12" s="777"/>
      <c r="L12" s="785"/>
      <c r="M12" s="764"/>
      <c r="N12" s="777"/>
      <c r="O12" s="789"/>
      <c r="P12" s="764"/>
      <c r="Q12" s="777"/>
      <c r="R12" s="777"/>
      <c r="S12" s="796"/>
      <c r="T12" s="783"/>
    </row>
    <row r="13" spans="1:20" ht="39" customHeight="1">
      <c r="A13" s="709"/>
      <c r="B13" s="717"/>
      <c r="C13" s="733"/>
      <c r="D13" s="741" t="s">
        <v>475</v>
      </c>
      <c r="E13" s="741"/>
      <c r="F13" s="755">
        <v>0.75</v>
      </c>
      <c r="G13" s="765"/>
      <c r="H13" s="775"/>
      <c r="I13" s="765"/>
      <c r="J13" s="775"/>
      <c r="K13" s="775"/>
      <c r="L13" s="762"/>
      <c r="M13" s="765"/>
      <c r="N13" s="775"/>
      <c r="O13" s="775"/>
      <c r="P13" s="765"/>
      <c r="Q13" s="775"/>
      <c r="R13" s="775"/>
      <c r="S13" s="796"/>
      <c r="T13" s="783"/>
    </row>
    <row r="14" spans="1:20" ht="35.25" customHeight="1">
      <c r="A14" s="709"/>
      <c r="B14" s="717"/>
      <c r="C14" s="733"/>
      <c r="D14" s="742" t="s">
        <v>403</v>
      </c>
      <c r="E14" s="742"/>
      <c r="F14" s="756">
        <v>1</v>
      </c>
      <c r="G14" s="766"/>
      <c r="H14" s="776"/>
      <c r="I14" s="766"/>
      <c r="J14" s="776"/>
      <c r="K14" s="776"/>
      <c r="L14" s="763"/>
      <c r="M14" s="766"/>
      <c r="N14" s="776"/>
      <c r="O14" s="776"/>
      <c r="P14" s="766"/>
      <c r="Q14" s="776"/>
      <c r="R14" s="776"/>
      <c r="S14" s="796"/>
      <c r="T14" s="783"/>
    </row>
    <row r="15" spans="1:20" ht="39.75" customHeight="1">
      <c r="A15" s="709"/>
      <c r="B15" s="717"/>
      <c r="C15" s="734" t="s">
        <v>148</v>
      </c>
      <c r="D15" s="743" t="s">
        <v>184</v>
      </c>
      <c r="E15" s="743"/>
      <c r="F15" s="757">
        <v>1</v>
      </c>
      <c r="G15" s="764"/>
      <c r="H15" s="777"/>
      <c r="I15" s="764"/>
      <c r="J15" s="777"/>
      <c r="K15" s="777"/>
      <c r="L15" s="785"/>
      <c r="M15" s="764"/>
      <c r="N15" s="777"/>
      <c r="O15" s="777"/>
      <c r="P15" s="764"/>
      <c r="Q15" s="777"/>
      <c r="R15" s="777"/>
      <c r="S15" s="796"/>
      <c r="T15" s="783"/>
    </row>
    <row r="16" spans="1:20" ht="14.25">
      <c r="A16" s="709"/>
      <c r="B16" s="718"/>
      <c r="C16" s="735"/>
      <c r="D16" s="744"/>
      <c r="E16" s="744"/>
      <c r="F16" s="758"/>
      <c r="G16" s="767"/>
      <c r="H16" s="778"/>
      <c r="I16" s="778"/>
      <c r="J16" s="778"/>
      <c r="K16" s="778"/>
      <c r="L16" s="778"/>
      <c r="M16" s="778"/>
      <c r="N16" s="778"/>
      <c r="O16" s="778"/>
      <c r="P16" s="778"/>
      <c r="Q16" s="778"/>
      <c r="R16" s="778"/>
      <c r="S16" s="797"/>
      <c r="T16" s="783"/>
    </row>
    <row r="17" spans="1:20" ht="14.25">
      <c r="A17" s="709"/>
      <c r="B17" s="719"/>
      <c r="C17" s="736" t="s">
        <v>519</v>
      </c>
      <c r="D17" s="736"/>
      <c r="E17" s="736"/>
      <c r="F17" s="759"/>
      <c r="G17" s="768">
        <f t="shared" ref="G17:R17" si="0">$F$9*G9+$F$10*G10+$F$11*G11+$F$12*G12+$F$13*G13+$F$14*G14+$F$15*G15</f>
        <v>0</v>
      </c>
      <c r="H17" s="768">
        <f t="shared" si="0"/>
        <v>0</v>
      </c>
      <c r="I17" s="768">
        <f t="shared" si="0"/>
        <v>0</v>
      </c>
      <c r="J17" s="768">
        <f t="shared" si="0"/>
        <v>0</v>
      </c>
      <c r="K17" s="768">
        <f t="shared" si="0"/>
        <v>0</v>
      </c>
      <c r="L17" s="768">
        <f t="shared" si="0"/>
        <v>0</v>
      </c>
      <c r="M17" s="768">
        <f t="shared" si="0"/>
        <v>0</v>
      </c>
      <c r="N17" s="768">
        <f t="shared" si="0"/>
        <v>0</v>
      </c>
      <c r="O17" s="768">
        <f t="shared" si="0"/>
        <v>0</v>
      </c>
      <c r="P17" s="768">
        <f t="shared" si="0"/>
        <v>0</v>
      </c>
      <c r="Q17" s="768">
        <f t="shared" si="0"/>
        <v>0</v>
      </c>
      <c r="R17" s="768">
        <f t="shared" si="0"/>
        <v>0</v>
      </c>
      <c r="S17" s="796"/>
      <c r="T17" s="783"/>
    </row>
    <row r="18" spans="1:20" ht="14.25" customHeight="1">
      <c r="A18" s="709"/>
      <c r="B18" s="720" t="s">
        <v>522</v>
      </c>
      <c r="C18" s="720"/>
      <c r="D18" s="720"/>
      <c r="E18" s="720"/>
      <c r="F18" s="754">
        <v>0.85714285714285698</v>
      </c>
      <c r="G18" s="769"/>
      <c r="H18" s="769"/>
      <c r="I18" s="769"/>
      <c r="J18" s="769"/>
      <c r="K18" s="769"/>
      <c r="L18" s="769"/>
      <c r="M18" s="769"/>
      <c r="N18" s="769"/>
      <c r="O18" s="769"/>
      <c r="P18" s="769"/>
      <c r="Q18" s="769"/>
      <c r="R18" s="769"/>
      <c r="S18" s="798"/>
      <c r="T18" s="783"/>
    </row>
    <row r="19" spans="1:20" ht="13.5">
      <c r="A19" s="709"/>
      <c r="B19" s="719"/>
      <c r="C19" s="736" t="s">
        <v>525</v>
      </c>
      <c r="D19" s="736"/>
      <c r="E19" s="736"/>
      <c r="F19" s="759"/>
      <c r="G19" s="768">
        <f t="shared" ref="G19:R19" si="1">IF(G18="",G17,ROUND(G17*6/7,2))</f>
        <v>0</v>
      </c>
      <c r="H19" s="768">
        <f t="shared" si="1"/>
        <v>0</v>
      </c>
      <c r="I19" s="768">
        <f t="shared" si="1"/>
        <v>0</v>
      </c>
      <c r="J19" s="768">
        <f t="shared" si="1"/>
        <v>0</v>
      </c>
      <c r="K19" s="768">
        <f t="shared" si="1"/>
        <v>0</v>
      </c>
      <c r="L19" s="768">
        <f t="shared" si="1"/>
        <v>0</v>
      </c>
      <c r="M19" s="768">
        <f t="shared" si="1"/>
        <v>0</v>
      </c>
      <c r="N19" s="768">
        <f t="shared" si="1"/>
        <v>0</v>
      </c>
      <c r="O19" s="768">
        <f t="shared" si="1"/>
        <v>0</v>
      </c>
      <c r="P19" s="768">
        <f t="shared" si="1"/>
        <v>0</v>
      </c>
      <c r="Q19" s="768">
        <f t="shared" si="1"/>
        <v>0</v>
      </c>
      <c r="R19" s="768">
        <f t="shared" si="1"/>
        <v>0</v>
      </c>
      <c r="S19" s="799">
        <f>SUM(G19:Q19)</f>
        <v>0</v>
      </c>
      <c r="T19" s="804" t="s">
        <v>527</v>
      </c>
    </row>
    <row r="20" spans="1:20" ht="50.1" customHeight="1">
      <c r="A20" s="709"/>
      <c r="B20" s="721" t="s">
        <v>530</v>
      </c>
      <c r="C20" s="721"/>
      <c r="D20" s="721"/>
      <c r="E20" s="721"/>
      <c r="F20" s="721"/>
      <c r="G20" s="721"/>
      <c r="H20" s="721"/>
      <c r="I20" s="721"/>
      <c r="J20" s="721"/>
      <c r="K20" s="721"/>
      <c r="L20" s="721"/>
      <c r="M20" s="721"/>
      <c r="N20" s="721"/>
      <c r="O20" s="721"/>
      <c r="P20" s="792" t="s">
        <v>531</v>
      </c>
      <c r="Q20" s="792"/>
      <c r="R20" s="792"/>
      <c r="S20" s="800">
        <f>COUNTIF(G19:Q19,"&gt;0")</f>
        <v>0</v>
      </c>
      <c r="T20" s="805" t="s">
        <v>181</v>
      </c>
    </row>
    <row r="21" spans="1:20" ht="50.1" customHeight="1">
      <c r="A21" s="709"/>
      <c r="B21" s="721"/>
      <c r="C21" s="721"/>
      <c r="D21" s="721"/>
      <c r="E21" s="721"/>
      <c r="F21" s="721"/>
      <c r="G21" s="721"/>
      <c r="H21" s="721"/>
      <c r="I21" s="721"/>
      <c r="J21" s="721"/>
      <c r="K21" s="721"/>
      <c r="L21" s="721"/>
      <c r="M21" s="721"/>
      <c r="N21" s="721"/>
      <c r="O21" s="721"/>
      <c r="P21" s="793" t="s">
        <v>532</v>
      </c>
      <c r="Q21" s="793"/>
      <c r="R21" s="793"/>
      <c r="S21" s="801" t="str">
        <f>IF(S20&lt;1,"",S19/S20)</f>
        <v/>
      </c>
      <c r="T21" s="805" t="s">
        <v>534</v>
      </c>
    </row>
    <row r="22" spans="1:20" ht="180" customHeight="1">
      <c r="A22" s="709"/>
      <c r="B22" s="721"/>
      <c r="C22" s="721"/>
      <c r="D22" s="721"/>
      <c r="E22" s="721"/>
      <c r="F22" s="721"/>
      <c r="G22" s="721"/>
      <c r="H22" s="721"/>
      <c r="I22" s="721"/>
      <c r="J22" s="721"/>
      <c r="K22" s="721"/>
      <c r="L22" s="721"/>
      <c r="M22" s="721"/>
      <c r="N22" s="721"/>
      <c r="O22" s="721"/>
      <c r="P22" s="794" t="s">
        <v>537</v>
      </c>
      <c r="Q22" s="794"/>
      <c r="R22" s="794"/>
      <c r="S22" s="794"/>
      <c r="T22" s="783"/>
    </row>
    <row r="23" spans="1:20" ht="13.5">
      <c r="A23" s="709"/>
      <c r="B23" s="722"/>
      <c r="C23" s="722"/>
      <c r="D23" s="722"/>
      <c r="E23" s="722"/>
      <c r="F23" s="722"/>
      <c r="G23" s="722"/>
      <c r="H23" s="722"/>
      <c r="I23" s="722"/>
      <c r="J23" s="722"/>
      <c r="K23" s="722"/>
      <c r="L23" s="722"/>
      <c r="M23" s="722"/>
      <c r="N23" s="722"/>
      <c r="O23" s="790"/>
      <c r="P23" s="709"/>
      <c r="Q23" s="709"/>
      <c r="R23" s="709"/>
      <c r="S23" s="709"/>
      <c r="T23" s="709"/>
    </row>
    <row r="24" spans="1:20" ht="14.65" customHeight="1">
      <c r="A24" s="709"/>
      <c r="B24" s="723" t="s">
        <v>493</v>
      </c>
      <c r="C24" s="723"/>
      <c r="D24" s="723"/>
      <c r="E24" s="723"/>
      <c r="F24" s="723"/>
      <c r="G24" s="723"/>
      <c r="H24" s="723"/>
      <c r="I24" s="723"/>
      <c r="J24" s="723"/>
      <c r="K24" s="723"/>
      <c r="L24" s="723"/>
      <c r="M24" s="723"/>
      <c r="N24" s="723"/>
      <c r="O24" s="723"/>
      <c r="P24" s="723"/>
      <c r="Q24" s="723"/>
      <c r="R24" s="723"/>
      <c r="S24" s="723"/>
      <c r="T24" s="709"/>
    </row>
    <row r="25" spans="1:20" ht="14.25">
      <c r="A25" s="709"/>
      <c r="B25" s="723"/>
      <c r="C25" s="723"/>
      <c r="D25" s="723"/>
      <c r="E25" s="723"/>
      <c r="F25" s="723"/>
      <c r="G25" s="723"/>
      <c r="H25" s="723"/>
      <c r="I25" s="723"/>
      <c r="J25" s="723"/>
      <c r="K25" s="723"/>
      <c r="L25" s="723"/>
      <c r="M25" s="723"/>
      <c r="N25" s="723"/>
      <c r="O25" s="723"/>
      <c r="P25" s="723"/>
      <c r="Q25" s="723"/>
      <c r="R25" s="723"/>
      <c r="S25" s="723"/>
      <c r="T25" s="709"/>
    </row>
    <row r="26" spans="1:20" ht="13.5" customHeight="1">
      <c r="A26" s="709"/>
      <c r="B26" s="724" t="s">
        <v>538</v>
      </c>
      <c r="C26" s="724"/>
      <c r="D26" s="745"/>
      <c r="E26" s="745"/>
      <c r="F26" s="745"/>
      <c r="G26" s="770" t="s">
        <v>487</v>
      </c>
      <c r="H26" s="770"/>
      <c r="I26" s="745"/>
      <c r="J26" s="780" t="s">
        <v>15</v>
      </c>
      <c r="K26" s="780"/>
      <c r="L26" s="709"/>
      <c r="M26" s="745"/>
      <c r="N26" s="745"/>
      <c r="O26" s="709"/>
      <c r="P26" s="709"/>
      <c r="Q26" s="709"/>
      <c r="R26" s="709"/>
      <c r="S26" s="709"/>
      <c r="T26" s="709"/>
    </row>
    <row r="27" spans="1:20" ht="14.25">
      <c r="A27" s="709"/>
      <c r="B27" s="725"/>
      <c r="C27" s="725"/>
      <c r="D27" s="746" t="s">
        <v>279</v>
      </c>
      <c r="E27" s="749">
        <v>0.9</v>
      </c>
      <c r="F27" s="746" t="s">
        <v>279</v>
      </c>
      <c r="G27" s="725"/>
      <c r="H27" s="725"/>
      <c r="I27" s="746" t="s">
        <v>540</v>
      </c>
      <c r="J27" s="781">
        <f>B27*E27*G27</f>
        <v>0</v>
      </c>
      <c r="K27" s="781"/>
      <c r="L27" s="786" t="s">
        <v>106</v>
      </c>
      <c r="M27" s="745"/>
      <c r="N27" s="745"/>
      <c r="O27" s="709"/>
      <c r="P27" s="709"/>
      <c r="Q27" s="709"/>
      <c r="R27" s="709"/>
      <c r="S27" s="709"/>
      <c r="T27" s="709"/>
    </row>
    <row r="28" spans="1:20" ht="13.5" customHeight="1">
      <c r="A28" s="709"/>
      <c r="B28" s="726" t="s">
        <v>423</v>
      </c>
      <c r="C28" s="726"/>
      <c r="D28" s="726"/>
      <c r="E28" s="726"/>
      <c r="F28" s="726"/>
      <c r="G28" s="726"/>
      <c r="H28" s="726"/>
      <c r="I28" s="726"/>
      <c r="J28" s="726"/>
      <c r="K28" s="726"/>
      <c r="L28" s="726"/>
      <c r="M28" s="726"/>
      <c r="N28" s="726"/>
      <c r="O28" s="726"/>
      <c r="P28" s="726"/>
      <c r="Q28" s="726"/>
      <c r="R28" s="726"/>
      <c r="S28" s="726"/>
      <c r="T28" s="709"/>
    </row>
  </sheetData>
  <mergeCells count="30">
    <mergeCell ref="A2:T2"/>
    <mergeCell ref="B4:S4"/>
    <mergeCell ref="P7:R7"/>
    <mergeCell ref="C9:E9"/>
    <mergeCell ref="C10:E10"/>
    <mergeCell ref="C11:E11"/>
    <mergeCell ref="D12:E12"/>
    <mergeCell ref="D13:E13"/>
    <mergeCell ref="D14:E14"/>
    <mergeCell ref="D15:E15"/>
    <mergeCell ref="C17:E17"/>
    <mergeCell ref="B18:E18"/>
    <mergeCell ref="C19:E19"/>
    <mergeCell ref="P20:R20"/>
    <mergeCell ref="P21:R21"/>
    <mergeCell ref="P22:S22"/>
    <mergeCell ref="B26:C26"/>
    <mergeCell ref="G26:H26"/>
    <mergeCell ref="J26:K26"/>
    <mergeCell ref="B27:C27"/>
    <mergeCell ref="G27:H27"/>
    <mergeCell ref="J27:K27"/>
    <mergeCell ref="B28:S28"/>
    <mergeCell ref="F7:F8"/>
    <mergeCell ref="S7:S8"/>
    <mergeCell ref="B9:B11"/>
    <mergeCell ref="B12:B15"/>
    <mergeCell ref="C12:C14"/>
    <mergeCell ref="B20:O22"/>
    <mergeCell ref="B24:S25"/>
  </mergeCells>
  <phoneticPr fontId="7" type="Hiragana"/>
  <dataValidations count="1">
    <dataValidation type="list" allowBlank="1" showDropDown="0" showInputMessage="1" showErrorMessage="0" sqref="G18:R18">
      <formula1>"○,"</formula1>
    </dataValidation>
  </dataValidations>
  <printOptions horizontalCentered="1"/>
  <pageMargins left="0.39374999999999999" right="0.39374999999999999" top="0.59097222222222201" bottom="0.39374999999999999" header="0.27569444444444402" footer="0.51180555555555496"/>
  <pageSetup paperSize="9" scale="73" firstPageNumber="0" fitToWidth="1" fitToHeight="1" orientation="portrait" usePrinterDefaults="1" useFirstPageNumber="1" horizontalDpi="300" verticalDpi="300" r:id="rId1"/>
  <headerFooter>
    <oddHeader>&amp;R&amp;A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B1:BS71"/>
  <sheetViews>
    <sheetView view="pageBreakPreview" zoomScale="60" workbookViewId="0">
      <selection activeCell="B1" sqref="B1"/>
    </sheetView>
  </sheetViews>
  <sheetFormatPr defaultRowHeight="18.75"/>
  <cols>
    <col min="1" max="1" width="1.875" style="806" customWidth="1"/>
    <col min="2" max="3" width="9" style="806" customWidth="1"/>
    <col min="4" max="4" width="45.625" style="806" customWidth="1"/>
    <col min="5" max="16384" width="9" style="806" customWidth="1"/>
  </cols>
  <sheetData>
    <row r="1" spans="2:11">
      <c r="B1" s="806" t="s">
        <v>449</v>
      </c>
      <c r="D1" s="813"/>
      <c r="E1" s="813"/>
      <c r="F1" s="813"/>
    </row>
    <row r="2" spans="2:11" s="807" customFormat="1" ht="20.25" customHeight="1">
      <c r="B2" s="809" t="s">
        <v>829</v>
      </c>
      <c r="C2" s="809"/>
      <c r="D2" s="813"/>
      <c r="E2" s="813"/>
      <c r="F2" s="813"/>
    </row>
    <row r="3" spans="2:11" s="807" customFormat="1" ht="20.25" customHeight="1">
      <c r="B3" s="809"/>
      <c r="C3" s="809"/>
      <c r="D3" s="813"/>
      <c r="E3" s="813"/>
      <c r="F3" s="813"/>
    </row>
    <row r="4" spans="2:11" s="808" customFormat="1" ht="20.25" customHeight="1">
      <c r="B4" s="810"/>
      <c r="C4" s="813" t="s">
        <v>822</v>
      </c>
      <c r="D4" s="813"/>
      <c r="F4" s="822" t="s">
        <v>851</v>
      </c>
      <c r="G4" s="822"/>
      <c r="H4" s="822"/>
      <c r="I4" s="822"/>
      <c r="J4" s="822"/>
      <c r="K4" s="822"/>
    </row>
    <row r="5" spans="2:11" s="808" customFormat="1" ht="20.25" customHeight="1">
      <c r="B5" s="811"/>
      <c r="C5" s="813" t="s">
        <v>847</v>
      </c>
      <c r="D5" s="813"/>
      <c r="F5" s="822"/>
      <c r="G5" s="822"/>
      <c r="H5" s="822"/>
      <c r="I5" s="822"/>
      <c r="J5" s="822"/>
      <c r="K5" s="822"/>
    </row>
    <row r="6" spans="2:11" s="807" customFormat="1" ht="20.25" customHeight="1">
      <c r="B6" s="812"/>
      <c r="C6" s="813"/>
      <c r="D6" s="813"/>
      <c r="E6" s="816"/>
      <c r="F6" s="819"/>
    </row>
    <row r="7" spans="2:11" s="807" customFormat="1" ht="20.25" customHeight="1">
      <c r="B7" s="809"/>
      <c r="C7" s="809"/>
      <c r="D7" s="813"/>
      <c r="E7" s="816"/>
      <c r="F7" s="819"/>
    </row>
    <row r="8" spans="2:11" s="807" customFormat="1" ht="20.25" customHeight="1">
      <c r="B8" s="813" t="s">
        <v>830</v>
      </c>
      <c r="C8" s="809"/>
      <c r="D8" s="813"/>
      <c r="E8" s="816"/>
      <c r="F8" s="819"/>
    </row>
    <row r="9" spans="2:11" s="807" customFormat="1" ht="20.25" customHeight="1">
      <c r="B9" s="809"/>
      <c r="C9" s="809"/>
      <c r="D9" s="813"/>
      <c r="E9" s="813"/>
      <c r="F9" s="813"/>
    </row>
    <row r="10" spans="2:11" s="807" customFormat="1" ht="20.25" customHeight="1">
      <c r="B10" s="813" t="s">
        <v>831</v>
      </c>
      <c r="C10" s="809"/>
      <c r="D10" s="813"/>
      <c r="E10" s="813"/>
      <c r="F10" s="813"/>
    </row>
    <row r="11" spans="2:11" s="807" customFormat="1" ht="20.25" customHeight="1">
      <c r="B11" s="813"/>
      <c r="C11" s="809"/>
      <c r="D11" s="813"/>
      <c r="E11" s="813"/>
      <c r="F11" s="813"/>
    </row>
    <row r="12" spans="2:11" s="807" customFormat="1" ht="20.25" customHeight="1">
      <c r="B12" s="813" t="s">
        <v>524</v>
      </c>
      <c r="C12" s="809"/>
      <c r="D12" s="813"/>
    </row>
    <row r="13" spans="2:11" s="807" customFormat="1" ht="20.25" customHeight="1">
      <c r="B13" s="813"/>
      <c r="C13" s="809"/>
      <c r="D13" s="813"/>
    </row>
    <row r="14" spans="2:11" s="807" customFormat="1" ht="20.25" customHeight="1">
      <c r="B14" s="813" t="s">
        <v>833</v>
      </c>
      <c r="C14" s="809"/>
      <c r="D14" s="813"/>
    </row>
    <row r="15" spans="2:11" s="807" customFormat="1" ht="20.25" customHeight="1">
      <c r="B15" s="813"/>
      <c r="C15" s="809"/>
      <c r="D15" s="813"/>
    </row>
    <row r="16" spans="2:11" s="807" customFormat="1" ht="20.25" customHeight="1">
      <c r="B16" s="813" t="s">
        <v>834</v>
      </c>
      <c r="C16" s="809"/>
      <c r="D16" s="813"/>
    </row>
    <row r="17" spans="2:25" s="807" customFormat="1" ht="20.25" customHeight="1">
      <c r="B17" s="809"/>
      <c r="C17" s="809"/>
      <c r="D17" s="813"/>
    </row>
    <row r="18" spans="2:25" s="807" customFormat="1" ht="20.25" customHeight="1">
      <c r="B18" s="813" t="s">
        <v>836</v>
      </c>
      <c r="C18" s="809"/>
      <c r="D18" s="813"/>
    </row>
    <row r="19" spans="2:25" s="807" customFormat="1" ht="20.25" customHeight="1">
      <c r="B19" s="809"/>
      <c r="C19" s="809"/>
      <c r="D19" s="813"/>
    </row>
    <row r="20" spans="2:25" s="807" customFormat="1" ht="17.25" customHeight="1">
      <c r="B20" s="813" t="s">
        <v>707</v>
      </c>
      <c r="C20" s="813"/>
      <c r="D20" s="813"/>
    </row>
    <row r="21" spans="2:25" s="807" customFormat="1" ht="17.25" customHeight="1">
      <c r="B21" s="813" t="s">
        <v>838</v>
      </c>
      <c r="C21" s="813"/>
      <c r="D21" s="813"/>
    </row>
    <row r="22" spans="2:25" s="807" customFormat="1" ht="17.25" customHeight="1">
      <c r="B22" s="813"/>
      <c r="C22" s="813"/>
      <c r="D22" s="813"/>
    </row>
    <row r="23" spans="2:25" s="807" customFormat="1" ht="17.25" customHeight="1">
      <c r="B23" s="813"/>
      <c r="C23" s="815" t="s">
        <v>265</v>
      </c>
      <c r="D23" s="815" t="s">
        <v>848</v>
      </c>
    </row>
    <row r="24" spans="2:25" s="807" customFormat="1" ht="17.25" customHeight="1">
      <c r="B24" s="813"/>
      <c r="C24" s="815">
        <v>1</v>
      </c>
      <c r="D24" s="818" t="s">
        <v>554</v>
      </c>
    </row>
    <row r="25" spans="2:25" s="807" customFormat="1" ht="17.25" customHeight="1">
      <c r="B25" s="813"/>
      <c r="C25" s="815">
        <v>2</v>
      </c>
      <c r="D25" s="818" t="s">
        <v>7</v>
      </c>
    </row>
    <row r="26" spans="2:25" s="807" customFormat="1" ht="17.25" customHeight="1">
      <c r="B26" s="813"/>
      <c r="C26" s="815">
        <v>3</v>
      </c>
      <c r="D26" s="818" t="s">
        <v>755</v>
      </c>
    </row>
    <row r="27" spans="2:25" s="807" customFormat="1" ht="17.25" customHeight="1">
      <c r="B27" s="813"/>
      <c r="C27" s="815">
        <v>4</v>
      </c>
      <c r="D27" s="818" t="s">
        <v>756</v>
      </c>
    </row>
    <row r="28" spans="2:25" s="807" customFormat="1" ht="17.25" customHeight="1">
      <c r="B28" s="813"/>
      <c r="C28" s="815">
        <v>5</v>
      </c>
      <c r="D28" s="818" t="s">
        <v>566</v>
      </c>
    </row>
    <row r="29" spans="2:25" s="807" customFormat="1" ht="17.25" customHeight="1">
      <c r="B29" s="813"/>
      <c r="C29" s="816"/>
      <c r="D29" s="819"/>
    </row>
    <row r="30" spans="2:25" s="807" customFormat="1" ht="17.25" customHeight="1">
      <c r="B30" s="813" t="s">
        <v>839</v>
      </c>
      <c r="C30" s="813"/>
      <c r="D30" s="813"/>
      <c r="E30" s="808"/>
      <c r="F30" s="808"/>
    </row>
    <row r="31" spans="2:25" s="807" customFormat="1" ht="17.25" customHeight="1">
      <c r="B31" s="813" t="s">
        <v>206</v>
      </c>
      <c r="C31" s="813"/>
      <c r="D31" s="813"/>
      <c r="E31" s="808"/>
      <c r="F31" s="808"/>
    </row>
    <row r="32" spans="2:25" s="807" customFormat="1" ht="17.25" customHeight="1">
      <c r="B32" s="813"/>
      <c r="C32" s="813"/>
      <c r="D32" s="813"/>
      <c r="E32" s="808"/>
      <c r="F32" s="808"/>
      <c r="G32" s="823"/>
      <c r="H32" s="823"/>
      <c r="J32" s="823"/>
      <c r="K32" s="823"/>
      <c r="L32" s="823"/>
      <c r="M32" s="823"/>
      <c r="N32" s="823"/>
      <c r="O32" s="823"/>
      <c r="R32" s="823"/>
      <c r="S32" s="823"/>
      <c r="T32" s="823"/>
      <c r="W32" s="823"/>
      <c r="X32" s="823"/>
      <c r="Y32" s="823"/>
    </row>
    <row r="33" spans="2:51" s="807" customFormat="1" ht="17.25" customHeight="1">
      <c r="B33" s="813"/>
      <c r="C33" s="815" t="s">
        <v>695</v>
      </c>
      <c r="D33" s="815" t="s">
        <v>762</v>
      </c>
      <c r="E33" s="808"/>
      <c r="F33" s="808"/>
      <c r="G33" s="823"/>
      <c r="H33" s="823"/>
      <c r="J33" s="823"/>
      <c r="K33" s="823"/>
      <c r="L33" s="823"/>
      <c r="M33" s="823"/>
      <c r="N33" s="823"/>
      <c r="O33" s="823"/>
      <c r="R33" s="823"/>
      <c r="S33" s="823"/>
      <c r="T33" s="823"/>
      <c r="W33" s="823"/>
      <c r="X33" s="823"/>
      <c r="Y33" s="823"/>
    </row>
    <row r="34" spans="2:51" s="807" customFormat="1" ht="17.25" customHeight="1">
      <c r="B34" s="813"/>
      <c r="C34" s="815" t="s">
        <v>649</v>
      </c>
      <c r="D34" s="818" t="s">
        <v>58</v>
      </c>
      <c r="E34" s="808"/>
      <c r="F34" s="808"/>
      <c r="G34" s="823"/>
      <c r="H34" s="823"/>
      <c r="J34" s="823"/>
      <c r="K34" s="823"/>
      <c r="L34" s="823"/>
      <c r="M34" s="823"/>
      <c r="N34" s="823"/>
      <c r="O34" s="823"/>
      <c r="R34" s="823"/>
      <c r="S34" s="823"/>
      <c r="T34" s="823"/>
      <c r="W34" s="823"/>
      <c r="X34" s="823"/>
      <c r="Y34" s="823"/>
    </row>
    <row r="35" spans="2:51" s="807" customFormat="1" ht="17.25" customHeight="1">
      <c r="B35" s="813"/>
      <c r="C35" s="815" t="s">
        <v>50</v>
      </c>
      <c r="D35" s="818" t="s">
        <v>849</v>
      </c>
      <c r="E35" s="808"/>
      <c r="F35" s="808"/>
      <c r="G35" s="823"/>
      <c r="H35" s="823"/>
      <c r="J35" s="823"/>
      <c r="K35" s="823"/>
      <c r="L35" s="823"/>
      <c r="M35" s="823"/>
      <c r="N35" s="823"/>
      <c r="O35" s="823"/>
      <c r="R35" s="823"/>
      <c r="S35" s="823"/>
      <c r="T35" s="823"/>
      <c r="W35" s="823"/>
      <c r="X35" s="823"/>
      <c r="Y35" s="823"/>
    </row>
    <row r="36" spans="2:51" s="807" customFormat="1" ht="17.25" customHeight="1">
      <c r="B36" s="813"/>
      <c r="C36" s="815" t="s">
        <v>132</v>
      </c>
      <c r="D36" s="818" t="s">
        <v>615</v>
      </c>
      <c r="E36" s="808"/>
      <c r="F36" s="808"/>
      <c r="G36" s="823"/>
      <c r="H36" s="823"/>
      <c r="J36" s="823"/>
      <c r="K36" s="823"/>
      <c r="L36" s="823"/>
      <c r="M36" s="823"/>
      <c r="N36" s="823"/>
      <c r="O36" s="823"/>
      <c r="R36" s="823"/>
      <c r="S36" s="823"/>
      <c r="T36" s="823"/>
      <c r="W36" s="823"/>
      <c r="X36" s="823"/>
      <c r="Y36" s="823"/>
    </row>
    <row r="37" spans="2:51" s="807" customFormat="1" ht="17.25" customHeight="1">
      <c r="B37" s="813"/>
      <c r="C37" s="815" t="s">
        <v>758</v>
      </c>
      <c r="D37" s="818" t="s">
        <v>850</v>
      </c>
      <c r="E37" s="808"/>
      <c r="F37" s="808"/>
      <c r="G37" s="823"/>
      <c r="H37" s="823"/>
      <c r="J37" s="823"/>
      <c r="K37" s="823"/>
      <c r="L37" s="823"/>
      <c r="M37" s="823"/>
      <c r="N37" s="823"/>
      <c r="O37" s="823"/>
      <c r="R37" s="823"/>
      <c r="S37" s="823"/>
      <c r="T37" s="823"/>
      <c r="W37" s="823"/>
      <c r="X37" s="823"/>
      <c r="Y37" s="823"/>
    </row>
    <row r="38" spans="2:51" s="807" customFormat="1" ht="17.25" customHeight="1">
      <c r="B38" s="813"/>
      <c r="C38" s="813"/>
      <c r="D38" s="813"/>
      <c r="E38" s="808"/>
      <c r="F38" s="808"/>
      <c r="G38" s="823"/>
      <c r="H38" s="823"/>
      <c r="J38" s="823"/>
      <c r="K38" s="823"/>
      <c r="L38" s="823"/>
      <c r="M38" s="823"/>
      <c r="N38" s="823"/>
      <c r="O38" s="823"/>
      <c r="R38" s="823"/>
      <c r="S38" s="823"/>
      <c r="T38" s="823"/>
      <c r="W38" s="823"/>
      <c r="X38" s="823"/>
      <c r="Y38" s="823"/>
    </row>
    <row r="39" spans="2:51" s="807" customFormat="1" ht="17.25" customHeight="1">
      <c r="B39" s="813"/>
      <c r="C39" s="817" t="s">
        <v>135</v>
      </c>
      <c r="D39" s="813"/>
      <c r="E39" s="808"/>
      <c r="F39" s="808"/>
      <c r="G39" s="823"/>
      <c r="H39" s="823"/>
      <c r="J39" s="823"/>
      <c r="K39" s="823"/>
      <c r="L39" s="823"/>
      <c r="M39" s="823"/>
      <c r="N39" s="823"/>
      <c r="O39" s="823"/>
      <c r="R39" s="823"/>
      <c r="S39" s="823"/>
      <c r="T39" s="823"/>
      <c r="W39" s="823"/>
      <c r="X39" s="823"/>
      <c r="Y39" s="823"/>
    </row>
    <row r="40" spans="2:51" s="807" customFormat="1" ht="17.25" customHeight="1">
      <c r="B40" s="808"/>
      <c r="C40" s="813" t="s">
        <v>826</v>
      </c>
      <c r="D40" s="808"/>
      <c r="E40" s="808"/>
      <c r="F40" s="817"/>
      <c r="G40" s="823"/>
      <c r="H40" s="823"/>
      <c r="J40" s="823"/>
      <c r="K40" s="823"/>
      <c r="L40" s="823"/>
      <c r="M40" s="823"/>
      <c r="N40" s="823"/>
      <c r="O40" s="823"/>
      <c r="R40" s="823"/>
      <c r="S40" s="823"/>
      <c r="T40" s="823"/>
      <c r="W40" s="823"/>
      <c r="X40" s="823"/>
      <c r="Y40" s="823"/>
    </row>
    <row r="41" spans="2:51" s="807" customFormat="1" ht="17.25" customHeight="1">
      <c r="B41" s="808"/>
      <c r="C41" s="813" t="s">
        <v>166</v>
      </c>
      <c r="D41" s="808"/>
      <c r="E41" s="808"/>
      <c r="F41" s="813"/>
      <c r="G41" s="823"/>
      <c r="H41" s="823"/>
      <c r="J41" s="823"/>
      <c r="K41" s="823"/>
      <c r="L41" s="823"/>
      <c r="M41" s="823"/>
      <c r="N41" s="823"/>
      <c r="O41" s="823"/>
      <c r="R41" s="823"/>
      <c r="S41" s="823"/>
      <c r="T41" s="823"/>
      <c r="W41" s="823"/>
      <c r="X41" s="823"/>
      <c r="Y41" s="823"/>
    </row>
    <row r="42" spans="2:51" s="807" customFormat="1" ht="17.25" customHeight="1">
      <c r="B42" s="813"/>
      <c r="C42" s="813"/>
      <c r="D42" s="813"/>
      <c r="E42" s="817"/>
      <c r="F42" s="823"/>
      <c r="G42" s="823"/>
      <c r="H42" s="823"/>
      <c r="J42" s="823"/>
      <c r="K42" s="823"/>
      <c r="L42" s="823"/>
      <c r="M42" s="823"/>
      <c r="N42" s="823"/>
      <c r="O42" s="823"/>
      <c r="R42" s="823"/>
      <c r="S42" s="823"/>
      <c r="T42" s="823"/>
      <c r="W42" s="823"/>
      <c r="X42" s="823"/>
      <c r="Y42" s="823"/>
    </row>
    <row r="43" spans="2:51" s="807" customFormat="1" ht="17.25" customHeight="1">
      <c r="B43" s="813" t="s">
        <v>840</v>
      </c>
      <c r="C43" s="813"/>
      <c r="D43" s="813"/>
    </row>
    <row r="44" spans="2:51" s="807" customFormat="1" ht="17.25" customHeight="1">
      <c r="B44" s="813" t="s">
        <v>428</v>
      </c>
      <c r="C44" s="813"/>
      <c r="D44" s="813"/>
    </row>
    <row r="45" spans="2:51" s="807" customFormat="1" ht="17.25" customHeight="1">
      <c r="B45" s="814" t="s">
        <v>757</v>
      </c>
      <c r="C45" s="808"/>
      <c r="D45" s="808"/>
      <c r="E45" s="820"/>
      <c r="F45" s="820"/>
      <c r="G45" s="820"/>
      <c r="H45" s="820"/>
      <c r="I45" s="820"/>
      <c r="J45" s="820"/>
      <c r="K45" s="820"/>
      <c r="L45" s="820"/>
      <c r="M45" s="820"/>
      <c r="N45" s="820"/>
      <c r="O45" s="824"/>
      <c r="P45" s="824"/>
      <c r="Q45" s="820"/>
      <c r="R45" s="824"/>
      <c r="S45" s="820"/>
      <c r="T45" s="820"/>
      <c r="U45" s="824"/>
      <c r="Y45" s="820"/>
      <c r="Z45" s="820"/>
      <c r="AA45" s="820"/>
      <c r="AB45" s="820"/>
      <c r="AD45" s="820"/>
      <c r="AE45" s="824"/>
      <c r="AF45" s="824"/>
      <c r="AG45" s="824"/>
      <c r="AH45" s="824"/>
      <c r="AI45" s="825"/>
      <c r="AJ45" s="824"/>
      <c r="AK45" s="824"/>
      <c r="AL45" s="824"/>
      <c r="AM45" s="824"/>
      <c r="AN45" s="824"/>
      <c r="AO45" s="824"/>
      <c r="AP45" s="824"/>
      <c r="AQ45" s="824"/>
      <c r="AR45" s="824"/>
      <c r="AS45" s="824"/>
      <c r="AT45" s="824"/>
      <c r="AU45" s="824"/>
      <c r="AV45" s="824"/>
      <c r="AW45" s="824"/>
      <c r="AX45" s="824"/>
      <c r="AY45" s="825"/>
    </row>
    <row r="46" spans="2:51" s="807" customFormat="1" ht="17.25" customHeight="1"/>
    <row r="47" spans="2:51" s="807" customFormat="1" ht="17.25" customHeight="1">
      <c r="B47" s="813" t="s">
        <v>841</v>
      </c>
      <c r="C47" s="813"/>
    </row>
    <row r="48" spans="2:51" s="807" customFormat="1" ht="17.25" customHeight="1">
      <c r="B48" s="813"/>
      <c r="C48" s="813"/>
    </row>
    <row r="49" spans="2:54" s="807" customFormat="1" ht="17.25" customHeight="1">
      <c r="B49" s="813" t="s">
        <v>723</v>
      </c>
      <c r="C49" s="813"/>
    </row>
    <row r="50" spans="2:54" s="807" customFormat="1" ht="17.25" customHeight="1">
      <c r="B50" s="813" t="s">
        <v>453</v>
      </c>
      <c r="C50" s="813"/>
    </row>
    <row r="51" spans="2:54" s="807" customFormat="1" ht="17.25" customHeight="1">
      <c r="B51" s="813"/>
      <c r="C51" s="813"/>
    </row>
    <row r="52" spans="2:54" s="807" customFormat="1" ht="17.25" customHeight="1">
      <c r="B52" s="813" t="s">
        <v>183</v>
      </c>
      <c r="C52" s="813"/>
    </row>
    <row r="53" spans="2:54" s="807" customFormat="1" ht="17.25" customHeight="1">
      <c r="B53" s="813" t="s">
        <v>785</v>
      </c>
      <c r="C53" s="813"/>
    </row>
    <row r="54" spans="2:54" s="807" customFormat="1" ht="17.25" customHeight="1">
      <c r="B54" s="813"/>
      <c r="C54" s="813"/>
    </row>
    <row r="55" spans="2:54" s="807" customFormat="1" ht="17.25" customHeight="1">
      <c r="B55" s="813" t="s">
        <v>608</v>
      </c>
      <c r="C55" s="813"/>
      <c r="D55" s="813"/>
    </row>
    <row r="56" spans="2:54" s="807" customFormat="1" ht="17.25" customHeight="1">
      <c r="B56" s="813"/>
      <c r="C56" s="813"/>
      <c r="D56" s="813"/>
    </row>
    <row r="57" spans="2:54" s="807" customFormat="1" ht="17.25" customHeight="1">
      <c r="B57" s="808" t="s">
        <v>759</v>
      </c>
      <c r="C57" s="808"/>
      <c r="D57" s="813"/>
    </row>
    <row r="58" spans="2:54" s="807" customFormat="1" ht="17.25" customHeight="1">
      <c r="B58" s="808" t="s">
        <v>842</v>
      </c>
      <c r="C58" s="808"/>
      <c r="D58" s="813"/>
    </row>
    <row r="59" spans="2:54" s="807" customFormat="1" ht="17.25" customHeight="1">
      <c r="B59" s="808" t="s">
        <v>843</v>
      </c>
      <c r="C59" s="808"/>
      <c r="D59" s="813"/>
    </row>
    <row r="60" spans="2:54" s="807" customFormat="1" ht="17.25" customHeight="1"/>
    <row r="61" spans="2:54" s="807" customFormat="1" ht="17.25" customHeight="1">
      <c r="B61" s="807" t="s">
        <v>155</v>
      </c>
      <c r="E61" s="821"/>
      <c r="F61" s="821"/>
      <c r="G61" s="821"/>
      <c r="H61" s="821"/>
      <c r="I61" s="821"/>
      <c r="J61" s="821"/>
      <c r="K61" s="821"/>
      <c r="L61" s="821"/>
      <c r="M61" s="821"/>
      <c r="N61" s="821"/>
      <c r="O61" s="821"/>
      <c r="P61" s="821"/>
      <c r="Q61" s="821"/>
      <c r="R61" s="821"/>
      <c r="S61" s="821"/>
      <c r="T61" s="821"/>
      <c r="U61" s="821"/>
      <c r="V61" s="821"/>
      <c r="W61" s="821"/>
      <c r="X61" s="821"/>
      <c r="Y61" s="821"/>
      <c r="Z61" s="821"/>
      <c r="AA61" s="821"/>
      <c r="AB61" s="821"/>
      <c r="AC61" s="821"/>
      <c r="AD61" s="821"/>
      <c r="AE61" s="821"/>
      <c r="AF61" s="821"/>
      <c r="AG61" s="821"/>
      <c r="AH61" s="821"/>
      <c r="AI61" s="821"/>
      <c r="AJ61" s="821"/>
      <c r="AK61" s="821"/>
      <c r="AL61" s="821"/>
      <c r="AM61" s="821"/>
      <c r="AN61" s="821"/>
      <c r="AO61" s="821"/>
      <c r="AP61" s="821"/>
      <c r="AQ61" s="821"/>
      <c r="AR61" s="821"/>
      <c r="AS61" s="821"/>
      <c r="AT61" s="821"/>
      <c r="AU61" s="821"/>
      <c r="AV61" s="821"/>
      <c r="AW61" s="821"/>
      <c r="AX61" s="821"/>
    </row>
    <row r="62" spans="2:54" s="807" customFormat="1" ht="17.25" customHeight="1">
      <c r="E62" s="821"/>
      <c r="F62" s="821"/>
      <c r="G62" s="821"/>
      <c r="H62" s="821"/>
      <c r="I62" s="821"/>
      <c r="J62" s="821"/>
      <c r="K62" s="821"/>
      <c r="L62" s="821"/>
      <c r="M62" s="821"/>
      <c r="N62" s="821"/>
      <c r="O62" s="821"/>
      <c r="P62" s="821"/>
      <c r="Q62" s="821"/>
      <c r="R62" s="821"/>
      <c r="S62" s="821"/>
      <c r="T62" s="821"/>
      <c r="U62" s="821"/>
      <c r="V62" s="821"/>
      <c r="W62" s="821"/>
      <c r="X62" s="821"/>
      <c r="Y62" s="821"/>
      <c r="Z62" s="821"/>
      <c r="AA62" s="821"/>
      <c r="AB62" s="821"/>
      <c r="AC62" s="821"/>
      <c r="AD62" s="821"/>
      <c r="AE62" s="821"/>
      <c r="AF62" s="821"/>
      <c r="AG62" s="821"/>
      <c r="AH62" s="821"/>
      <c r="AI62" s="821"/>
      <c r="AJ62" s="821"/>
      <c r="AK62" s="821"/>
      <c r="AL62" s="821"/>
      <c r="AM62" s="821"/>
      <c r="AN62" s="821"/>
      <c r="AO62" s="821"/>
      <c r="AP62" s="821"/>
      <c r="AQ62" s="821"/>
      <c r="AR62" s="821"/>
      <c r="AS62" s="821"/>
      <c r="AT62" s="821"/>
      <c r="AU62" s="821"/>
      <c r="AV62" s="821"/>
      <c r="AW62" s="821"/>
      <c r="AX62" s="821"/>
    </row>
    <row r="63" spans="2:54" s="807" customFormat="1" ht="17.25" customHeight="1">
      <c r="B63" s="807" t="s">
        <v>2</v>
      </c>
      <c r="E63" s="821"/>
      <c r="F63" s="821"/>
      <c r="G63" s="821"/>
      <c r="H63" s="821"/>
      <c r="I63" s="821"/>
      <c r="J63" s="821"/>
      <c r="K63" s="821"/>
      <c r="L63" s="821"/>
      <c r="M63" s="821"/>
      <c r="N63" s="821"/>
      <c r="O63" s="821"/>
      <c r="P63" s="821"/>
      <c r="Q63" s="821"/>
      <c r="R63" s="821"/>
      <c r="S63" s="821"/>
      <c r="T63" s="821"/>
      <c r="U63" s="821"/>
      <c r="V63" s="821"/>
      <c r="W63" s="821"/>
      <c r="X63" s="821"/>
      <c r="Y63" s="821"/>
      <c r="Z63" s="821"/>
      <c r="AA63" s="821"/>
      <c r="AB63" s="821"/>
      <c r="AC63" s="821"/>
      <c r="AD63" s="821"/>
      <c r="AE63" s="821"/>
      <c r="AF63" s="821"/>
      <c r="AG63" s="821"/>
      <c r="AH63" s="821"/>
      <c r="AI63" s="821"/>
      <c r="AJ63" s="821"/>
      <c r="AK63" s="821"/>
      <c r="AL63" s="821"/>
      <c r="AM63" s="821"/>
      <c r="AN63" s="821"/>
      <c r="AO63" s="821"/>
      <c r="AP63" s="821"/>
      <c r="AQ63" s="821"/>
      <c r="AR63" s="821"/>
      <c r="AS63" s="821"/>
      <c r="AT63" s="821"/>
      <c r="AU63" s="821"/>
      <c r="AV63" s="821"/>
      <c r="AW63" s="821"/>
      <c r="AX63" s="821"/>
      <c r="AY63" s="821"/>
      <c r="AZ63" s="821"/>
      <c r="BA63" s="821"/>
      <c r="BB63" s="821"/>
    </row>
    <row r="64" spans="2:54" s="807" customFormat="1" ht="17.25" customHeight="1">
      <c r="E64" s="821"/>
      <c r="F64" s="821"/>
      <c r="G64" s="821"/>
      <c r="H64" s="821"/>
      <c r="I64" s="821"/>
      <c r="J64" s="821"/>
      <c r="K64" s="821"/>
      <c r="L64" s="821"/>
      <c r="M64" s="821"/>
      <c r="N64" s="821"/>
      <c r="O64" s="821"/>
      <c r="P64" s="821"/>
      <c r="Q64" s="821"/>
      <c r="R64" s="821"/>
      <c r="S64" s="821"/>
      <c r="T64" s="821"/>
      <c r="U64" s="821"/>
      <c r="V64" s="821"/>
      <c r="W64" s="821"/>
      <c r="X64" s="821"/>
      <c r="Y64" s="821"/>
      <c r="Z64" s="821"/>
      <c r="AA64" s="821"/>
      <c r="AB64" s="821"/>
      <c r="AC64" s="821"/>
      <c r="AD64" s="821"/>
      <c r="AE64" s="821"/>
      <c r="AF64" s="821"/>
      <c r="AG64" s="821"/>
      <c r="AH64" s="821"/>
      <c r="AI64" s="821"/>
      <c r="AJ64" s="821"/>
      <c r="AK64" s="821"/>
      <c r="AL64" s="821"/>
      <c r="AM64" s="821"/>
      <c r="AN64" s="821"/>
      <c r="AO64" s="821"/>
      <c r="AP64" s="821"/>
      <c r="AQ64" s="821"/>
      <c r="AR64" s="821"/>
      <c r="AS64" s="821"/>
      <c r="AT64" s="821"/>
      <c r="AU64" s="821"/>
      <c r="AV64" s="821"/>
      <c r="AW64" s="821"/>
      <c r="AX64" s="821"/>
      <c r="AY64" s="821"/>
      <c r="AZ64" s="821"/>
      <c r="BA64" s="821"/>
      <c r="BB64" s="821"/>
    </row>
    <row r="65" spans="2:71" s="807" customFormat="1" ht="17.25" customHeight="1">
      <c r="B65" s="807" t="s">
        <v>845</v>
      </c>
      <c r="BL65" s="826"/>
      <c r="BM65" s="827"/>
      <c r="BN65" s="826"/>
      <c r="BO65" s="826"/>
      <c r="BP65" s="826"/>
      <c r="BQ65" s="828"/>
      <c r="BR65" s="829"/>
      <c r="BS65" s="829"/>
    </row>
    <row r="66" spans="2:71" s="807" customFormat="1" ht="17.25" customHeight="1">
      <c r="E66" s="821"/>
      <c r="F66" s="821"/>
      <c r="G66" s="821"/>
      <c r="H66" s="821"/>
      <c r="I66" s="821"/>
      <c r="J66" s="821"/>
      <c r="K66" s="821"/>
      <c r="L66" s="821"/>
      <c r="M66" s="821"/>
      <c r="N66" s="821"/>
      <c r="O66" s="821"/>
      <c r="P66" s="821"/>
      <c r="Q66" s="821"/>
      <c r="R66" s="821"/>
      <c r="S66" s="821"/>
      <c r="T66" s="821"/>
      <c r="U66" s="821"/>
      <c r="V66" s="821"/>
      <c r="W66" s="821"/>
      <c r="X66" s="821"/>
      <c r="Y66" s="821"/>
      <c r="Z66" s="821"/>
      <c r="AA66" s="821"/>
      <c r="AB66" s="821"/>
      <c r="AC66" s="821"/>
      <c r="AD66" s="821"/>
      <c r="AE66" s="821"/>
      <c r="AF66" s="821"/>
      <c r="AG66" s="821"/>
      <c r="AH66" s="821"/>
      <c r="AI66" s="821"/>
      <c r="AJ66" s="821"/>
      <c r="AK66" s="821"/>
      <c r="AL66" s="821"/>
      <c r="AM66" s="821"/>
      <c r="AN66" s="821"/>
      <c r="AO66" s="821"/>
      <c r="AP66" s="821"/>
      <c r="AQ66" s="821"/>
      <c r="AR66" s="821"/>
      <c r="AS66" s="821"/>
      <c r="AT66" s="821"/>
      <c r="AU66" s="821"/>
      <c r="AV66" s="821"/>
      <c r="AW66" s="821"/>
      <c r="AX66" s="821"/>
    </row>
    <row r="67" spans="2:71" s="807" customFormat="1" ht="17.25" customHeight="1">
      <c r="B67" s="807" t="s">
        <v>727</v>
      </c>
      <c r="E67" s="821"/>
      <c r="F67" s="821"/>
      <c r="G67" s="821"/>
      <c r="H67" s="821"/>
      <c r="I67" s="821"/>
      <c r="J67" s="821"/>
      <c r="K67" s="821"/>
      <c r="L67" s="821"/>
      <c r="M67" s="821"/>
      <c r="N67" s="821"/>
      <c r="O67" s="821"/>
      <c r="P67" s="821"/>
      <c r="Q67" s="821"/>
      <c r="R67" s="821"/>
      <c r="S67" s="821"/>
      <c r="T67" s="821"/>
      <c r="U67" s="821"/>
      <c r="V67" s="821"/>
      <c r="W67" s="821"/>
      <c r="X67" s="821"/>
      <c r="Y67" s="821"/>
      <c r="Z67" s="821"/>
      <c r="AA67" s="821"/>
      <c r="AB67" s="821"/>
      <c r="AC67" s="821"/>
      <c r="AD67" s="821"/>
      <c r="AE67" s="821"/>
      <c r="AF67" s="821"/>
      <c r="AG67" s="821"/>
      <c r="AH67" s="821"/>
      <c r="AI67" s="821"/>
      <c r="AJ67" s="821"/>
      <c r="AK67" s="821"/>
      <c r="AL67" s="821"/>
      <c r="AM67" s="821"/>
      <c r="AN67" s="821"/>
      <c r="AO67" s="821"/>
      <c r="AP67" s="821"/>
      <c r="AQ67" s="821"/>
      <c r="AR67" s="821"/>
      <c r="AS67" s="821"/>
      <c r="AT67" s="821"/>
      <c r="AU67" s="821"/>
      <c r="AV67" s="821"/>
      <c r="AW67" s="821"/>
      <c r="AX67" s="821"/>
      <c r="AY67" s="821"/>
      <c r="AZ67" s="821"/>
      <c r="BA67" s="821"/>
      <c r="BB67" s="821"/>
    </row>
    <row r="68" spans="2:71" s="807" customFormat="1" ht="17.25" customHeight="1">
      <c r="B68" s="807" t="s">
        <v>603</v>
      </c>
      <c r="E68" s="821"/>
      <c r="F68" s="821"/>
      <c r="G68" s="821"/>
      <c r="H68" s="821"/>
      <c r="I68" s="821"/>
      <c r="J68" s="821"/>
      <c r="K68" s="821"/>
      <c r="L68" s="821"/>
      <c r="M68" s="821"/>
      <c r="N68" s="821"/>
      <c r="O68" s="821"/>
      <c r="P68" s="821"/>
      <c r="Q68" s="821"/>
      <c r="R68" s="821"/>
      <c r="S68" s="821"/>
      <c r="T68" s="821"/>
      <c r="U68" s="821"/>
      <c r="V68" s="821"/>
      <c r="W68" s="821"/>
      <c r="X68" s="821"/>
      <c r="Y68" s="821"/>
      <c r="Z68" s="821"/>
      <c r="AA68" s="821"/>
      <c r="AB68" s="821"/>
      <c r="AC68" s="821"/>
      <c r="AD68" s="821"/>
      <c r="AE68" s="821"/>
      <c r="AF68" s="821"/>
      <c r="AG68" s="821"/>
      <c r="AH68" s="821"/>
      <c r="AI68" s="821"/>
      <c r="AJ68" s="821"/>
      <c r="AK68" s="821"/>
      <c r="AL68" s="821"/>
      <c r="AM68" s="821"/>
      <c r="AN68" s="821"/>
      <c r="AO68" s="821"/>
      <c r="AP68" s="821"/>
      <c r="AQ68" s="821"/>
      <c r="AR68" s="821"/>
      <c r="AS68" s="821"/>
      <c r="AT68" s="821"/>
      <c r="AU68" s="821"/>
      <c r="AV68" s="821"/>
      <c r="AW68" s="821"/>
      <c r="AX68" s="821"/>
      <c r="AY68" s="821"/>
      <c r="AZ68" s="821"/>
      <c r="BA68" s="821"/>
      <c r="BB68" s="821"/>
    </row>
    <row r="69" spans="2:71" s="807" customFormat="1" ht="17.25" customHeight="1">
      <c r="E69" s="821"/>
      <c r="F69" s="821"/>
      <c r="G69" s="821"/>
      <c r="H69" s="821"/>
      <c r="I69" s="821"/>
      <c r="J69" s="821"/>
      <c r="K69" s="821"/>
      <c r="L69" s="821"/>
      <c r="M69" s="821"/>
      <c r="N69" s="821"/>
      <c r="O69" s="821"/>
      <c r="P69" s="821"/>
      <c r="Q69" s="821"/>
      <c r="R69" s="821"/>
      <c r="S69" s="821"/>
      <c r="T69" s="821"/>
      <c r="U69" s="821"/>
      <c r="V69" s="821"/>
      <c r="W69" s="821"/>
      <c r="X69" s="821"/>
      <c r="Y69" s="821"/>
      <c r="Z69" s="821"/>
      <c r="AA69" s="821"/>
      <c r="AB69" s="821"/>
      <c r="AC69" s="821"/>
      <c r="AD69" s="821"/>
      <c r="AE69" s="821"/>
      <c r="AF69" s="821"/>
      <c r="AG69" s="821"/>
      <c r="AH69" s="821"/>
      <c r="AI69" s="821"/>
      <c r="AJ69" s="821"/>
      <c r="AK69" s="821"/>
      <c r="AL69" s="821"/>
      <c r="AM69" s="821"/>
      <c r="AN69" s="821"/>
      <c r="AO69" s="821"/>
      <c r="AP69" s="821"/>
      <c r="AQ69" s="821"/>
      <c r="AR69" s="821"/>
      <c r="AS69" s="821"/>
      <c r="AT69" s="821"/>
      <c r="AU69" s="821"/>
      <c r="AV69" s="821"/>
      <c r="AW69" s="821"/>
      <c r="AX69" s="821"/>
      <c r="AY69" s="821"/>
      <c r="AZ69" s="821"/>
      <c r="BA69" s="821"/>
      <c r="BB69" s="821"/>
    </row>
    <row r="70" spans="2:71" ht="17.25" customHeight="1">
      <c r="B70" s="806" t="s">
        <v>382</v>
      </c>
    </row>
    <row r="71" spans="2:71" ht="17.25" customHeight="1">
      <c r="B71" s="807" t="s">
        <v>846</v>
      </c>
    </row>
    <row r="72" spans="2:71" ht="17.25" customHeight="1"/>
    <row r="73" spans="2:71" ht="17.25" customHeight="1"/>
  </sheetData>
  <mergeCells count="1">
    <mergeCell ref="F4:K5"/>
  </mergeCells>
  <phoneticPr fontId="57"/>
  <pageMargins left="0.70866141732283472" right="0.70866141732283472" top="0.74803149606299213" bottom="0.74803149606299213" header="0.31496062992125984" footer="0.31496062992125984"/>
  <pageSetup paperSize="9" scale="51"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BU81"/>
  <sheetViews>
    <sheetView showGridLines="0" view="pageBreakPreview" zoomScale="60" zoomScaleNormal="70" workbookViewId="0">
      <selection activeCell="B1" sqref="B1"/>
    </sheetView>
  </sheetViews>
  <sheetFormatPr defaultColWidth="4.375" defaultRowHeight="20.25" customHeight="1"/>
  <cols>
    <col min="1" max="1" width="1.625" style="830" customWidth="1"/>
    <col min="2" max="5" width="5.75" style="830" customWidth="1"/>
    <col min="6" max="6" width="16.5" style="830" hidden="1" customWidth="1"/>
    <col min="7" max="7" width="9.1640625" style="830" customWidth="1"/>
    <col min="8" max="11" width="7.5" style="830" customWidth="1"/>
    <col min="12" max="15" width="12.5" style="830" customWidth="1"/>
    <col min="16" max="49" width="7.1640625" style="830" customWidth="1"/>
    <col min="50" max="53" width="7.83203125" style="830" customWidth="1"/>
    <col min="54" max="58" width="8" style="830" customWidth="1"/>
    <col min="59" max="16384" width="4.375" style="830"/>
  </cols>
  <sheetData>
    <row r="1" spans="2:64" s="831" customFormat="1" ht="20.25" customHeight="1">
      <c r="B1" s="834" t="s">
        <v>873</v>
      </c>
      <c r="D1" s="834"/>
      <c r="E1" s="834"/>
      <c r="F1" s="834"/>
      <c r="G1" s="834"/>
      <c r="H1" s="922" t="s">
        <v>763</v>
      </c>
      <c r="J1" s="922"/>
      <c r="L1" s="834"/>
      <c r="M1" s="834"/>
      <c r="N1" s="834"/>
      <c r="O1" s="834"/>
      <c r="P1" s="834"/>
      <c r="Q1" s="834"/>
      <c r="R1" s="834"/>
      <c r="AM1" s="1070"/>
      <c r="AN1" s="1039"/>
      <c r="AO1" s="1039" t="s">
        <v>783</v>
      </c>
      <c r="AP1" s="1074" t="s">
        <v>740</v>
      </c>
      <c r="AQ1" s="1075"/>
      <c r="AR1" s="1075"/>
      <c r="AS1" s="1075"/>
      <c r="AT1" s="1075"/>
      <c r="AU1" s="1075"/>
      <c r="AV1" s="1075"/>
      <c r="AW1" s="1075"/>
      <c r="AX1" s="1075"/>
      <c r="AY1" s="1075"/>
      <c r="AZ1" s="1075"/>
      <c r="BA1" s="1075"/>
      <c r="BB1" s="1075"/>
      <c r="BC1" s="1075"/>
      <c r="BD1" s="1075"/>
      <c r="BE1" s="1075"/>
      <c r="BF1" s="1039" t="s">
        <v>389</v>
      </c>
    </row>
    <row r="2" spans="2:64" s="831" customFormat="1" ht="20.25" customHeight="1">
      <c r="C2" s="834"/>
      <c r="D2" s="834"/>
      <c r="E2" s="834"/>
      <c r="F2" s="834"/>
      <c r="G2" s="834"/>
      <c r="J2" s="922"/>
      <c r="L2" s="834"/>
      <c r="M2" s="834"/>
      <c r="N2" s="834"/>
      <c r="O2" s="834"/>
      <c r="P2" s="834"/>
      <c r="Q2" s="834"/>
      <c r="R2" s="834"/>
      <c r="Y2" s="1039" t="s">
        <v>107</v>
      </c>
      <c r="Z2" s="1052">
        <v>3</v>
      </c>
      <c r="AA2" s="1052"/>
      <c r="AB2" s="1039" t="s">
        <v>267</v>
      </c>
      <c r="AC2" s="1062">
        <f>IF(Z2=0,"",YEAR(DATE(2018+Z2,1,1)))</f>
        <v>2021</v>
      </c>
      <c r="AD2" s="1062"/>
      <c r="AE2" s="1064" t="s">
        <v>371</v>
      </c>
      <c r="AF2" s="1064" t="s">
        <v>779</v>
      </c>
      <c r="AG2" s="1052">
        <v>4</v>
      </c>
      <c r="AH2" s="1052"/>
      <c r="AI2" s="1064" t="s">
        <v>88</v>
      </c>
      <c r="AM2" s="1070"/>
      <c r="AN2" s="1039"/>
      <c r="AO2" s="1039" t="s">
        <v>786</v>
      </c>
      <c r="AP2" s="1052" t="s">
        <v>787</v>
      </c>
      <c r="AQ2" s="1052"/>
      <c r="AR2" s="1052"/>
      <c r="AS2" s="1052"/>
      <c r="AT2" s="1052"/>
      <c r="AU2" s="1052"/>
      <c r="AV2" s="1052"/>
      <c r="AW2" s="1052"/>
      <c r="AX2" s="1052"/>
      <c r="AY2" s="1052"/>
      <c r="AZ2" s="1052"/>
      <c r="BA2" s="1052"/>
      <c r="BB2" s="1052"/>
      <c r="BC2" s="1052"/>
      <c r="BD2" s="1052"/>
      <c r="BE2" s="1052"/>
      <c r="BF2" s="1039" t="s">
        <v>389</v>
      </c>
    </row>
    <row r="3" spans="2:64" s="832" customFormat="1" ht="20.25" customHeight="1">
      <c r="B3" s="835"/>
      <c r="C3" s="835"/>
      <c r="D3" s="835"/>
      <c r="E3" s="835"/>
      <c r="F3" s="835"/>
      <c r="G3" s="906"/>
      <c r="H3" s="835"/>
      <c r="I3" s="835"/>
      <c r="J3" s="906"/>
      <c r="K3" s="835"/>
      <c r="L3" s="949"/>
      <c r="M3" s="949"/>
      <c r="N3" s="949"/>
      <c r="O3" s="949"/>
      <c r="P3" s="949"/>
      <c r="Q3" s="949"/>
      <c r="R3" s="949"/>
      <c r="S3" s="835"/>
      <c r="T3" s="835"/>
      <c r="U3" s="835"/>
      <c r="V3" s="835"/>
      <c r="W3" s="835"/>
      <c r="X3" s="835"/>
      <c r="Y3" s="835"/>
      <c r="Z3" s="1053"/>
      <c r="AA3" s="1053"/>
      <c r="AB3" s="1061"/>
      <c r="AC3" s="1063"/>
      <c r="AD3" s="1061"/>
      <c r="AE3" s="835"/>
      <c r="AF3" s="835"/>
      <c r="AG3" s="835"/>
      <c r="AH3" s="835"/>
      <c r="AI3" s="835"/>
      <c r="AJ3" s="835"/>
      <c r="AK3" s="835"/>
      <c r="AL3" s="835"/>
      <c r="AM3" s="835"/>
      <c r="AN3" s="835"/>
      <c r="AO3" s="835"/>
      <c r="AP3" s="835"/>
      <c r="AQ3" s="835"/>
      <c r="AR3" s="835"/>
      <c r="AS3" s="835"/>
      <c r="AT3" s="835"/>
      <c r="BA3" s="1131" t="s">
        <v>167</v>
      </c>
      <c r="BB3" s="1143" t="s">
        <v>793</v>
      </c>
      <c r="BC3" s="1159"/>
      <c r="BD3" s="1159"/>
      <c r="BE3" s="1172"/>
      <c r="BF3" s="1039"/>
    </row>
    <row r="4" spans="2:64" s="832" customFormat="1" ht="18.75">
      <c r="B4" s="835"/>
      <c r="C4" s="835"/>
      <c r="D4" s="835"/>
      <c r="E4" s="835"/>
      <c r="F4" s="835"/>
      <c r="G4" s="906"/>
      <c r="H4" s="835"/>
      <c r="I4" s="835"/>
      <c r="J4" s="906"/>
      <c r="K4" s="835"/>
      <c r="L4" s="949"/>
      <c r="M4" s="949"/>
      <c r="N4" s="949"/>
      <c r="O4" s="949"/>
      <c r="P4" s="949"/>
      <c r="Q4" s="949"/>
      <c r="R4" s="949"/>
      <c r="S4" s="835"/>
      <c r="T4" s="835"/>
      <c r="U4" s="835"/>
      <c r="V4" s="835"/>
      <c r="W4" s="835"/>
      <c r="X4" s="835"/>
      <c r="Y4" s="835"/>
      <c r="Z4" s="1054"/>
      <c r="AA4" s="1054"/>
      <c r="AB4" s="835"/>
      <c r="AC4" s="835"/>
      <c r="AD4" s="835"/>
      <c r="AE4" s="835"/>
      <c r="AF4" s="835"/>
      <c r="AG4" s="1067"/>
      <c r="AH4" s="1067"/>
      <c r="AI4" s="1067"/>
      <c r="AJ4" s="1067"/>
      <c r="AK4" s="1067"/>
      <c r="AL4" s="1067"/>
      <c r="AM4" s="1067"/>
      <c r="AN4" s="1067"/>
      <c r="AO4" s="1067"/>
      <c r="AP4" s="1067"/>
      <c r="AQ4" s="1067"/>
      <c r="AR4" s="1067"/>
      <c r="AS4" s="1067"/>
      <c r="AT4" s="1067"/>
      <c r="AU4" s="831"/>
      <c r="AV4" s="831"/>
      <c r="AW4" s="831"/>
      <c r="AX4" s="831"/>
      <c r="AY4" s="831"/>
      <c r="AZ4" s="831"/>
      <c r="BA4" s="1131" t="s">
        <v>792</v>
      </c>
      <c r="BB4" s="1143" t="s">
        <v>794</v>
      </c>
      <c r="BC4" s="1159"/>
      <c r="BD4" s="1159"/>
      <c r="BE4" s="1172"/>
      <c r="BF4" s="1122"/>
    </row>
    <row r="5" spans="2:64" s="832" customFormat="1" ht="6.75" customHeight="1">
      <c r="B5" s="835"/>
      <c r="C5" s="854"/>
      <c r="D5" s="854"/>
      <c r="E5" s="854"/>
      <c r="F5" s="854"/>
      <c r="G5" s="907"/>
      <c r="H5" s="854"/>
      <c r="I5" s="854"/>
      <c r="J5" s="907"/>
      <c r="K5" s="854"/>
      <c r="L5" s="935"/>
      <c r="M5" s="935"/>
      <c r="N5" s="935"/>
      <c r="O5" s="935"/>
      <c r="P5" s="935"/>
      <c r="Q5" s="935"/>
      <c r="R5" s="935"/>
      <c r="S5" s="854"/>
      <c r="T5" s="854"/>
      <c r="U5" s="854"/>
      <c r="V5" s="854"/>
      <c r="W5" s="854"/>
      <c r="X5" s="854"/>
      <c r="Y5" s="854"/>
      <c r="Z5" s="939"/>
      <c r="AA5" s="939"/>
      <c r="AB5" s="854"/>
      <c r="AC5" s="854"/>
      <c r="AD5" s="854"/>
      <c r="AE5" s="854"/>
      <c r="AF5" s="835"/>
      <c r="AG5" s="1067"/>
      <c r="AH5" s="1067"/>
      <c r="AI5" s="1067"/>
      <c r="AJ5" s="1067"/>
      <c r="AK5" s="1067"/>
      <c r="AL5" s="1067"/>
      <c r="AM5" s="1067"/>
      <c r="AN5" s="1067"/>
      <c r="AO5" s="1067"/>
      <c r="AP5" s="1067"/>
      <c r="AQ5" s="1067"/>
      <c r="AR5" s="1067"/>
      <c r="AS5" s="1067"/>
      <c r="AT5" s="1067"/>
      <c r="AU5" s="831"/>
      <c r="AV5" s="831"/>
      <c r="AW5" s="831"/>
      <c r="AX5" s="831"/>
      <c r="AY5" s="831"/>
      <c r="AZ5" s="831"/>
      <c r="BA5" s="831"/>
      <c r="BB5" s="831"/>
      <c r="BC5" s="831"/>
      <c r="BD5" s="831"/>
      <c r="BE5" s="1122"/>
      <c r="BF5" s="1122"/>
    </row>
    <row r="6" spans="2:64" s="832" customFormat="1" ht="20.25" customHeight="1">
      <c r="B6" s="835"/>
      <c r="C6" s="854"/>
      <c r="D6" s="854"/>
      <c r="E6" s="854"/>
      <c r="F6" s="854"/>
      <c r="G6" s="907"/>
      <c r="H6" s="854"/>
      <c r="I6" s="854"/>
      <c r="J6" s="907"/>
      <c r="K6" s="854"/>
      <c r="L6" s="935"/>
      <c r="M6" s="935"/>
      <c r="N6" s="935"/>
      <c r="O6" s="935"/>
      <c r="P6" s="935"/>
      <c r="Q6" s="935"/>
      <c r="R6" s="935"/>
      <c r="S6" s="854"/>
      <c r="T6" s="854"/>
      <c r="U6" s="854"/>
      <c r="V6" s="854"/>
      <c r="W6" s="854"/>
      <c r="X6" s="854"/>
      <c r="Y6" s="854"/>
      <c r="Z6" s="939"/>
      <c r="AA6" s="939"/>
      <c r="AB6" s="854"/>
      <c r="AC6" s="854"/>
      <c r="AD6" s="854"/>
      <c r="AE6" s="854"/>
      <c r="AF6" s="835"/>
      <c r="AG6" s="1067"/>
      <c r="AH6" s="1067"/>
      <c r="AI6" s="1067"/>
      <c r="AJ6" s="1067"/>
      <c r="AK6" s="1067"/>
      <c r="AL6" s="1067" t="s">
        <v>780</v>
      </c>
      <c r="AM6" s="1067"/>
      <c r="AN6" s="1067"/>
      <c r="AO6" s="1067"/>
      <c r="AP6" s="1067"/>
      <c r="AQ6" s="1067"/>
      <c r="AR6" s="1067"/>
      <c r="AS6" s="1067"/>
      <c r="AT6" s="934"/>
      <c r="AU6" s="934"/>
      <c r="AV6" s="1077"/>
      <c r="AW6" s="1067"/>
      <c r="AX6" s="1095">
        <v>40</v>
      </c>
      <c r="AY6" s="1110"/>
      <c r="AZ6" s="1077" t="s">
        <v>790</v>
      </c>
      <c r="BA6" s="1067"/>
      <c r="BB6" s="1095">
        <v>160</v>
      </c>
      <c r="BC6" s="1110"/>
      <c r="BD6" s="1077" t="s">
        <v>647</v>
      </c>
      <c r="BE6" s="1067"/>
      <c r="BF6" s="1122"/>
    </row>
    <row r="7" spans="2:64" s="832" customFormat="1" ht="6.75" customHeight="1">
      <c r="B7" s="835"/>
      <c r="C7" s="854"/>
      <c r="D7" s="854"/>
      <c r="E7" s="854"/>
      <c r="F7" s="854"/>
      <c r="G7" s="907"/>
      <c r="H7" s="854"/>
      <c r="I7" s="854"/>
      <c r="J7" s="907"/>
      <c r="K7" s="854"/>
      <c r="L7" s="935"/>
      <c r="M7" s="935"/>
      <c r="N7" s="935"/>
      <c r="O7" s="935"/>
      <c r="P7" s="935"/>
      <c r="Q7" s="935"/>
      <c r="R7" s="935"/>
      <c r="S7" s="854"/>
      <c r="T7" s="854"/>
      <c r="U7" s="854"/>
      <c r="V7" s="854"/>
      <c r="W7" s="854"/>
      <c r="X7" s="854"/>
      <c r="Y7" s="854"/>
      <c r="Z7" s="939"/>
      <c r="AA7" s="939"/>
      <c r="AB7" s="854"/>
      <c r="AC7" s="854"/>
      <c r="AD7" s="854"/>
      <c r="AE7" s="854"/>
      <c r="AF7" s="835"/>
      <c r="AG7" s="1067"/>
      <c r="AH7" s="1067"/>
      <c r="AI7" s="1067"/>
      <c r="AJ7" s="1067"/>
      <c r="AK7" s="1067"/>
      <c r="AL7" s="1067"/>
      <c r="AM7" s="1067"/>
      <c r="AN7" s="1067"/>
      <c r="AO7" s="1067"/>
      <c r="AP7" s="1067"/>
      <c r="AQ7" s="1067"/>
      <c r="AR7" s="1067"/>
      <c r="AS7" s="1067"/>
      <c r="AT7" s="1067"/>
      <c r="AU7" s="831"/>
      <c r="AV7" s="831"/>
      <c r="AW7" s="831"/>
      <c r="AX7" s="831"/>
      <c r="AY7" s="831"/>
      <c r="AZ7" s="831"/>
      <c r="BA7" s="831"/>
      <c r="BB7" s="831"/>
      <c r="BC7" s="831"/>
      <c r="BD7" s="831"/>
      <c r="BE7" s="1122"/>
      <c r="BF7" s="1122"/>
    </row>
    <row r="8" spans="2:64" s="832" customFormat="1" ht="20.25" customHeight="1">
      <c r="B8" s="836"/>
      <c r="C8" s="836"/>
      <c r="D8" s="836"/>
      <c r="E8" s="836"/>
      <c r="F8" s="836"/>
      <c r="G8" s="908"/>
      <c r="H8" s="908"/>
      <c r="I8" s="908"/>
      <c r="J8" s="836"/>
      <c r="K8" s="836"/>
      <c r="L8" s="908"/>
      <c r="M8" s="908"/>
      <c r="N8" s="908"/>
      <c r="O8" s="836"/>
      <c r="P8" s="908"/>
      <c r="Q8" s="908"/>
      <c r="R8" s="908"/>
      <c r="S8" s="1010"/>
      <c r="T8" s="1024"/>
      <c r="U8" s="1024"/>
      <c r="V8" s="1038"/>
      <c r="W8" s="835"/>
      <c r="X8" s="835"/>
      <c r="Y8" s="835"/>
      <c r="Z8" s="939"/>
      <c r="AA8" s="1058"/>
      <c r="AB8" s="907"/>
      <c r="AC8" s="939"/>
      <c r="AD8" s="939"/>
      <c r="AE8" s="939"/>
      <c r="AF8" s="1065"/>
      <c r="AG8" s="940"/>
      <c r="AH8" s="940"/>
      <c r="AI8" s="940"/>
      <c r="AJ8" s="950"/>
      <c r="AK8" s="935"/>
      <c r="AL8" s="1058"/>
      <c r="AM8" s="1058"/>
      <c r="AN8" s="907"/>
      <c r="AO8" s="934"/>
      <c r="AP8" s="934"/>
      <c r="AQ8" s="934"/>
      <c r="AR8" s="855"/>
      <c r="AS8" s="855"/>
      <c r="AT8" s="1067"/>
      <c r="AU8" s="1080"/>
      <c r="AV8" s="1080"/>
      <c r="AW8" s="1090"/>
      <c r="AX8" s="831"/>
      <c r="AY8" s="831" t="s">
        <v>789</v>
      </c>
      <c r="AZ8" s="831"/>
      <c r="BA8" s="831"/>
      <c r="BB8" s="1144">
        <f>DAY(EOMONTH(DATE(AC2,AG2,1),0))</f>
        <v>30</v>
      </c>
      <c r="BC8" s="1160"/>
      <c r="BD8" s="831" t="s">
        <v>627</v>
      </c>
      <c r="BE8" s="831"/>
      <c r="BF8" s="831"/>
      <c r="BJ8" s="1039"/>
      <c r="BK8" s="1039"/>
      <c r="BL8" s="1039"/>
    </row>
    <row r="9" spans="2:64" s="832" customFormat="1" ht="6" customHeight="1">
      <c r="B9" s="837"/>
      <c r="C9" s="837"/>
      <c r="D9" s="837"/>
      <c r="E9" s="837"/>
      <c r="F9" s="837"/>
      <c r="G9" s="836"/>
      <c r="H9" s="908"/>
      <c r="I9" s="934"/>
      <c r="J9" s="934"/>
      <c r="K9" s="837"/>
      <c r="L9" s="836"/>
      <c r="M9" s="908"/>
      <c r="N9" s="934"/>
      <c r="O9" s="934"/>
      <c r="P9" s="836"/>
      <c r="Q9" s="934"/>
      <c r="R9" s="837"/>
      <c r="S9" s="934"/>
      <c r="T9" s="934"/>
      <c r="U9" s="934"/>
      <c r="V9" s="934"/>
      <c r="W9" s="835"/>
      <c r="X9" s="835"/>
      <c r="Y9" s="835"/>
      <c r="Z9" s="854"/>
      <c r="AA9" s="950"/>
      <c r="AB9" s="950"/>
      <c r="AC9" s="854"/>
      <c r="AD9" s="854"/>
      <c r="AE9" s="854"/>
      <c r="AF9" s="1066"/>
      <c r="AG9" s="939"/>
      <c r="AH9" s="950"/>
      <c r="AI9" s="854"/>
      <c r="AJ9" s="940"/>
      <c r="AK9" s="950"/>
      <c r="AL9" s="950"/>
      <c r="AM9" s="950"/>
      <c r="AN9" s="950"/>
      <c r="AO9" s="854"/>
      <c r="AP9" s="1067"/>
      <c r="AQ9" s="1076"/>
      <c r="AR9" s="1076"/>
      <c r="AS9" s="1076"/>
      <c r="AT9" s="1067"/>
      <c r="AU9" s="831"/>
      <c r="AV9" s="831"/>
      <c r="AW9" s="831"/>
      <c r="AX9" s="831"/>
      <c r="AY9" s="831"/>
      <c r="AZ9" s="831"/>
      <c r="BA9" s="831"/>
      <c r="BB9" s="831"/>
      <c r="BC9" s="831"/>
      <c r="BD9" s="831"/>
      <c r="BE9" s="831"/>
      <c r="BF9" s="831"/>
      <c r="BJ9" s="1039"/>
      <c r="BK9" s="1039"/>
      <c r="BL9" s="1039"/>
    </row>
    <row r="10" spans="2:64" s="832" customFormat="1" ht="18.75">
      <c r="B10" s="836"/>
      <c r="C10" s="836"/>
      <c r="D10" s="836"/>
      <c r="E10" s="836"/>
      <c r="F10" s="836"/>
      <c r="G10" s="908"/>
      <c r="H10" s="908"/>
      <c r="I10" s="908"/>
      <c r="J10" s="836"/>
      <c r="K10" s="836"/>
      <c r="L10" s="908"/>
      <c r="M10" s="908"/>
      <c r="N10" s="908"/>
      <c r="O10" s="836"/>
      <c r="P10" s="908"/>
      <c r="Q10" s="908"/>
      <c r="R10" s="908"/>
      <c r="S10" s="1010"/>
      <c r="T10" s="1024"/>
      <c r="U10" s="1024"/>
      <c r="V10" s="1038"/>
      <c r="W10" s="835"/>
      <c r="X10" s="835"/>
      <c r="Y10" s="835"/>
      <c r="Z10" s="939"/>
      <c r="AA10" s="1058"/>
      <c r="AB10" s="907"/>
      <c r="AC10" s="939"/>
      <c r="AD10" s="939"/>
      <c r="AE10" s="939"/>
      <c r="AF10" s="1066"/>
      <c r="AG10" s="940"/>
      <c r="AH10" s="940"/>
      <c r="AI10" s="940"/>
      <c r="AJ10" s="950"/>
      <c r="AK10" s="935"/>
      <c r="AL10" s="1058"/>
      <c r="AM10" s="1067"/>
      <c r="AN10" s="1067"/>
      <c r="AO10" s="1071"/>
      <c r="AP10" s="1071"/>
      <c r="AQ10" s="1071"/>
      <c r="AR10" s="1077"/>
      <c r="AS10" s="1076"/>
      <c r="AT10" s="1076"/>
      <c r="AU10" s="1081"/>
      <c r="AV10" s="1085"/>
      <c r="AW10" s="1085"/>
      <c r="AX10" s="1096"/>
      <c r="AY10" s="1096"/>
      <c r="AZ10" s="1122" t="s">
        <v>791</v>
      </c>
      <c r="BA10" s="1085"/>
      <c r="BB10" s="1095">
        <v>1</v>
      </c>
      <c r="BC10" s="1161"/>
      <c r="BD10" s="1110"/>
      <c r="BE10" s="1173" t="s">
        <v>800</v>
      </c>
      <c r="BF10" s="831"/>
      <c r="BJ10" s="1039"/>
      <c r="BK10" s="1039"/>
      <c r="BL10" s="1039"/>
    </row>
    <row r="11" spans="2:64" s="832" customFormat="1" ht="6" customHeight="1">
      <c r="B11" s="837"/>
      <c r="C11" s="837"/>
      <c r="D11" s="837"/>
      <c r="E11" s="837"/>
      <c r="F11" s="897"/>
      <c r="G11" s="837"/>
      <c r="H11" s="837"/>
      <c r="I11" s="837"/>
      <c r="J11" s="837"/>
      <c r="K11" s="836"/>
      <c r="L11" s="908"/>
      <c r="M11" s="934"/>
      <c r="N11" s="934"/>
      <c r="O11" s="836"/>
      <c r="P11" s="934"/>
      <c r="Q11" s="837"/>
      <c r="R11" s="934"/>
      <c r="S11" s="934"/>
      <c r="T11" s="934"/>
      <c r="U11" s="934"/>
      <c r="V11" s="897"/>
      <c r="W11" s="835"/>
      <c r="X11" s="835"/>
      <c r="Y11" s="835"/>
      <c r="Z11" s="854"/>
      <c r="AA11" s="950"/>
      <c r="AB11" s="950"/>
      <c r="AC11" s="854"/>
      <c r="AD11" s="854"/>
      <c r="AE11" s="854"/>
      <c r="AF11" s="1066"/>
      <c r="AG11" s="939"/>
      <c r="AH11" s="940"/>
      <c r="AI11" s="950"/>
      <c r="AJ11" s="940"/>
      <c r="AK11" s="950"/>
      <c r="AL11" s="950"/>
      <c r="AM11" s="950"/>
      <c r="AN11" s="950"/>
      <c r="AO11" s="837"/>
      <c r="AP11" s="837"/>
      <c r="AQ11" s="836"/>
      <c r="AR11" s="1078"/>
      <c r="AS11" s="1076"/>
      <c r="AT11" s="1076"/>
      <c r="AU11" s="1081"/>
      <c r="AV11" s="1085"/>
      <c r="AW11" s="1085"/>
      <c r="AX11" s="1096"/>
      <c r="AY11" s="1096"/>
      <c r="AZ11" s="1085"/>
      <c r="BA11" s="1085"/>
      <c r="BB11" s="251"/>
      <c r="BC11" s="251"/>
      <c r="BD11" s="251"/>
      <c r="BE11" s="1173"/>
      <c r="BF11" s="831"/>
      <c r="BJ11" s="1039"/>
      <c r="BK11" s="1039"/>
      <c r="BL11" s="1039"/>
    </row>
    <row r="12" spans="2:64" s="832" customFormat="1" ht="20.25" customHeight="1">
      <c r="B12" s="838"/>
      <c r="C12" s="838"/>
      <c r="D12" s="838"/>
      <c r="E12" s="838"/>
      <c r="F12" s="838"/>
      <c r="G12" s="838"/>
      <c r="H12" s="838"/>
      <c r="I12" s="838"/>
      <c r="J12" s="838"/>
      <c r="K12" s="838"/>
      <c r="L12" s="838"/>
      <c r="M12" s="838"/>
      <c r="N12" s="838"/>
      <c r="O12" s="838"/>
      <c r="P12" s="838"/>
      <c r="Q12" s="838"/>
      <c r="R12" s="838"/>
      <c r="S12" s="838"/>
      <c r="T12" s="838"/>
      <c r="U12" s="838"/>
      <c r="V12" s="838"/>
      <c r="W12" s="835"/>
      <c r="X12" s="835"/>
      <c r="Y12" s="835"/>
      <c r="Z12" s="836"/>
      <c r="AA12" s="1059"/>
      <c r="AB12" s="1059"/>
      <c r="AC12" s="836"/>
      <c r="AD12" s="939"/>
      <c r="AE12" s="939"/>
      <c r="AF12" s="1065"/>
      <c r="AG12" s="907"/>
      <c r="AH12" s="940"/>
      <c r="AI12" s="950"/>
      <c r="AJ12" s="940"/>
      <c r="AK12" s="950"/>
      <c r="AL12" s="950"/>
      <c r="AM12" s="950"/>
      <c r="AN12" s="950"/>
      <c r="AO12" s="1072"/>
      <c r="AP12" s="1072"/>
      <c r="AQ12" s="1072"/>
      <c r="AR12" s="1077"/>
      <c r="AS12" s="1076"/>
      <c r="AT12" s="1076"/>
      <c r="AU12" s="1081"/>
      <c r="AV12" s="1085"/>
      <c r="AW12" s="1085"/>
      <c r="AX12" s="1096"/>
      <c r="AY12" s="1096"/>
      <c r="AZ12" s="1085"/>
      <c r="BA12" s="1085"/>
      <c r="BB12" s="1095">
        <v>1</v>
      </c>
      <c r="BC12" s="1161"/>
      <c r="BD12" s="1110"/>
      <c r="BE12" s="1174" t="s">
        <v>264</v>
      </c>
      <c r="BF12" s="831"/>
      <c r="BJ12" s="1039"/>
      <c r="BK12" s="1039"/>
      <c r="BL12" s="1039"/>
    </row>
    <row r="13" spans="2:64" s="832" customFormat="1" ht="6.75" customHeight="1">
      <c r="B13" s="838"/>
      <c r="C13" s="838"/>
      <c r="D13" s="838"/>
      <c r="E13" s="838"/>
      <c r="F13" s="838"/>
      <c r="G13" s="838"/>
      <c r="H13" s="838"/>
      <c r="I13" s="838"/>
      <c r="J13" s="838"/>
      <c r="K13" s="838"/>
      <c r="L13" s="838"/>
      <c r="M13" s="838"/>
      <c r="N13" s="838"/>
      <c r="O13" s="838"/>
      <c r="P13" s="838"/>
      <c r="Q13" s="838"/>
      <c r="R13" s="838"/>
      <c r="S13" s="838"/>
      <c r="T13" s="838"/>
      <c r="U13" s="838"/>
      <c r="V13" s="838"/>
      <c r="W13" s="835"/>
      <c r="X13" s="835"/>
      <c r="Y13" s="835"/>
      <c r="Z13" s="908"/>
      <c r="AA13" s="1060"/>
      <c r="AB13" s="1060"/>
      <c r="AC13" s="908"/>
      <c r="AD13" s="940"/>
      <c r="AE13" s="940"/>
      <c r="AF13" s="1066"/>
      <c r="AG13" s="1067"/>
      <c r="AH13" s="1067"/>
      <c r="AI13" s="1067"/>
      <c r="AJ13" s="1067"/>
      <c r="AK13" s="1067"/>
      <c r="AL13" s="1067"/>
      <c r="AM13" s="1067"/>
      <c r="AN13" s="1067"/>
      <c r="AO13" s="837"/>
      <c r="AP13" s="837"/>
      <c r="AQ13" s="837"/>
      <c r="AR13" s="1067"/>
      <c r="AS13" s="1076"/>
      <c r="AT13" s="1076"/>
      <c r="AU13" s="1081"/>
      <c r="AV13" s="1085"/>
      <c r="AW13" s="1085"/>
      <c r="AX13" s="1096"/>
      <c r="AY13" s="1096"/>
      <c r="AZ13" s="1085"/>
      <c r="BA13" s="1085"/>
      <c r="BB13" s="251"/>
      <c r="BC13" s="251"/>
      <c r="BD13" s="251"/>
      <c r="BE13" s="1173"/>
      <c r="BF13" s="831"/>
      <c r="BJ13" s="1039"/>
      <c r="BK13" s="1039"/>
      <c r="BL13" s="1039"/>
    </row>
    <row r="14" spans="2:64" s="832" customFormat="1" ht="18.75">
      <c r="B14" s="838"/>
      <c r="C14" s="838"/>
      <c r="D14" s="838"/>
      <c r="E14" s="838"/>
      <c r="F14" s="838"/>
      <c r="G14" s="838"/>
      <c r="H14" s="838"/>
      <c r="I14" s="838"/>
      <c r="J14" s="838"/>
      <c r="K14" s="838"/>
      <c r="L14" s="838"/>
      <c r="M14" s="838"/>
      <c r="N14" s="838"/>
      <c r="O14" s="838"/>
      <c r="P14" s="838"/>
      <c r="Q14" s="838"/>
      <c r="R14" s="838"/>
      <c r="S14" s="838"/>
      <c r="T14" s="838"/>
      <c r="U14" s="838"/>
      <c r="V14" s="838"/>
      <c r="W14" s="835"/>
      <c r="X14" s="835"/>
      <c r="Y14" s="835"/>
      <c r="Z14" s="836"/>
      <c r="AA14" s="1059"/>
      <c r="AB14" s="1059"/>
      <c r="AC14" s="836"/>
      <c r="AD14" s="939"/>
      <c r="AE14" s="939"/>
      <c r="AF14" s="1066"/>
      <c r="AG14" s="1067"/>
      <c r="AH14" s="1067"/>
      <c r="AI14" s="1067"/>
      <c r="AJ14" s="1067"/>
      <c r="AK14" s="1067"/>
      <c r="AL14" s="1067"/>
      <c r="AM14" s="1067"/>
      <c r="AN14" s="1067"/>
      <c r="AO14" s="934"/>
      <c r="AP14" s="934"/>
      <c r="AQ14" s="934"/>
      <c r="AR14" s="1067"/>
      <c r="AS14" s="1076"/>
      <c r="AT14" s="1079" t="s">
        <v>42</v>
      </c>
      <c r="AU14" s="1082"/>
      <c r="AV14" s="1086"/>
      <c r="AW14" s="1091"/>
      <c r="AX14" s="251" t="s">
        <v>373</v>
      </c>
      <c r="AY14" s="1082"/>
      <c r="AZ14" s="1086"/>
      <c r="BA14" s="1091"/>
      <c r="BB14" s="1145" t="s">
        <v>795</v>
      </c>
      <c r="BC14" s="1162">
        <f>(AY14-AU14)*24</f>
        <v>0</v>
      </c>
      <c r="BD14" s="1171"/>
      <c r="BE14" s="250" t="s">
        <v>801</v>
      </c>
      <c r="BF14" s="251"/>
      <c r="BJ14" s="1039"/>
      <c r="BK14" s="1039"/>
      <c r="BL14" s="1039"/>
    </row>
    <row r="15" spans="2:64" s="832" customFormat="1" ht="6.75" customHeight="1">
      <c r="B15" s="835"/>
      <c r="C15" s="855"/>
      <c r="D15" s="855"/>
      <c r="E15" s="855"/>
      <c r="F15" s="855"/>
      <c r="G15" s="854"/>
      <c r="H15" s="854"/>
      <c r="I15" s="935"/>
      <c r="J15" s="939"/>
      <c r="K15" s="940"/>
      <c r="L15" s="950"/>
      <c r="M15" s="950"/>
      <c r="N15" s="939"/>
      <c r="O15" s="950"/>
      <c r="P15" s="854"/>
      <c r="Q15" s="940"/>
      <c r="R15" s="950"/>
      <c r="S15" s="950"/>
      <c r="T15" s="950"/>
      <c r="U15" s="950"/>
      <c r="V15" s="854"/>
      <c r="W15" s="935"/>
      <c r="X15" s="939"/>
      <c r="Y15" s="939"/>
      <c r="Z15" s="907"/>
      <c r="AA15" s="939"/>
      <c r="AB15" s="935"/>
      <c r="AC15" s="939"/>
      <c r="AD15" s="940"/>
      <c r="AE15" s="950"/>
      <c r="AF15" s="1066"/>
      <c r="AG15" s="1065"/>
      <c r="AH15" s="1069"/>
      <c r="AI15" s="1066"/>
      <c r="AJ15" s="1069"/>
      <c r="AK15" s="1066"/>
      <c r="AL15" s="1066"/>
      <c r="AM15" s="1066"/>
      <c r="AN15" s="1066"/>
      <c r="AO15" s="1073"/>
      <c r="AP15" s="835"/>
      <c r="AQ15" s="1054"/>
      <c r="AR15" s="1054"/>
      <c r="AS15" s="1054"/>
      <c r="AT15" s="1054"/>
      <c r="AU15" s="1062"/>
      <c r="AV15" s="1087"/>
      <c r="AW15" s="1087"/>
      <c r="AX15" s="1097"/>
      <c r="AY15" s="1097"/>
      <c r="AZ15" s="1087"/>
      <c r="BA15" s="1087"/>
      <c r="BB15" s="1146"/>
      <c r="BC15" s="1146"/>
      <c r="BD15" s="1146"/>
      <c r="BE15" s="1175"/>
      <c r="BJ15" s="1039"/>
      <c r="BK15" s="1039"/>
      <c r="BL15" s="1039"/>
    </row>
    <row r="16" spans="2:64" ht="8.4499999999999993" customHeight="1">
      <c r="B16" s="839"/>
      <c r="C16" s="856"/>
      <c r="D16" s="856"/>
      <c r="E16" s="856"/>
      <c r="F16" s="856"/>
      <c r="G16" s="856"/>
      <c r="H16" s="839"/>
      <c r="I16" s="839"/>
      <c r="J16" s="839"/>
      <c r="K16" s="839"/>
      <c r="L16" s="839"/>
      <c r="M16" s="839"/>
      <c r="N16" s="839"/>
      <c r="O16" s="839"/>
      <c r="P16" s="839"/>
      <c r="Q16" s="839"/>
      <c r="R16" s="839"/>
      <c r="S16" s="839"/>
      <c r="T16" s="839"/>
      <c r="U16" s="839"/>
      <c r="V16" s="839"/>
      <c r="W16" s="839"/>
      <c r="X16" s="856"/>
      <c r="Y16" s="839"/>
      <c r="Z16" s="839"/>
      <c r="AA16" s="839"/>
      <c r="AB16" s="839"/>
      <c r="AC16" s="839"/>
      <c r="AD16" s="839"/>
      <c r="AE16" s="839"/>
      <c r="AF16" s="839"/>
      <c r="AG16" s="839"/>
      <c r="AH16" s="839"/>
      <c r="AI16" s="839"/>
      <c r="AJ16" s="839"/>
      <c r="AK16" s="839"/>
      <c r="AL16" s="839"/>
      <c r="AM16" s="839"/>
      <c r="AN16" s="856"/>
      <c r="AO16" s="839"/>
      <c r="AP16" s="839"/>
      <c r="AQ16" s="839"/>
      <c r="AR16" s="839"/>
      <c r="AS16" s="839"/>
      <c r="AT16" s="839"/>
      <c r="BE16" s="1176"/>
      <c r="BF16" s="1176"/>
      <c r="BG16" s="1176"/>
    </row>
    <row r="17" spans="2:58" ht="20.25" customHeight="1">
      <c r="B17" s="840" t="s">
        <v>265</v>
      </c>
      <c r="C17" s="857" t="s">
        <v>186</v>
      </c>
      <c r="D17" s="877"/>
      <c r="E17" s="887"/>
      <c r="F17" s="887"/>
      <c r="G17" s="909" t="s">
        <v>541</v>
      </c>
      <c r="H17" s="923" t="s">
        <v>396</v>
      </c>
      <c r="I17" s="877"/>
      <c r="J17" s="877"/>
      <c r="K17" s="887"/>
      <c r="L17" s="923" t="s">
        <v>685</v>
      </c>
      <c r="M17" s="877"/>
      <c r="N17" s="877"/>
      <c r="O17" s="970"/>
      <c r="P17" s="978"/>
      <c r="Q17" s="987"/>
      <c r="R17" s="995"/>
      <c r="S17" s="1011" t="s">
        <v>76</v>
      </c>
      <c r="T17" s="1025"/>
      <c r="U17" s="1025"/>
      <c r="V17" s="1025"/>
      <c r="W17" s="1025"/>
      <c r="X17" s="1025"/>
      <c r="Y17" s="1025"/>
      <c r="Z17" s="1025"/>
      <c r="AA17" s="1025"/>
      <c r="AB17" s="1025"/>
      <c r="AC17" s="1025"/>
      <c r="AD17" s="1025"/>
      <c r="AE17" s="1025"/>
      <c r="AF17" s="1025"/>
      <c r="AG17" s="1025"/>
      <c r="AH17" s="1025"/>
      <c r="AI17" s="1025"/>
      <c r="AJ17" s="1025"/>
      <c r="AK17" s="1025"/>
      <c r="AL17" s="1025"/>
      <c r="AM17" s="1025"/>
      <c r="AN17" s="1025"/>
      <c r="AO17" s="1025"/>
      <c r="AP17" s="1025"/>
      <c r="AQ17" s="1025"/>
      <c r="AR17" s="1025"/>
      <c r="AS17" s="1025"/>
      <c r="AT17" s="1025"/>
      <c r="AU17" s="1025"/>
      <c r="AV17" s="1025"/>
      <c r="AW17" s="1092"/>
      <c r="AX17" s="1098" t="str">
        <f>IF(BB3="４週","(11) 1～4週目の勤務時間数合計","(11) 1か月の勤務時間数   合計")</f>
        <v>(11) 1～4週目の勤務時間数合計</v>
      </c>
      <c r="AY17" s="1111"/>
      <c r="AZ17" s="1123" t="s">
        <v>735</v>
      </c>
      <c r="BA17" s="1132"/>
      <c r="BB17" s="1147" t="s">
        <v>798</v>
      </c>
      <c r="BC17" s="1163"/>
      <c r="BD17" s="1163"/>
      <c r="BE17" s="1163"/>
      <c r="BF17" s="1177"/>
    </row>
    <row r="18" spans="2:58" ht="20.25" customHeight="1">
      <c r="B18" s="841"/>
      <c r="C18" s="858"/>
      <c r="D18" s="878"/>
      <c r="E18" s="888"/>
      <c r="F18" s="888"/>
      <c r="G18" s="910"/>
      <c r="H18" s="924"/>
      <c r="I18" s="878"/>
      <c r="J18" s="878"/>
      <c r="K18" s="888"/>
      <c r="L18" s="924"/>
      <c r="M18" s="878"/>
      <c r="N18" s="878"/>
      <c r="O18" s="971"/>
      <c r="P18" s="979"/>
      <c r="Q18" s="988"/>
      <c r="R18" s="996"/>
      <c r="S18" s="1012" t="s">
        <v>774</v>
      </c>
      <c r="T18" s="1026"/>
      <c r="U18" s="1026"/>
      <c r="V18" s="1026"/>
      <c r="W18" s="1026"/>
      <c r="X18" s="1026"/>
      <c r="Y18" s="1040"/>
      <c r="Z18" s="1012" t="s">
        <v>778</v>
      </c>
      <c r="AA18" s="1026"/>
      <c r="AB18" s="1026"/>
      <c r="AC18" s="1026"/>
      <c r="AD18" s="1026"/>
      <c r="AE18" s="1026"/>
      <c r="AF18" s="1040"/>
      <c r="AG18" s="1012" t="s">
        <v>444</v>
      </c>
      <c r="AH18" s="1026"/>
      <c r="AI18" s="1026"/>
      <c r="AJ18" s="1026"/>
      <c r="AK18" s="1026"/>
      <c r="AL18" s="1026"/>
      <c r="AM18" s="1040"/>
      <c r="AN18" s="1012" t="s">
        <v>782</v>
      </c>
      <c r="AO18" s="1026"/>
      <c r="AP18" s="1026"/>
      <c r="AQ18" s="1026"/>
      <c r="AR18" s="1026"/>
      <c r="AS18" s="1026"/>
      <c r="AT18" s="1040"/>
      <c r="AU18" s="1083" t="s">
        <v>788</v>
      </c>
      <c r="AV18" s="1088"/>
      <c r="AW18" s="1093"/>
      <c r="AX18" s="1099"/>
      <c r="AY18" s="1112"/>
      <c r="AZ18" s="1124"/>
      <c r="BA18" s="1133"/>
      <c r="BB18" s="852"/>
      <c r="BC18" s="873"/>
      <c r="BD18" s="873"/>
      <c r="BE18" s="873"/>
      <c r="BF18" s="947"/>
    </row>
    <row r="19" spans="2:58" ht="20.25" customHeight="1">
      <c r="B19" s="841"/>
      <c r="C19" s="858"/>
      <c r="D19" s="878"/>
      <c r="E19" s="888"/>
      <c r="F19" s="888"/>
      <c r="G19" s="910"/>
      <c r="H19" s="924"/>
      <c r="I19" s="878"/>
      <c r="J19" s="878"/>
      <c r="K19" s="888"/>
      <c r="L19" s="924"/>
      <c r="M19" s="878"/>
      <c r="N19" s="878"/>
      <c r="O19" s="971"/>
      <c r="P19" s="979"/>
      <c r="Q19" s="988"/>
      <c r="R19" s="996"/>
      <c r="S19" s="1013">
        <v>1</v>
      </c>
      <c r="T19" s="1027">
        <v>2</v>
      </c>
      <c r="U19" s="1027">
        <v>3</v>
      </c>
      <c r="V19" s="1027">
        <v>4</v>
      </c>
      <c r="W19" s="1027">
        <v>5</v>
      </c>
      <c r="X19" s="1027">
        <v>6</v>
      </c>
      <c r="Y19" s="1041">
        <v>7</v>
      </c>
      <c r="Z19" s="1013">
        <v>8</v>
      </c>
      <c r="AA19" s="1027">
        <v>9</v>
      </c>
      <c r="AB19" s="1027">
        <v>10</v>
      </c>
      <c r="AC19" s="1027">
        <v>11</v>
      </c>
      <c r="AD19" s="1027">
        <v>12</v>
      </c>
      <c r="AE19" s="1027">
        <v>13</v>
      </c>
      <c r="AF19" s="1041">
        <v>14</v>
      </c>
      <c r="AG19" s="1068">
        <v>15</v>
      </c>
      <c r="AH19" s="1027">
        <v>16</v>
      </c>
      <c r="AI19" s="1027">
        <v>17</v>
      </c>
      <c r="AJ19" s="1027">
        <v>18</v>
      </c>
      <c r="AK19" s="1027">
        <v>19</v>
      </c>
      <c r="AL19" s="1027">
        <v>20</v>
      </c>
      <c r="AM19" s="1041">
        <v>21</v>
      </c>
      <c r="AN19" s="1013">
        <v>22</v>
      </c>
      <c r="AO19" s="1027">
        <v>23</v>
      </c>
      <c r="AP19" s="1027">
        <v>24</v>
      </c>
      <c r="AQ19" s="1027">
        <v>25</v>
      </c>
      <c r="AR19" s="1027">
        <v>26</v>
      </c>
      <c r="AS19" s="1027">
        <v>27</v>
      </c>
      <c r="AT19" s="1041">
        <v>28</v>
      </c>
      <c r="AU19" s="1013" t="str">
        <f>IF($BB$3="暦月",IF(DAY(DATE($AC$2,$AG$2,29))=29,29,""),"")</f>
        <v/>
      </c>
      <c r="AV19" s="1027" t="str">
        <f>IF($BB$3="暦月",IF(DAY(DATE($AC$2,$AG$2,30))=30,30,""),"")</f>
        <v/>
      </c>
      <c r="AW19" s="1041" t="str">
        <f>IF($BB$3="暦月",IF(DAY(DATE($AC$2,$AG$2,31))=31,31,""),"")</f>
        <v/>
      </c>
      <c r="AX19" s="1099"/>
      <c r="AY19" s="1112"/>
      <c r="AZ19" s="1124"/>
      <c r="BA19" s="1133"/>
      <c r="BB19" s="852"/>
      <c r="BC19" s="873"/>
      <c r="BD19" s="873"/>
      <c r="BE19" s="873"/>
      <c r="BF19" s="947"/>
    </row>
    <row r="20" spans="2:58" ht="20.25" hidden="1" customHeight="1">
      <c r="B20" s="841"/>
      <c r="C20" s="858"/>
      <c r="D20" s="878"/>
      <c r="E20" s="888"/>
      <c r="F20" s="888"/>
      <c r="G20" s="910"/>
      <c r="H20" s="924"/>
      <c r="I20" s="878"/>
      <c r="J20" s="878"/>
      <c r="K20" s="888"/>
      <c r="L20" s="924"/>
      <c r="M20" s="878"/>
      <c r="N20" s="878"/>
      <c r="O20" s="971"/>
      <c r="P20" s="979"/>
      <c r="Q20" s="988"/>
      <c r="R20" s="996"/>
      <c r="S20" s="1013">
        <f>WEEKDAY(DATE($AC$2,$AG$2,1))</f>
        <v>5</v>
      </c>
      <c r="T20" s="1027">
        <f>WEEKDAY(DATE($AC$2,$AG$2,2))</f>
        <v>6</v>
      </c>
      <c r="U20" s="1027">
        <f>WEEKDAY(DATE($AC$2,$AG$2,3))</f>
        <v>7</v>
      </c>
      <c r="V20" s="1027">
        <f>WEEKDAY(DATE($AC$2,$AG$2,4))</f>
        <v>1</v>
      </c>
      <c r="W20" s="1027">
        <f>WEEKDAY(DATE($AC$2,$AG$2,5))</f>
        <v>2</v>
      </c>
      <c r="X20" s="1027">
        <f>WEEKDAY(DATE($AC$2,$AG$2,6))</f>
        <v>3</v>
      </c>
      <c r="Y20" s="1041">
        <f>WEEKDAY(DATE($AC$2,$AG$2,7))</f>
        <v>4</v>
      </c>
      <c r="Z20" s="1013">
        <f>WEEKDAY(DATE($AC$2,$AG$2,8))</f>
        <v>5</v>
      </c>
      <c r="AA20" s="1027">
        <f>WEEKDAY(DATE($AC$2,$AG$2,9))</f>
        <v>6</v>
      </c>
      <c r="AB20" s="1027">
        <f>WEEKDAY(DATE($AC$2,$AG$2,10))</f>
        <v>7</v>
      </c>
      <c r="AC20" s="1027">
        <f>WEEKDAY(DATE($AC$2,$AG$2,11))</f>
        <v>1</v>
      </c>
      <c r="AD20" s="1027">
        <f>WEEKDAY(DATE($AC$2,$AG$2,12))</f>
        <v>2</v>
      </c>
      <c r="AE20" s="1027">
        <f>WEEKDAY(DATE($AC$2,$AG$2,13))</f>
        <v>3</v>
      </c>
      <c r="AF20" s="1041">
        <f>WEEKDAY(DATE($AC$2,$AG$2,14))</f>
        <v>4</v>
      </c>
      <c r="AG20" s="1013">
        <f>WEEKDAY(DATE($AC$2,$AG$2,15))</f>
        <v>5</v>
      </c>
      <c r="AH20" s="1027">
        <f>WEEKDAY(DATE($AC$2,$AG$2,16))</f>
        <v>6</v>
      </c>
      <c r="AI20" s="1027">
        <f>WEEKDAY(DATE($AC$2,$AG$2,17))</f>
        <v>7</v>
      </c>
      <c r="AJ20" s="1027">
        <f>WEEKDAY(DATE($AC$2,$AG$2,18))</f>
        <v>1</v>
      </c>
      <c r="AK20" s="1027">
        <f>WEEKDAY(DATE($AC$2,$AG$2,19))</f>
        <v>2</v>
      </c>
      <c r="AL20" s="1027">
        <f>WEEKDAY(DATE($AC$2,$AG$2,20))</f>
        <v>3</v>
      </c>
      <c r="AM20" s="1041">
        <f>WEEKDAY(DATE($AC$2,$AG$2,21))</f>
        <v>4</v>
      </c>
      <c r="AN20" s="1013">
        <f>WEEKDAY(DATE($AC$2,$AG$2,22))</f>
        <v>5</v>
      </c>
      <c r="AO20" s="1027">
        <f>WEEKDAY(DATE($AC$2,$AG$2,23))</f>
        <v>6</v>
      </c>
      <c r="AP20" s="1027">
        <f>WEEKDAY(DATE($AC$2,$AG$2,24))</f>
        <v>7</v>
      </c>
      <c r="AQ20" s="1027">
        <f>WEEKDAY(DATE($AC$2,$AG$2,25))</f>
        <v>1</v>
      </c>
      <c r="AR20" s="1027">
        <f>WEEKDAY(DATE($AC$2,$AG$2,26))</f>
        <v>2</v>
      </c>
      <c r="AS20" s="1027">
        <f>WEEKDAY(DATE($AC$2,$AG$2,27))</f>
        <v>3</v>
      </c>
      <c r="AT20" s="1041">
        <f>WEEKDAY(DATE($AC$2,$AG$2,28))</f>
        <v>4</v>
      </c>
      <c r="AU20" s="1013">
        <f>IF(AU19=29,WEEKDAY(DATE($AC$2,$AG$2,29)),0)</f>
        <v>0</v>
      </c>
      <c r="AV20" s="1027">
        <f>IF(AV19=30,WEEKDAY(DATE($AC$2,$AG$2,30)),0)</f>
        <v>0</v>
      </c>
      <c r="AW20" s="1041">
        <f>IF(AW19=31,WEEKDAY(DATE($AC$2,$AG$2,31)),0)</f>
        <v>0</v>
      </c>
      <c r="AX20" s="1099"/>
      <c r="AY20" s="1112"/>
      <c r="AZ20" s="1124"/>
      <c r="BA20" s="1133"/>
      <c r="BB20" s="852"/>
      <c r="BC20" s="873"/>
      <c r="BD20" s="873"/>
      <c r="BE20" s="873"/>
      <c r="BF20" s="947"/>
    </row>
    <row r="21" spans="2:58" ht="22.5" customHeight="1">
      <c r="B21" s="842"/>
      <c r="C21" s="859"/>
      <c r="D21" s="879"/>
      <c r="E21" s="889"/>
      <c r="F21" s="889"/>
      <c r="G21" s="911"/>
      <c r="H21" s="925"/>
      <c r="I21" s="879"/>
      <c r="J21" s="879"/>
      <c r="K21" s="889"/>
      <c r="L21" s="925"/>
      <c r="M21" s="879"/>
      <c r="N21" s="879"/>
      <c r="O21" s="972"/>
      <c r="P21" s="980"/>
      <c r="Q21" s="989"/>
      <c r="R21" s="997"/>
      <c r="S21" s="1014" t="str">
        <f t="shared" ref="S21:AT21" si="0">IF(S20=1,"日",IF(S20=2,"月",IF(S20=3,"火",IF(S20=4,"水",IF(S20=5,"木",IF(S20=6,"金","土"))))))</f>
        <v>木</v>
      </c>
      <c r="T21" s="1028" t="str">
        <f t="shared" si="0"/>
        <v>金</v>
      </c>
      <c r="U21" s="1028" t="str">
        <f t="shared" si="0"/>
        <v>土</v>
      </c>
      <c r="V21" s="1028" t="str">
        <f t="shared" si="0"/>
        <v>日</v>
      </c>
      <c r="W21" s="1028" t="str">
        <f t="shared" si="0"/>
        <v>月</v>
      </c>
      <c r="X21" s="1028" t="str">
        <f t="shared" si="0"/>
        <v>火</v>
      </c>
      <c r="Y21" s="1042" t="str">
        <f t="shared" si="0"/>
        <v>水</v>
      </c>
      <c r="Z21" s="1014" t="str">
        <f t="shared" si="0"/>
        <v>木</v>
      </c>
      <c r="AA21" s="1028" t="str">
        <f t="shared" si="0"/>
        <v>金</v>
      </c>
      <c r="AB21" s="1028" t="str">
        <f t="shared" si="0"/>
        <v>土</v>
      </c>
      <c r="AC21" s="1028" t="str">
        <f t="shared" si="0"/>
        <v>日</v>
      </c>
      <c r="AD21" s="1028" t="str">
        <f t="shared" si="0"/>
        <v>月</v>
      </c>
      <c r="AE21" s="1028" t="str">
        <f t="shared" si="0"/>
        <v>火</v>
      </c>
      <c r="AF21" s="1042" t="str">
        <f t="shared" si="0"/>
        <v>水</v>
      </c>
      <c r="AG21" s="1014" t="str">
        <f t="shared" si="0"/>
        <v>木</v>
      </c>
      <c r="AH21" s="1028" t="str">
        <f t="shared" si="0"/>
        <v>金</v>
      </c>
      <c r="AI21" s="1028" t="str">
        <f t="shared" si="0"/>
        <v>土</v>
      </c>
      <c r="AJ21" s="1028" t="str">
        <f t="shared" si="0"/>
        <v>日</v>
      </c>
      <c r="AK21" s="1028" t="str">
        <f t="shared" si="0"/>
        <v>月</v>
      </c>
      <c r="AL21" s="1028" t="str">
        <f t="shared" si="0"/>
        <v>火</v>
      </c>
      <c r="AM21" s="1042" t="str">
        <f t="shared" si="0"/>
        <v>水</v>
      </c>
      <c r="AN21" s="1014" t="str">
        <f t="shared" si="0"/>
        <v>木</v>
      </c>
      <c r="AO21" s="1028" t="str">
        <f t="shared" si="0"/>
        <v>金</v>
      </c>
      <c r="AP21" s="1028" t="str">
        <f t="shared" si="0"/>
        <v>土</v>
      </c>
      <c r="AQ21" s="1028" t="str">
        <f t="shared" si="0"/>
        <v>日</v>
      </c>
      <c r="AR21" s="1028" t="str">
        <f t="shared" si="0"/>
        <v>月</v>
      </c>
      <c r="AS21" s="1028" t="str">
        <f t="shared" si="0"/>
        <v>火</v>
      </c>
      <c r="AT21" s="1042" t="str">
        <f t="shared" si="0"/>
        <v>水</v>
      </c>
      <c r="AU21" s="1028" t="str">
        <f>IF(AU20=1,"日",IF(AU20=2,"月",IF(AU20=3,"火",IF(AU20=4,"水",IF(AU20=5,"木",IF(AU20=6,"金",IF(AU20=0,"","土")))))))</f>
        <v/>
      </c>
      <c r="AV21" s="1028" t="str">
        <f>IF(AV20=1,"日",IF(AV20=2,"月",IF(AV20=3,"火",IF(AV20=4,"水",IF(AV20=5,"木",IF(AV20=6,"金",IF(AV20=0,"","土")))))))</f>
        <v/>
      </c>
      <c r="AW21" s="1028" t="str">
        <f>IF(AW20=1,"日",IF(AW20=2,"月",IF(AW20=3,"火",IF(AW20=4,"水",IF(AW20=5,"木",IF(AW20=6,"金",IF(AW20=0,"","土")))))))</f>
        <v/>
      </c>
      <c r="AX21" s="1100"/>
      <c r="AY21" s="1113"/>
      <c r="AZ21" s="1125"/>
      <c r="BA21" s="1134"/>
      <c r="BB21" s="853"/>
      <c r="BC21" s="874"/>
      <c r="BD21" s="874"/>
      <c r="BE21" s="874"/>
      <c r="BF21" s="948"/>
    </row>
    <row r="22" spans="2:58" ht="20.25" customHeight="1">
      <c r="B22" s="843">
        <v>1</v>
      </c>
      <c r="C22" s="860"/>
      <c r="D22" s="880"/>
      <c r="E22" s="890"/>
      <c r="F22" s="898"/>
      <c r="G22" s="912"/>
      <c r="H22" s="926"/>
      <c r="I22" s="936"/>
      <c r="J22" s="936"/>
      <c r="K22" s="941"/>
      <c r="L22" s="951"/>
      <c r="M22" s="961"/>
      <c r="N22" s="961"/>
      <c r="O22" s="973"/>
      <c r="P22" s="981" t="s">
        <v>712</v>
      </c>
      <c r="Q22" s="990"/>
      <c r="R22" s="998"/>
      <c r="S22" s="1015"/>
      <c r="T22" s="1029"/>
      <c r="U22" s="1029"/>
      <c r="V22" s="1029"/>
      <c r="W22" s="1029"/>
      <c r="X22" s="1029"/>
      <c r="Y22" s="1043"/>
      <c r="Z22" s="1015"/>
      <c r="AA22" s="1029"/>
      <c r="AB22" s="1029"/>
      <c r="AC22" s="1029"/>
      <c r="AD22" s="1029"/>
      <c r="AE22" s="1029"/>
      <c r="AF22" s="1043"/>
      <c r="AG22" s="1015"/>
      <c r="AH22" s="1029"/>
      <c r="AI22" s="1029"/>
      <c r="AJ22" s="1029"/>
      <c r="AK22" s="1029"/>
      <c r="AL22" s="1029"/>
      <c r="AM22" s="1043"/>
      <c r="AN22" s="1015"/>
      <c r="AO22" s="1029"/>
      <c r="AP22" s="1029"/>
      <c r="AQ22" s="1029"/>
      <c r="AR22" s="1029"/>
      <c r="AS22" s="1029"/>
      <c r="AT22" s="1043"/>
      <c r="AU22" s="1015"/>
      <c r="AV22" s="1029"/>
      <c r="AW22" s="1029"/>
      <c r="AX22" s="1101"/>
      <c r="AY22" s="1114"/>
      <c r="AZ22" s="1126"/>
      <c r="BA22" s="1135"/>
      <c r="BB22" s="1148"/>
      <c r="BC22" s="1164"/>
      <c r="BD22" s="1164"/>
      <c r="BE22" s="1164"/>
      <c r="BF22" s="1178"/>
    </row>
    <row r="23" spans="2:58" ht="20.25" customHeight="1">
      <c r="B23" s="844"/>
      <c r="C23" s="861"/>
      <c r="D23" s="881"/>
      <c r="E23" s="891"/>
      <c r="F23" s="899"/>
      <c r="G23" s="913"/>
      <c r="H23" s="927"/>
      <c r="I23" s="937"/>
      <c r="J23" s="937"/>
      <c r="K23" s="942"/>
      <c r="L23" s="952"/>
      <c r="M23" s="962"/>
      <c r="N23" s="962"/>
      <c r="O23" s="974"/>
      <c r="P23" s="982" t="s">
        <v>683</v>
      </c>
      <c r="Q23" s="991"/>
      <c r="R23" s="999"/>
      <c r="S23" s="1016" t="str">
        <f>IF(S22="","",VLOOKUP(S22,'【シフト記号表】参考様式10関係（勤務時間帯）'!$C$6:$K$35,9,FALSE))</f>
        <v/>
      </c>
      <c r="T23" s="1030" t="str">
        <f>IF(T22="","",VLOOKUP(T22,'【シフト記号表】参考様式10関係（勤務時間帯）'!$C$6:$K$35,9,FALSE))</f>
        <v/>
      </c>
      <c r="U23" s="1030" t="str">
        <f>IF(U22="","",VLOOKUP(U22,'【シフト記号表】参考様式10関係（勤務時間帯）'!$C$6:$K$35,9,FALSE))</f>
        <v/>
      </c>
      <c r="V23" s="1030" t="str">
        <f>IF(V22="","",VLOOKUP(V22,'【シフト記号表】参考様式10関係（勤務時間帯）'!$C$6:$K$35,9,FALSE))</f>
        <v/>
      </c>
      <c r="W23" s="1030" t="str">
        <f>IF(W22="","",VLOOKUP(W22,'【シフト記号表】参考様式10関係（勤務時間帯）'!$C$6:$K$35,9,FALSE))</f>
        <v/>
      </c>
      <c r="X23" s="1030" t="str">
        <f>IF(X22="","",VLOOKUP(X22,'【シフト記号表】参考様式10関係（勤務時間帯）'!$C$6:$K$35,9,FALSE))</f>
        <v/>
      </c>
      <c r="Y23" s="1044" t="str">
        <f>IF(Y22="","",VLOOKUP(Y22,'【シフト記号表】参考様式10関係（勤務時間帯）'!$C$6:$K$35,9,FALSE))</f>
        <v/>
      </c>
      <c r="Z23" s="1016" t="str">
        <f>IF(Z22="","",VLOOKUP(Z22,'【シフト記号表】参考様式10関係（勤務時間帯）'!$C$6:$K$35,9,FALSE))</f>
        <v/>
      </c>
      <c r="AA23" s="1030" t="str">
        <f>IF(AA22="","",VLOOKUP(AA22,'【シフト記号表】参考様式10関係（勤務時間帯）'!$C$6:$K$35,9,FALSE))</f>
        <v/>
      </c>
      <c r="AB23" s="1030" t="str">
        <f>IF(AB22="","",VLOOKUP(AB22,'【シフト記号表】参考様式10関係（勤務時間帯）'!$C$6:$K$35,9,FALSE))</f>
        <v/>
      </c>
      <c r="AC23" s="1030" t="str">
        <f>IF(AC22="","",VLOOKUP(AC22,'【シフト記号表】参考様式10関係（勤務時間帯）'!$C$6:$K$35,9,FALSE))</f>
        <v/>
      </c>
      <c r="AD23" s="1030" t="str">
        <f>IF(AD22="","",VLOOKUP(AD22,'【シフト記号表】参考様式10関係（勤務時間帯）'!$C$6:$K$35,9,FALSE))</f>
        <v/>
      </c>
      <c r="AE23" s="1030" t="str">
        <f>IF(AE22="","",VLOOKUP(AE22,'【シフト記号表】参考様式10関係（勤務時間帯）'!$C$6:$K$35,9,FALSE))</f>
        <v/>
      </c>
      <c r="AF23" s="1044" t="str">
        <f>IF(AF22="","",VLOOKUP(AF22,'【シフト記号表】参考様式10関係（勤務時間帯）'!$C$6:$K$35,9,FALSE))</f>
        <v/>
      </c>
      <c r="AG23" s="1016" t="str">
        <f>IF(AG22="","",VLOOKUP(AG22,'【シフト記号表】参考様式10関係（勤務時間帯）'!$C$6:$K$35,9,FALSE))</f>
        <v/>
      </c>
      <c r="AH23" s="1030" t="str">
        <f>IF(AH22="","",VLOOKUP(AH22,'【シフト記号表】参考様式10関係（勤務時間帯）'!$C$6:$K$35,9,FALSE))</f>
        <v/>
      </c>
      <c r="AI23" s="1030" t="str">
        <f>IF(AI22="","",VLOOKUP(AI22,'【シフト記号表】参考様式10関係（勤務時間帯）'!$C$6:$K$35,9,FALSE))</f>
        <v/>
      </c>
      <c r="AJ23" s="1030" t="str">
        <f>IF(AJ22="","",VLOOKUP(AJ22,'【シフト記号表】参考様式10関係（勤務時間帯）'!$C$6:$K$35,9,FALSE))</f>
        <v/>
      </c>
      <c r="AK23" s="1030" t="str">
        <f>IF(AK22="","",VLOOKUP(AK22,'【シフト記号表】参考様式10関係（勤務時間帯）'!$C$6:$K$35,9,FALSE))</f>
        <v/>
      </c>
      <c r="AL23" s="1030" t="str">
        <f>IF(AL22="","",VLOOKUP(AL22,'【シフト記号表】参考様式10関係（勤務時間帯）'!$C$6:$K$35,9,FALSE))</f>
        <v/>
      </c>
      <c r="AM23" s="1044" t="str">
        <f>IF(AM22="","",VLOOKUP(AM22,'【シフト記号表】参考様式10関係（勤務時間帯）'!$C$6:$K$35,9,FALSE))</f>
        <v/>
      </c>
      <c r="AN23" s="1016" t="str">
        <f>IF(AN22="","",VLOOKUP(AN22,'【シフト記号表】参考様式10関係（勤務時間帯）'!$C$6:$K$35,9,FALSE))</f>
        <v/>
      </c>
      <c r="AO23" s="1030" t="str">
        <f>IF(AO22="","",VLOOKUP(AO22,'【シフト記号表】参考様式10関係（勤務時間帯）'!$C$6:$K$35,9,FALSE))</f>
        <v/>
      </c>
      <c r="AP23" s="1030" t="str">
        <f>IF(AP22="","",VLOOKUP(AP22,'【シフト記号表】参考様式10関係（勤務時間帯）'!$C$6:$K$35,9,FALSE))</f>
        <v/>
      </c>
      <c r="AQ23" s="1030" t="str">
        <f>IF(AQ22="","",VLOOKUP(AQ22,'【シフト記号表】参考様式10関係（勤務時間帯）'!$C$6:$K$35,9,FALSE))</f>
        <v/>
      </c>
      <c r="AR23" s="1030" t="str">
        <f>IF(AR22="","",VLOOKUP(AR22,'【シフト記号表】参考様式10関係（勤務時間帯）'!$C$6:$K$35,9,FALSE))</f>
        <v/>
      </c>
      <c r="AS23" s="1030" t="str">
        <f>IF(AS22="","",VLOOKUP(AS22,'【シフト記号表】参考様式10関係（勤務時間帯）'!$C$6:$K$35,9,FALSE))</f>
        <v/>
      </c>
      <c r="AT23" s="1044" t="str">
        <f>IF(AT22="","",VLOOKUP(AT22,'【シフト記号表】参考様式10関係（勤務時間帯）'!$C$6:$K$35,9,FALSE))</f>
        <v/>
      </c>
      <c r="AU23" s="1016" t="str">
        <f>IF(AU22="","",VLOOKUP(AU22,'【シフト記号表】参考様式10関係（勤務時間帯）'!$C$6:$K$35,9,FALSE))</f>
        <v/>
      </c>
      <c r="AV23" s="1030" t="str">
        <f>IF(AV22="","",VLOOKUP(AV22,'【シフト記号表】参考様式10関係（勤務時間帯）'!$C$6:$K$35,9,FALSE))</f>
        <v/>
      </c>
      <c r="AW23" s="1030" t="str">
        <f>IF(AW22="","",VLOOKUP(AW22,'【シフト記号表】参考様式10関係（勤務時間帯）'!$C$6:$K$35,9,FALSE))</f>
        <v/>
      </c>
      <c r="AX23" s="1102">
        <f>IF($BB$3="４週",SUM(S23:AT23),IF($BB$3="暦月",SUM(S23:AW23),""))</f>
        <v>0</v>
      </c>
      <c r="AY23" s="1115"/>
      <c r="AZ23" s="1127">
        <f>IF($BB$3="４週",AX23/4,IF($BB$3="暦月",参考様式10!AX23/(参考様式10!$BB$8/7),""))</f>
        <v>0</v>
      </c>
      <c r="BA23" s="1136"/>
      <c r="BB23" s="1149"/>
      <c r="BC23" s="1165"/>
      <c r="BD23" s="1165"/>
      <c r="BE23" s="1165"/>
      <c r="BF23" s="1179"/>
    </row>
    <row r="24" spans="2:58" ht="20.25" customHeight="1">
      <c r="B24" s="844"/>
      <c r="C24" s="862"/>
      <c r="D24" s="882"/>
      <c r="E24" s="892"/>
      <c r="F24" s="900">
        <f>C22</f>
        <v>0</v>
      </c>
      <c r="G24" s="913"/>
      <c r="H24" s="927"/>
      <c r="I24" s="937"/>
      <c r="J24" s="937"/>
      <c r="K24" s="942"/>
      <c r="L24" s="952"/>
      <c r="M24" s="962"/>
      <c r="N24" s="962"/>
      <c r="O24" s="974"/>
      <c r="P24" s="983" t="s">
        <v>772</v>
      </c>
      <c r="Q24" s="992"/>
      <c r="R24" s="1000"/>
      <c r="S24" s="1017" t="str">
        <f>IF(S22="","",VLOOKUP(S22,'【シフト記号表】参考様式10関係（勤務時間帯）'!$C$6:$U$35,19,FALSE))</f>
        <v/>
      </c>
      <c r="T24" s="1031" t="str">
        <f>IF(T22="","",VLOOKUP(T22,'【シフト記号表】参考様式10関係（勤務時間帯）'!$C$6:$U$35,19,FALSE))</f>
        <v/>
      </c>
      <c r="U24" s="1031" t="str">
        <f>IF(U22="","",VLOOKUP(U22,'【シフト記号表】参考様式10関係（勤務時間帯）'!$C$6:$U$35,19,FALSE))</f>
        <v/>
      </c>
      <c r="V24" s="1031" t="str">
        <f>IF(V22="","",VLOOKUP(V22,'【シフト記号表】参考様式10関係（勤務時間帯）'!$C$6:$U$35,19,FALSE))</f>
        <v/>
      </c>
      <c r="W24" s="1031" t="str">
        <f>IF(W22="","",VLOOKUP(W22,'【シフト記号表】参考様式10関係（勤務時間帯）'!$C$6:$U$35,19,FALSE))</f>
        <v/>
      </c>
      <c r="X24" s="1031" t="str">
        <f>IF(X22="","",VLOOKUP(X22,'【シフト記号表】参考様式10関係（勤務時間帯）'!$C$6:$U$35,19,FALSE))</f>
        <v/>
      </c>
      <c r="Y24" s="1045" t="str">
        <f>IF(Y22="","",VLOOKUP(Y22,'【シフト記号表】参考様式10関係（勤務時間帯）'!$C$6:$U$35,19,FALSE))</f>
        <v/>
      </c>
      <c r="Z24" s="1017" t="str">
        <f>IF(Z22="","",VLOOKUP(Z22,'【シフト記号表】参考様式10関係（勤務時間帯）'!$C$6:$U$35,19,FALSE))</f>
        <v/>
      </c>
      <c r="AA24" s="1031" t="str">
        <f>IF(AA22="","",VLOOKUP(AA22,'【シフト記号表】参考様式10関係（勤務時間帯）'!$C$6:$U$35,19,FALSE))</f>
        <v/>
      </c>
      <c r="AB24" s="1031" t="str">
        <f>IF(AB22="","",VLOOKUP(AB22,'【シフト記号表】参考様式10関係（勤務時間帯）'!$C$6:$U$35,19,FALSE))</f>
        <v/>
      </c>
      <c r="AC24" s="1031" t="str">
        <f>IF(AC22="","",VLOOKUP(AC22,'【シフト記号表】参考様式10関係（勤務時間帯）'!$C$6:$U$35,19,FALSE))</f>
        <v/>
      </c>
      <c r="AD24" s="1031" t="str">
        <f>IF(AD22="","",VLOOKUP(AD22,'【シフト記号表】参考様式10関係（勤務時間帯）'!$C$6:$U$35,19,FALSE))</f>
        <v/>
      </c>
      <c r="AE24" s="1031" t="str">
        <f>IF(AE22="","",VLOOKUP(AE22,'【シフト記号表】参考様式10関係（勤務時間帯）'!$C$6:$U$35,19,FALSE))</f>
        <v/>
      </c>
      <c r="AF24" s="1045" t="str">
        <f>IF(AF22="","",VLOOKUP(AF22,'【シフト記号表】参考様式10関係（勤務時間帯）'!$C$6:$U$35,19,FALSE))</f>
        <v/>
      </c>
      <c r="AG24" s="1017" t="str">
        <f>IF(AG22="","",VLOOKUP(AG22,'【シフト記号表】参考様式10関係（勤務時間帯）'!$C$6:$U$35,19,FALSE))</f>
        <v/>
      </c>
      <c r="AH24" s="1031" t="str">
        <f>IF(AH22="","",VLOOKUP(AH22,'【シフト記号表】参考様式10関係（勤務時間帯）'!$C$6:$U$35,19,FALSE))</f>
        <v/>
      </c>
      <c r="AI24" s="1031" t="str">
        <f>IF(AI22="","",VLOOKUP(AI22,'【シフト記号表】参考様式10関係（勤務時間帯）'!$C$6:$U$35,19,FALSE))</f>
        <v/>
      </c>
      <c r="AJ24" s="1031" t="str">
        <f>IF(AJ22="","",VLOOKUP(AJ22,'【シフト記号表】参考様式10関係（勤務時間帯）'!$C$6:$U$35,19,FALSE))</f>
        <v/>
      </c>
      <c r="AK24" s="1031" t="str">
        <f>IF(AK22="","",VLOOKUP(AK22,'【シフト記号表】参考様式10関係（勤務時間帯）'!$C$6:$U$35,19,FALSE))</f>
        <v/>
      </c>
      <c r="AL24" s="1031" t="str">
        <f>IF(AL22="","",VLOOKUP(AL22,'【シフト記号表】参考様式10関係（勤務時間帯）'!$C$6:$U$35,19,FALSE))</f>
        <v/>
      </c>
      <c r="AM24" s="1045" t="str">
        <f>IF(AM22="","",VLOOKUP(AM22,'【シフト記号表】参考様式10関係（勤務時間帯）'!$C$6:$U$35,19,FALSE))</f>
        <v/>
      </c>
      <c r="AN24" s="1017" t="str">
        <f>IF(AN22="","",VLOOKUP(AN22,'【シフト記号表】参考様式10関係（勤務時間帯）'!$C$6:$U$35,19,FALSE))</f>
        <v/>
      </c>
      <c r="AO24" s="1031" t="str">
        <f>IF(AO22="","",VLOOKUP(AO22,'【シフト記号表】参考様式10関係（勤務時間帯）'!$C$6:$U$35,19,FALSE))</f>
        <v/>
      </c>
      <c r="AP24" s="1031" t="str">
        <f>IF(AP22="","",VLOOKUP(AP22,'【シフト記号表】参考様式10関係（勤務時間帯）'!$C$6:$U$35,19,FALSE))</f>
        <v/>
      </c>
      <c r="AQ24" s="1031" t="str">
        <f>IF(AQ22="","",VLOOKUP(AQ22,'【シフト記号表】参考様式10関係（勤務時間帯）'!$C$6:$U$35,19,FALSE))</f>
        <v/>
      </c>
      <c r="AR24" s="1031" t="str">
        <f>IF(AR22="","",VLOOKUP(AR22,'【シフト記号表】参考様式10関係（勤務時間帯）'!$C$6:$U$35,19,FALSE))</f>
        <v/>
      </c>
      <c r="AS24" s="1031" t="str">
        <f>IF(AS22="","",VLOOKUP(AS22,'【シフト記号表】参考様式10関係（勤務時間帯）'!$C$6:$U$35,19,FALSE))</f>
        <v/>
      </c>
      <c r="AT24" s="1045" t="str">
        <f>IF(AT22="","",VLOOKUP(AT22,'【シフト記号表】参考様式10関係（勤務時間帯）'!$C$6:$U$35,19,FALSE))</f>
        <v/>
      </c>
      <c r="AU24" s="1017" t="str">
        <f>IF(AU22="","",VLOOKUP(AU22,'【シフト記号表】参考様式10関係（勤務時間帯）'!$C$6:$U$35,19,FALSE))</f>
        <v/>
      </c>
      <c r="AV24" s="1031" t="str">
        <f>IF(AV22="","",VLOOKUP(AV22,'【シフト記号表】参考様式10関係（勤務時間帯）'!$C$6:$U$35,19,FALSE))</f>
        <v/>
      </c>
      <c r="AW24" s="1031" t="str">
        <f>IF(AW22="","",VLOOKUP(AW22,'【シフト記号表】参考様式10関係（勤務時間帯）'!$C$6:$U$35,19,FALSE))</f>
        <v/>
      </c>
      <c r="AX24" s="1103">
        <f>IF($BB$3="４週",SUM(S24:AT24),IF($BB$3="暦月",SUM(S24:AW24),""))</f>
        <v>0</v>
      </c>
      <c r="AY24" s="1116"/>
      <c r="AZ24" s="1128">
        <f>IF($BB$3="４週",AX24/4,IF($BB$3="暦月",参考様式10!AX24/(参考様式10!$BB$8/7),""))</f>
        <v>0</v>
      </c>
      <c r="BA24" s="1137"/>
      <c r="BB24" s="1150"/>
      <c r="BC24" s="1166"/>
      <c r="BD24" s="1166"/>
      <c r="BE24" s="1166"/>
      <c r="BF24" s="1180"/>
    </row>
    <row r="25" spans="2:58" ht="20.25" customHeight="1">
      <c r="B25" s="844">
        <f>B22+1</f>
        <v>2</v>
      </c>
      <c r="C25" s="863"/>
      <c r="D25" s="883"/>
      <c r="E25" s="893"/>
      <c r="F25" s="901"/>
      <c r="G25" s="901"/>
      <c r="H25" s="928"/>
      <c r="I25" s="937"/>
      <c r="J25" s="937"/>
      <c r="K25" s="942"/>
      <c r="L25" s="953"/>
      <c r="M25" s="963"/>
      <c r="N25" s="963"/>
      <c r="O25" s="975"/>
      <c r="P25" s="984" t="s">
        <v>712</v>
      </c>
      <c r="Q25" s="993"/>
      <c r="R25" s="1001"/>
      <c r="S25" s="1015"/>
      <c r="T25" s="1029"/>
      <c r="U25" s="1029"/>
      <c r="V25" s="1029"/>
      <c r="W25" s="1029"/>
      <c r="X25" s="1029"/>
      <c r="Y25" s="1043"/>
      <c r="Z25" s="1015"/>
      <c r="AA25" s="1029"/>
      <c r="AB25" s="1029"/>
      <c r="AC25" s="1029"/>
      <c r="AD25" s="1029"/>
      <c r="AE25" s="1029"/>
      <c r="AF25" s="1043"/>
      <c r="AG25" s="1015"/>
      <c r="AH25" s="1029"/>
      <c r="AI25" s="1029"/>
      <c r="AJ25" s="1029"/>
      <c r="AK25" s="1029"/>
      <c r="AL25" s="1029"/>
      <c r="AM25" s="1043"/>
      <c r="AN25" s="1015"/>
      <c r="AO25" s="1029"/>
      <c r="AP25" s="1029"/>
      <c r="AQ25" s="1029"/>
      <c r="AR25" s="1029"/>
      <c r="AS25" s="1029"/>
      <c r="AT25" s="1043"/>
      <c r="AU25" s="1015"/>
      <c r="AV25" s="1029"/>
      <c r="AW25" s="1029"/>
      <c r="AX25" s="1104"/>
      <c r="AY25" s="1117"/>
      <c r="AZ25" s="1129"/>
      <c r="BA25" s="1138"/>
      <c r="BB25" s="1151"/>
      <c r="BC25" s="1167"/>
      <c r="BD25" s="1167"/>
      <c r="BE25" s="1167"/>
      <c r="BF25" s="1181"/>
    </row>
    <row r="26" spans="2:58" ht="20.25" customHeight="1">
      <c r="B26" s="844"/>
      <c r="C26" s="861"/>
      <c r="D26" s="881"/>
      <c r="E26" s="891"/>
      <c r="F26" s="899"/>
      <c r="G26" s="913"/>
      <c r="H26" s="927"/>
      <c r="I26" s="937"/>
      <c r="J26" s="937"/>
      <c r="K26" s="942"/>
      <c r="L26" s="952"/>
      <c r="M26" s="962"/>
      <c r="N26" s="962"/>
      <c r="O26" s="974"/>
      <c r="P26" s="982" t="s">
        <v>683</v>
      </c>
      <c r="Q26" s="991"/>
      <c r="R26" s="999"/>
      <c r="S26" s="1016" t="str">
        <f>IF(S25="","",VLOOKUP(S25,'【シフト記号表】参考様式10関係（勤務時間帯）'!$C$6:$K$35,9,FALSE))</f>
        <v/>
      </c>
      <c r="T26" s="1030" t="str">
        <f>IF(T25="","",VLOOKUP(T25,'【シフト記号表】参考様式10関係（勤務時間帯）'!$C$6:$K$35,9,FALSE))</f>
        <v/>
      </c>
      <c r="U26" s="1030" t="str">
        <f>IF(U25="","",VLOOKUP(U25,'【シフト記号表】参考様式10関係（勤務時間帯）'!$C$6:$K$35,9,FALSE))</f>
        <v/>
      </c>
      <c r="V26" s="1030" t="str">
        <f>IF(V25="","",VLOOKUP(V25,'【シフト記号表】参考様式10関係（勤務時間帯）'!$C$6:$K$35,9,FALSE))</f>
        <v/>
      </c>
      <c r="W26" s="1030" t="str">
        <f>IF(W25="","",VLOOKUP(W25,'【シフト記号表】参考様式10関係（勤務時間帯）'!$C$6:$K$35,9,FALSE))</f>
        <v/>
      </c>
      <c r="X26" s="1030" t="str">
        <f>IF(X25="","",VLOOKUP(X25,'【シフト記号表】参考様式10関係（勤務時間帯）'!$C$6:$K$35,9,FALSE))</f>
        <v/>
      </c>
      <c r="Y26" s="1044" t="str">
        <f>IF(Y25="","",VLOOKUP(Y25,'【シフト記号表】参考様式10関係（勤務時間帯）'!$C$6:$K$35,9,FALSE))</f>
        <v/>
      </c>
      <c r="Z26" s="1016" t="str">
        <f>IF(Z25="","",VLOOKUP(Z25,'【シフト記号表】参考様式10関係（勤務時間帯）'!$C$6:$K$35,9,FALSE))</f>
        <v/>
      </c>
      <c r="AA26" s="1030" t="str">
        <f>IF(AA25="","",VLOOKUP(AA25,'【シフト記号表】参考様式10関係（勤務時間帯）'!$C$6:$K$35,9,FALSE))</f>
        <v/>
      </c>
      <c r="AB26" s="1030" t="str">
        <f>IF(AB25="","",VLOOKUP(AB25,'【シフト記号表】参考様式10関係（勤務時間帯）'!$C$6:$K$35,9,FALSE))</f>
        <v/>
      </c>
      <c r="AC26" s="1030" t="str">
        <f>IF(AC25="","",VLOOKUP(AC25,'【シフト記号表】参考様式10関係（勤務時間帯）'!$C$6:$K$35,9,FALSE))</f>
        <v/>
      </c>
      <c r="AD26" s="1030" t="str">
        <f>IF(AD25="","",VLOOKUP(AD25,'【シフト記号表】参考様式10関係（勤務時間帯）'!$C$6:$K$35,9,FALSE))</f>
        <v/>
      </c>
      <c r="AE26" s="1030" t="str">
        <f>IF(AE25="","",VLOOKUP(AE25,'【シフト記号表】参考様式10関係（勤務時間帯）'!$C$6:$K$35,9,FALSE))</f>
        <v/>
      </c>
      <c r="AF26" s="1044" t="str">
        <f>IF(AF25="","",VLOOKUP(AF25,'【シフト記号表】参考様式10関係（勤務時間帯）'!$C$6:$K$35,9,FALSE))</f>
        <v/>
      </c>
      <c r="AG26" s="1016" t="str">
        <f>IF(AG25="","",VLOOKUP(AG25,'【シフト記号表】参考様式10関係（勤務時間帯）'!$C$6:$K$35,9,FALSE))</f>
        <v/>
      </c>
      <c r="AH26" s="1030" t="str">
        <f>IF(AH25="","",VLOOKUP(AH25,'【シフト記号表】参考様式10関係（勤務時間帯）'!$C$6:$K$35,9,FALSE))</f>
        <v/>
      </c>
      <c r="AI26" s="1030" t="str">
        <f>IF(AI25="","",VLOOKUP(AI25,'【シフト記号表】参考様式10関係（勤務時間帯）'!$C$6:$K$35,9,FALSE))</f>
        <v/>
      </c>
      <c r="AJ26" s="1030" t="str">
        <f>IF(AJ25="","",VLOOKUP(AJ25,'【シフト記号表】参考様式10関係（勤務時間帯）'!$C$6:$K$35,9,FALSE))</f>
        <v/>
      </c>
      <c r="AK26" s="1030" t="str">
        <f>IF(AK25="","",VLOOKUP(AK25,'【シフト記号表】参考様式10関係（勤務時間帯）'!$C$6:$K$35,9,FALSE))</f>
        <v/>
      </c>
      <c r="AL26" s="1030" t="str">
        <f>IF(AL25="","",VLOOKUP(AL25,'【シフト記号表】参考様式10関係（勤務時間帯）'!$C$6:$K$35,9,FALSE))</f>
        <v/>
      </c>
      <c r="AM26" s="1044" t="str">
        <f>IF(AM25="","",VLOOKUP(AM25,'【シフト記号表】参考様式10関係（勤務時間帯）'!$C$6:$K$35,9,FALSE))</f>
        <v/>
      </c>
      <c r="AN26" s="1016" t="str">
        <f>IF(AN25="","",VLOOKUP(AN25,'【シフト記号表】参考様式10関係（勤務時間帯）'!$C$6:$K$35,9,FALSE))</f>
        <v/>
      </c>
      <c r="AO26" s="1030" t="str">
        <f>IF(AO25="","",VLOOKUP(AO25,'【シフト記号表】参考様式10関係（勤務時間帯）'!$C$6:$K$35,9,FALSE))</f>
        <v/>
      </c>
      <c r="AP26" s="1030" t="str">
        <f>IF(AP25="","",VLOOKUP(AP25,'【シフト記号表】参考様式10関係（勤務時間帯）'!$C$6:$K$35,9,FALSE))</f>
        <v/>
      </c>
      <c r="AQ26" s="1030" t="str">
        <f>IF(AQ25="","",VLOOKUP(AQ25,'【シフト記号表】参考様式10関係（勤務時間帯）'!$C$6:$K$35,9,FALSE))</f>
        <v/>
      </c>
      <c r="AR26" s="1030" t="str">
        <f>IF(AR25="","",VLOOKUP(AR25,'【シフト記号表】参考様式10関係（勤務時間帯）'!$C$6:$K$35,9,FALSE))</f>
        <v/>
      </c>
      <c r="AS26" s="1030" t="str">
        <f>IF(AS25="","",VLOOKUP(AS25,'【シフト記号表】参考様式10関係（勤務時間帯）'!$C$6:$K$35,9,FALSE))</f>
        <v/>
      </c>
      <c r="AT26" s="1044" t="str">
        <f>IF(AT25="","",VLOOKUP(AT25,'【シフト記号表】参考様式10関係（勤務時間帯）'!$C$6:$K$35,9,FALSE))</f>
        <v/>
      </c>
      <c r="AU26" s="1016" t="str">
        <f>IF(AU25="","",VLOOKUP(AU25,'【シフト記号表】参考様式10関係（勤務時間帯）'!$C$6:$K$35,9,FALSE))</f>
        <v/>
      </c>
      <c r="AV26" s="1030" t="str">
        <f>IF(AV25="","",VLOOKUP(AV25,'【シフト記号表】参考様式10関係（勤務時間帯）'!$C$6:$K$35,9,FALSE))</f>
        <v/>
      </c>
      <c r="AW26" s="1030" t="str">
        <f>IF(AW25="","",VLOOKUP(AW25,'【シフト記号表】参考様式10関係（勤務時間帯）'!$C$6:$K$35,9,FALSE))</f>
        <v/>
      </c>
      <c r="AX26" s="1102">
        <f>IF($BB$3="４週",SUM(S26:AT26),IF($BB$3="暦月",SUM(S26:AW26),""))</f>
        <v>0</v>
      </c>
      <c r="AY26" s="1115"/>
      <c r="AZ26" s="1127">
        <f>IF($BB$3="４週",AX26/4,IF($BB$3="暦月",参考様式10!AX26/(参考様式10!$BB$8/7),""))</f>
        <v>0</v>
      </c>
      <c r="BA26" s="1136"/>
      <c r="BB26" s="1149"/>
      <c r="BC26" s="1165"/>
      <c r="BD26" s="1165"/>
      <c r="BE26" s="1165"/>
      <c r="BF26" s="1179"/>
    </row>
    <row r="27" spans="2:58" ht="20.25" customHeight="1">
      <c r="B27" s="844"/>
      <c r="C27" s="862"/>
      <c r="D27" s="882"/>
      <c r="E27" s="892"/>
      <c r="F27" s="899">
        <f>C25</f>
        <v>0</v>
      </c>
      <c r="G27" s="914"/>
      <c r="H27" s="927"/>
      <c r="I27" s="937"/>
      <c r="J27" s="937"/>
      <c r="K27" s="942"/>
      <c r="L27" s="954"/>
      <c r="M27" s="964"/>
      <c r="N27" s="964"/>
      <c r="O27" s="976"/>
      <c r="P27" s="983" t="s">
        <v>772</v>
      </c>
      <c r="Q27" s="992"/>
      <c r="R27" s="1000"/>
      <c r="S27" s="1017" t="str">
        <f>IF(S25="","",VLOOKUP(S25,'【シフト記号表】参考様式10関係（勤務時間帯）'!$C$6:$U$35,19,FALSE))</f>
        <v/>
      </c>
      <c r="T27" s="1031" t="str">
        <f>IF(T25="","",VLOOKUP(T25,'【シフト記号表】参考様式10関係（勤務時間帯）'!$C$6:$U$35,19,FALSE))</f>
        <v/>
      </c>
      <c r="U27" s="1031" t="str">
        <f>IF(U25="","",VLOOKUP(U25,'【シフト記号表】参考様式10関係（勤務時間帯）'!$C$6:$U$35,19,FALSE))</f>
        <v/>
      </c>
      <c r="V27" s="1031" t="str">
        <f>IF(V25="","",VLOOKUP(V25,'【シフト記号表】参考様式10関係（勤務時間帯）'!$C$6:$U$35,19,FALSE))</f>
        <v/>
      </c>
      <c r="W27" s="1031" t="str">
        <f>IF(W25="","",VLOOKUP(W25,'【シフト記号表】参考様式10関係（勤務時間帯）'!$C$6:$U$35,19,FALSE))</f>
        <v/>
      </c>
      <c r="X27" s="1031" t="str">
        <f>IF(X25="","",VLOOKUP(X25,'【シフト記号表】参考様式10関係（勤務時間帯）'!$C$6:$U$35,19,FALSE))</f>
        <v/>
      </c>
      <c r="Y27" s="1045" t="str">
        <f>IF(Y25="","",VLOOKUP(Y25,'【シフト記号表】参考様式10関係（勤務時間帯）'!$C$6:$U$35,19,FALSE))</f>
        <v/>
      </c>
      <c r="Z27" s="1017" t="str">
        <f>IF(Z25="","",VLOOKUP(Z25,'【シフト記号表】参考様式10関係（勤務時間帯）'!$C$6:$U$35,19,FALSE))</f>
        <v/>
      </c>
      <c r="AA27" s="1031" t="str">
        <f>IF(AA25="","",VLOOKUP(AA25,'【シフト記号表】参考様式10関係（勤務時間帯）'!$C$6:$U$35,19,FALSE))</f>
        <v/>
      </c>
      <c r="AB27" s="1031" t="str">
        <f>IF(AB25="","",VLOOKUP(AB25,'【シフト記号表】参考様式10関係（勤務時間帯）'!$C$6:$U$35,19,FALSE))</f>
        <v/>
      </c>
      <c r="AC27" s="1031" t="str">
        <f>IF(AC25="","",VLOOKUP(AC25,'【シフト記号表】参考様式10関係（勤務時間帯）'!$C$6:$U$35,19,FALSE))</f>
        <v/>
      </c>
      <c r="AD27" s="1031" t="str">
        <f>IF(AD25="","",VLOOKUP(AD25,'【シフト記号表】参考様式10関係（勤務時間帯）'!$C$6:$U$35,19,FALSE))</f>
        <v/>
      </c>
      <c r="AE27" s="1031" t="str">
        <f>IF(AE25="","",VLOOKUP(AE25,'【シフト記号表】参考様式10関係（勤務時間帯）'!$C$6:$U$35,19,FALSE))</f>
        <v/>
      </c>
      <c r="AF27" s="1045" t="str">
        <f>IF(AF25="","",VLOOKUP(AF25,'【シフト記号表】参考様式10関係（勤務時間帯）'!$C$6:$U$35,19,FALSE))</f>
        <v/>
      </c>
      <c r="AG27" s="1017" t="str">
        <f>IF(AG25="","",VLOOKUP(AG25,'【シフト記号表】参考様式10関係（勤務時間帯）'!$C$6:$U$35,19,FALSE))</f>
        <v/>
      </c>
      <c r="AH27" s="1031" t="str">
        <f>IF(AH25="","",VLOOKUP(AH25,'【シフト記号表】参考様式10関係（勤務時間帯）'!$C$6:$U$35,19,FALSE))</f>
        <v/>
      </c>
      <c r="AI27" s="1031" t="str">
        <f>IF(AI25="","",VLOOKUP(AI25,'【シフト記号表】参考様式10関係（勤務時間帯）'!$C$6:$U$35,19,FALSE))</f>
        <v/>
      </c>
      <c r="AJ27" s="1031" t="str">
        <f>IF(AJ25="","",VLOOKUP(AJ25,'【シフト記号表】参考様式10関係（勤務時間帯）'!$C$6:$U$35,19,FALSE))</f>
        <v/>
      </c>
      <c r="AK27" s="1031" t="str">
        <f>IF(AK25="","",VLOOKUP(AK25,'【シフト記号表】参考様式10関係（勤務時間帯）'!$C$6:$U$35,19,FALSE))</f>
        <v/>
      </c>
      <c r="AL27" s="1031" t="str">
        <f>IF(AL25="","",VLOOKUP(AL25,'【シフト記号表】参考様式10関係（勤務時間帯）'!$C$6:$U$35,19,FALSE))</f>
        <v/>
      </c>
      <c r="AM27" s="1045" t="str">
        <f>IF(AM25="","",VLOOKUP(AM25,'【シフト記号表】参考様式10関係（勤務時間帯）'!$C$6:$U$35,19,FALSE))</f>
        <v/>
      </c>
      <c r="AN27" s="1017" t="str">
        <f>IF(AN25="","",VLOOKUP(AN25,'【シフト記号表】参考様式10関係（勤務時間帯）'!$C$6:$U$35,19,FALSE))</f>
        <v/>
      </c>
      <c r="AO27" s="1031" t="str">
        <f>IF(AO25="","",VLOOKUP(AO25,'【シフト記号表】参考様式10関係（勤務時間帯）'!$C$6:$U$35,19,FALSE))</f>
        <v/>
      </c>
      <c r="AP27" s="1031" t="str">
        <f>IF(AP25="","",VLOOKUP(AP25,'【シフト記号表】参考様式10関係（勤務時間帯）'!$C$6:$U$35,19,FALSE))</f>
        <v/>
      </c>
      <c r="AQ27" s="1031" t="str">
        <f>IF(AQ25="","",VLOOKUP(AQ25,'【シフト記号表】参考様式10関係（勤務時間帯）'!$C$6:$U$35,19,FALSE))</f>
        <v/>
      </c>
      <c r="AR27" s="1031" t="str">
        <f>IF(AR25="","",VLOOKUP(AR25,'【シフト記号表】参考様式10関係（勤務時間帯）'!$C$6:$U$35,19,FALSE))</f>
        <v/>
      </c>
      <c r="AS27" s="1031" t="str">
        <f>IF(AS25="","",VLOOKUP(AS25,'【シフト記号表】参考様式10関係（勤務時間帯）'!$C$6:$U$35,19,FALSE))</f>
        <v/>
      </c>
      <c r="AT27" s="1045" t="str">
        <f>IF(AT25="","",VLOOKUP(AT25,'【シフト記号表】参考様式10関係（勤務時間帯）'!$C$6:$U$35,19,FALSE))</f>
        <v/>
      </c>
      <c r="AU27" s="1017" t="str">
        <f>IF(AU25="","",VLOOKUP(AU25,'【シフト記号表】参考様式10関係（勤務時間帯）'!$C$6:$U$35,19,FALSE))</f>
        <v/>
      </c>
      <c r="AV27" s="1031" t="str">
        <f>IF(AV25="","",VLOOKUP(AV25,'【シフト記号表】参考様式10関係（勤務時間帯）'!$C$6:$U$35,19,FALSE))</f>
        <v/>
      </c>
      <c r="AW27" s="1031" t="str">
        <f>IF(AW25="","",VLOOKUP(AW25,'【シフト記号表】参考様式10関係（勤務時間帯）'!$C$6:$U$35,19,FALSE))</f>
        <v/>
      </c>
      <c r="AX27" s="1103">
        <f>IF($BB$3="４週",SUM(S27:AT27),IF($BB$3="暦月",SUM(S27:AW27),""))</f>
        <v>0</v>
      </c>
      <c r="AY27" s="1116"/>
      <c r="AZ27" s="1128">
        <f>IF($BB$3="４週",AX27/4,IF($BB$3="暦月",参考様式10!AX27/(参考様式10!$BB$8/7),""))</f>
        <v>0</v>
      </c>
      <c r="BA27" s="1137"/>
      <c r="BB27" s="1150"/>
      <c r="BC27" s="1166"/>
      <c r="BD27" s="1166"/>
      <c r="BE27" s="1166"/>
      <c r="BF27" s="1180"/>
    </row>
    <row r="28" spans="2:58" ht="20.25" customHeight="1">
      <c r="B28" s="844">
        <f>B25+1</f>
        <v>3</v>
      </c>
      <c r="C28" s="864"/>
      <c r="D28" s="884"/>
      <c r="E28" s="894"/>
      <c r="F28" s="901"/>
      <c r="G28" s="901"/>
      <c r="H28" s="928"/>
      <c r="I28" s="937"/>
      <c r="J28" s="937"/>
      <c r="K28" s="942"/>
      <c r="L28" s="953"/>
      <c r="M28" s="963"/>
      <c r="N28" s="963"/>
      <c r="O28" s="975"/>
      <c r="P28" s="984" t="s">
        <v>712</v>
      </c>
      <c r="Q28" s="993"/>
      <c r="R28" s="1001"/>
      <c r="S28" s="1015"/>
      <c r="T28" s="1029"/>
      <c r="U28" s="1029"/>
      <c r="V28" s="1029"/>
      <c r="W28" s="1029"/>
      <c r="X28" s="1029"/>
      <c r="Y28" s="1043"/>
      <c r="Z28" s="1015"/>
      <c r="AA28" s="1029"/>
      <c r="AB28" s="1029"/>
      <c r="AC28" s="1029"/>
      <c r="AD28" s="1029"/>
      <c r="AE28" s="1029"/>
      <c r="AF28" s="1043"/>
      <c r="AG28" s="1015"/>
      <c r="AH28" s="1029"/>
      <c r="AI28" s="1029"/>
      <c r="AJ28" s="1029"/>
      <c r="AK28" s="1029"/>
      <c r="AL28" s="1029"/>
      <c r="AM28" s="1043"/>
      <c r="AN28" s="1015"/>
      <c r="AO28" s="1029"/>
      <c r="AP28" s="1029"/>
      <c r="AQ28" s="1029"/>
      <c r="AR28" s="1029"/>
      <c r="AS28" s="1029"/>
      <c r="AT28" s="1043"/>
      <c r="AU28" s="1015"/>
      <c r="AV28" s="1029"/>
      <c r="AW28" s="1029"/>
      <c r="AX28" s="1104"/>
      <c r="AY28" s="1117"/>
      <c r="AZ28" s="1129"/>
      <c r="BA28" s="1138"/>
      <c r="BB28" s="1151"/>
      <c r="BC28" s="1167"/>
      <c r="BD28" s="1167"/>
      <c r="BE28" s="1167"/>
      <c r="BF28" s="1181"/>
    </row>
    <row r="29" spans="2:58" ht="20.25" customHeight="1">
      <c r="B29" s="844"/>
      <c r="C29" s="865"/>
      <c r="D29" s="885"/>
      <c r="E29" s="895"/>
      <c r="F29" s="899"/>
      <c r="G29" s="913"/>
      <c r="H29" s="927"/>
      <c r="I29" s="937"/>
      <c r="J29" s="937"/>
      <c r="K29" s="942"/>
      <c r="L29" s="952"/>
      <c r="M29" s="962"/>
      <c r="N29" s="962"/>
      <c r="O29" s="974"/>
      <c r="P29" s="982" t="s">
        <v>683</v>
      </c>
      <c r="Q29" s="991"/>
      <c r="R29" s="999"/>
      <c r="S29" s="1016" t="str">
        <f>IF(S28="","",VLOOKUP(S28,'【シフト記号表】参考様式10関係（勤務時間帯）'!$C$6:$K$35,9,FALSE))</f>
        <v/>
      </c>
      <c r="T29" s="1030" t="str">
        <f>IF(T28="","",VLOOKUP(T28,'【シフト記号表】参考様式10関係（勤務時間帯）'!$C$6:$K$35,9,FALSE))</f>
        <v/>
      </c>
      <c r="U29" s="1030" t="str">
        <f>IF(U28="","",VLOOKUP(U28,'【シフト記号表】参考様式10関係（勤務時間帯）'!$C$6:$K$35,9,FALSE))</f>
        <v/>
      </c>
      <c r="V29" s="1030" t="str">
        <f>IF(V28="","",VLOOKUP(V28,'【シフト記号表】参考様式10関係（勤務時間帯）'!$C$6:$K$35,9,FALSE))</f>
        <v/>
      </c>
      <c r="W29" s="1030" t="str">
        <f>IF(W28="","",VLOOKUP(W28,'【シフト記号表】参考様式10関係（勤務時間帯）'!$C$6:$K$35,9,FALSE))</f>
        <v/>
      </c>
      <c r="X29" s="1030" t="str">
        <f>IF(X28="","",VLOOKUP(X28,'【シフト記号表】参考様式10関係（勤務時間帯）'!$C$6:$K$35,9,FALSE))</f>
        <v/>
      </c>
      <c r="Y29" s="1044" t="str">
        <f>IF(Y28="","",VLOOKUP(Y28,'【シフト記号表】参考様式10関係（勤務時間帯）'!$C$6:$K$35,9,FALSE))</f>
        <v/>
      </c>
      <c r="Z29" s="1016" t="str">
        <f>IF(Z28="","",VLOOKUP(Z28,'【シフト記号表】参考様式10関係（勤務時間帯）'!$C$6:$K$35,9,FALSE))</f>
        <v/>
      </c>
      <c r="AA29" s="1030" t="str">
        <f>IF(AA28="","",VLOOKUP(AA28,'【シフト記号表】参考様式10関係（勤務時間帯）'!$C$6:$K$35,9,FALSE))</f>
        <v/>
      </c>
      <c r="AB29" s="1030" t="str">
        <f>IF(AB28="","",VLOOKUP(AB28,'【シフト記号表】参考様式10関係（勤務時間帯）'!$C$6:$K$35,9,FALSE))</f>
        <v/>
      </c>
      <c r="AC29" s="1030" t="str">
        <f>IF(AC28="","",VLOOKUP(AC28,'【シフト記号表】参考様式10関係（勤務時間帯）'!$C$6:$K$35,9,FALSE))</f>
        <v/>
      </c>
      <c r="AD29" s="1030" t="str">
        <f>IF(AD28="","",VLOOKUP(AD28,'【シフト記号表】参考様式10関係（勤務時間帯）'!$C$6:$K$35,9,FALSE))</f>
        <v/>
      </c>
      <c r="AE29" s="1030" t="str">
        <f>IF(AE28="","",VLOOKUP(AE28,'【シフト記号表】参考様式10関係（勤務時間帯）'!$C$6:$K$35,9,FALSE))</f>
        <v/>
      </c>
      <c r="AF29" s="1044" t="str">
        <f>IF(AF28="","",VLOOKUP(AF28,'【シフト記号表】参考様式10関係（勤務時間帯）'!$C$6:$K$35,9,FALSE))</f>
        <v/>
      </c>
      <c r="AG29" s="1016" t="str">
        <f>IF(AG28="","",VLOOKUP(AG28,'【シフト記号表】参考様式10関係（勤務時間帯）'!$C$6:$K$35,9,FALSE))</f>
        <v/>
      </c>
      <c r="AH29" s="1030" t="str">
        <f>IF(AH28="","",VLOOKUP(AH28,'【シフト記号表】参考様式10関係（勤務時間帯）'!$C$6:$K$35,9,FALSE))</f>
        <v/>
      </c>
      <c r="AI29" s="1030" t="str">
        <f>IF(AI28="","",VLOOKUP(AI28,'【シフト記号表】参考様式10関係（勤務時間帯）'!$C$6:$K$35,9,FALSE))</f>
        <v/>
      </c>
      <c r="AJ29" s="1030" t="str">
        <f>IF(AJ28="","",VLOOKUP(AJ28,'【シフト記号表】参考様式10関係（勤務時間帯）'!$C$6:$K$35,9,FALSE))</f>
        <v/>
      </c>
      <c r="AK29" s="1030" t="str">
        <f>IF(AK28="","",VLOOKUP(AK28,'【シフト記号表】参考様式10関係（勤務時間帯）'!$C$6:$K$35,9,FALSE))</f>
        <v/>
      </c>
      <c r="AL29" s="1030" t="str">
        <f>IF(AL28="","",VLOOKUP(AL28,'【シフト記号表】参考様式10関係（勤務時間帯）'!$C$6:$K$35,9,FALSE))</f>
        <v/>
      </c>
      <c r="AM29" s="1044" t="str">
        <f>IF(AM28="","",VLOOKUP(AM28,'【シフト記号表】参考様式10関係（勤務時間帯）'!$C$6:$K$35,9,FALSE))</f>
        <v/>
      </c>
      <c r="AN29" s="1016" t="str">
        <f>IF(AN28="","",VLOOKUP(AN28,'【シフト記号表】参考様式10関係（勤務時間帯）'!$C$6:$K$35,9,FALSE))</f>
        <v/>
      </c>
      <c r="AO29" s="1030" t="str">
        <f>IF(AO28="","",VLOOKUP(AO28,'【シフト記号表】参考様式10関係（勤務時間帯）'!$C$6:$K$35,9,FALSE))</f>
        <v/>
      </c>
      <c r="AP29" s="1030" t="str">
        <f>IF(AP28="","",VLOOKUP(AP28,'【シフト記号表】参考様式10関係（勤務時間帯）'!$C$6:$K$35,9,FALSE))</f>
        <v/>
      </c>
      <c r="AQ29" s="1030" t="str">
        <f>IF(AQ28="","",VLOOKUP(AQ28,'【シフト記号表】参考様式10関係（勤務時間帯）'!$C$6:$K$35,9,FALSE))</f>
        <v/>
      </c>
      <c r="AR29" s="1030" t="str">
        <f>IF(AR28="","",VLOOKUP(AR28,'【シフト記号表】参考様式10関係（勤務時間帯）'!$C$6:$K$35,9,FALSE))</f>
        <v/>
      </c>
      <c r="AS29" s="1030" t="str">
        <f>IF(AS28="","",VLOOKUP(AS28,'【シフト記号表】参考様式10関係（勤務時間帯）'!$C$6:$K$35,9,FALSE))</f>
        <v/>
      </c>
      <c r="AT29" s="1044" t="str">
        <f>IF(AT28="","",VLOOKUP(AT28,'【シフト記号表】参考様式10関係（勤務時間帯）'!$C$6:$K$35,9,FALSE))</f>
        <v/>
      </c>
      <c r="AU29" s="1016" t="str">
        <f>IF(AU28="","",VLOOKUP(AU28,'【シフト記号表】参考様式10関係（勤務時間帯）'!$C$6:$K$35,9,FALSE))</f>
        <v/>
      </c>
      <c r="AV29" s="1030" t="str">
        <f>IF(AV28="","",VLOOKUP(AV28,'【シフト記号表】参考様式10関係（勤務時間帯）'!$C$6:$K$35,9,FALSE))</f>
        <v/>
      </c>
      <c r="AW29" s="1030" t="str">
        <f>IF(AW28="","",VLOOKUP(AW28,'【シフト記号表】参考様式10関係（勤務時間帯）'!$C$6:$K$35,9,FALSE))</f>
        <v/>
      </c>
      <c r="AX29" s="1102">
        <f>IF($BB$3="４週",SUM(S29:AT29),IF($BB$3="暦月",SUM(S29:AW29),""))</f>
        <v>0</v>
      </c>
      <c r="AY29" s="1115"/>
      <c r="AZ29" s="1127">
        <f>IF($BB$3="４週",AX29/4,IF($BB$3="暦月",参考様式10!AX29/(参考様式10!$BB$8/7),""))</f>
        <v>0</v>
      </c>
      <c r="BA29" s="1136"/>
      <c r="BB29" s="1149"/>
      <c r="BC29" s="1165"/>
      <c r="BD29" s="1165"/>
      <c r="BE29" s="1165"/>
      <c r="BF29" s="1179"/>
    </row>
    <row r="30" spans="2:58" ht="20.25" customHeight="1">
      <c r="B30" s="844"/>
      <c r="C30" s="866"/>
      <c r="D30" s="886"/>
      <c r="E30" s="896"/>
      <c r="F30" s="899">
        <f>C28</f>
        <v>0</v>
      </c>
      <c r="G30" s="914"/>
      <c r="H30" s="927"/>
      <c r="I30" s="937"/>
      <c r="J30" s="937"/>
      <c r="K30" s="942"/>
      <c r="L30" s="954"/>
      <c r="M30" s="964"/>
      <c r="N30" s="964"/>
      <c r="O30" s="976"/>
      <c r="P30" s="983" t="s">
        <v>772</v>
      </c>
      <c r="Q30" s="992"/>
      <c r="R30" s="1000"/>
      <c r="S30" s="1017" t="str">
        <f>IF(S28="","",VLOOKUP(S28,'【シフト記号表】参考様式10関係（勤務時間帯）'!$C$6:$U$35,19,FALSE))</f>
        <v/>
      </c>
      <c r="T30" s="1031" t="str">
        <f>IF(T28="","",VLOOKUP(T28,'【シフト記号表】参考様式10関係（勤務時間帯）'!$C$6:$U$35,19,FALSE))</f>
        <v/>
      </c>
      <c r="U30" s="1031" t="str">
        <f>IF(U28="","",VLOOKUP(U28,'【シフト記号表】参考様式10関係（勤務時間帯）'!$C$6:$U$35,19,FALSE))</f>
        <v/>
      </c>
      <c r="V30" s="1031" t="str">
        <f>IF(V28="","",VLOOKUP(V28,'【シフト記号表】参考様式10関係（勤務時間帯）'!$C$6:$U$35,19,FALSE))</f>
        <v/>
      </c>
      <c r="W30" s="1031" t="str">
        <f>IF(W28="","",VLOOKUP(W28,'【シフト記号表】参考様式10関係（勤務時間帯）'!$C$6:$U$35,19,FALSE))</f>
        <v/>
      </c>
      <c r="X30" s="1031" t="str">
        <f>IF(X28="","",VLOOKUP(X28,'【シフト記号表】参考様式10関係（勤務時間帯）'!$C$6:$U$35,19,FALSE))</f>
        <v/>
      </c>
      <c r="Y30" s="1045" t="str">
        <f>IF(Y28="","",VLOOKUP(Y28,'【シフト記号表】参考様式10関係（勤務時間帯）'!$C$6:$U$35,19,FALSE))</f>
        <v/>
      </c>
      <c r="Z30" s="1017" t="str">
        <f>IF(Z28="","",VLOOKUP(Z28,'【シフト記号表】参考様式10関係（勤務時間帯）'!$C$6:$U$35,19,FALSE))</f>
        <v/>
      </c>
      <c r="AA30" s="1031" t="str">
        <f>IF(AA28="","",VLOOKUP(AA28,'【シフト記号表】参考様式10関係（勤務時間帯）'!$C$6:$U$35,19,FALSE))</f>
        <v/>
      </c>
      <c r="AB30" s="1031" t="str">
        <f>IF(AB28="","",VLOOKUP(AB28,'【シフト記号表】参考様式10関係（勤務時間帯）'!$C$6:$U$35,19,FALSE))</f>
        <v/>
      </c>
      <c r="AC30" s="1031" t="str">
        <f>IF(AC28="","",VLOOKUP(AC28,'【シフト記号表】参考様式10関係（勤務時間帯）'!$C$6:$U$35,19,FALSE))</f>
        <v/>
      </c>
      <c r="AD30" s="1031" t="str">
        <f>IF(AD28="","",VLOOKUP(AD28,'【シフト記号表】参考様式10関係（勤務時間帯）'!$C$6:$U$35,19,FALSE))</f>
        <v/>
      </c>
      <c r="AE30" s="1031" t="str">
        <f>IF(AE28="","",VLOOKUP(AE28,'【シフト記号表】参考様式10関係（勤務時間帯）'!$C$6:$U$35,19,FALSE))</f>
        <v/>
      </c>
      <c r="AF30" s="1045" t="str">
        <f>IF(AF28="","",VLOOKUP(AF28,'【シフト記号表】参考様式10関係（勤務時間帯）'!$C$6:$U$35,19,FALSE))</f>
        <v/>
      </c>
      <c r="AG30" s="1017" t="str">
        <f>IF(AG28="","",VLOOKUP(AG28,'【シフト記号表】参考様式10関係（勤務時間帯）'!$C$6:$U$35,19,FALSE))</f>
        <v/>
      </c>
      <c r="AH30" s="1031" t="str">
        <f>IF(AH28="","",VLOOKUP(AH28,'【シフト記号表】参考様式10関係（勤務時間帯）'!$C$6:$U$35,19,FALSE))</f>
        <v/>
      </c>
      <c r="AI30" s="1031" t="str">
        <f>IF(AI28="","",VLOOKUP(AI28,'【シフト記号表】参考様式10関係（勤務時間帯）'!$C$6:$U$35,19,FALSE))</f>
        <v/>
      </c>
      <c r="AJ30" s="1031" t="str">
        <f>IF(AJ28="","",VLOOKUP(AJ28,'【シフト記号表】参考様式10関係（勤務時間帯）'!$C$6:$U$35,19,FALSE))</f>
        <v/>
      </c>
      <c r="AK30" s="1031" t="str">
        <f>IF(AK28="","",VLOOKUP(AK28,'【シフト記号表】参考様式10関係（勤務時間帯）'!$C$6:$U$35,19,FALSE))</f>
        <v/>
      </c>
      <c r="AL30" s="1031" t="str">
        <f>IF(AL28="","",VLOOKUP(AL28,'【シフト記号表】参考様式10関係（勤務時間帯）'!$C$6:$U$35,19,FALSE))</f>
        <v/>
      </c>
      <c r="AM30" s="1045" t="str">
        <f>IF(AM28="","",VLOOKUP(AM28,'【シフト記号表】参考様式10関係（勤務時間帯）'!$C$6:$U$35,19,FALSE))</f>
        <v/>
      </c>
      <c r="AN30" s="1017" t="str">
        <f>IF(AN28="","",VLOOKUP(AN28,'【シフト記号表】参考様式10関係（勤務時間帯）'!$C$6:$U$35,19,FALSE))</f>
        <v/>
      </c>
      <c r="AO30" s="1031" t="str">
        <f>IF(AO28="","",VLOOKUP(AO28,'【シフト記号表】参考様式10関係（勤務時間帯）'!$C$6:$U$35,19,FALSE))</f>
        <v/>
      </c>
      <c r="AP30" s="1031" t="str">
        <f>IF(AP28="","",VLOOKUP(AP28,'【シフト記号表】参考様式10関係（勤務時間帯）'!$C$6:$U$35,19,FALSE))</f>
        <v/>
      </c>
      <c r="AQ30" s="1031" t="str">
        <f>IF(AQ28="","",VLOOKUP(AQ28,'【シフト記号表】参考様式10関係（勤務時間帯）'!$C$6:$U$35,19,FALSE))</f>
        <v/>
      </c>
      <c r="AR30" s="1031" t="str">
        <f>IF(AR28="","",VLOOKUP(AR28,'【シフト記号表】参考様式10関係（勤務時間帯）'!$C$6:$U$35,19,FALSE))</f>
        <v/>
      </c>
      <c r="AS30" s="1031" t="str">
        <f>IF(AS28="","",VLOOKUP(AS28,'【シフト記号表】参考様式10関係（勤務時間帯）'!$C$6:$U$35,19,FALSE))</f>
        <v/>
      </c>
      <c r="AT30" s="1045" t="str">
        <f>IF(AT28="","",VLOOKUP(AT28,'【シフト記号表】参考様式10関係（勤務時間帯）'!$C$6:$U$35,19,FALSE))</f>
        <v/>
      </c>
      <c r="AU30" s="1017" t="str">
        <f>IF(AU28="","",VLOOKUP(AU28,'【シフト記号表】参考様式10関係（勤務時間帯）'!$C$6:$U$35,19,FALSE))</f>
        <v/>
      </c>
      <c r="AV30" s="1031" t="str">
        <f>IF(AV28="","",VLOOKUP(AV28,'【シフト記号表】参考様式10関係（勤務時間帯）'!$C$6:$U$35,19,FALSE))</f>
        <v/>
      </c>
      <c r="AW30" s="1031" t="str">
        <f>IF(AW28="","",VLOOKUP(AW28,'【シフト記号表】参考様式10関係（勤務時間帯）'!$C$6:$U$35,19,FALSE))</f>
        <v/>
      </c>
      <c r="AX30" s="1103">
        <f>IF($BB$3="４週",SUM(S30:AT30),IF($BB$3="暦月",SUM(S30:AW30),""))</f>
        <v>0</v>
      </c>
      <c r="AY30" s="1116"/>
      <c r="AZ30" s="1128">
        <f>IF($BB$3="４週",AX30/4,IF($BB$3="暦月",参考様式10!AX30/(参考様式10!$BB$8/7),""))</f>
        <v>0</v>
      </c>
      <c r="BA30" s="1137"/>
      <c r="BB30" s="1150"/>
      <c r="BC30" s="1166"/>
      <c r="BD30" s="1166"/>
      <c r="BE30" s="1166"/>
      <c r="BF30" s="1180"/>
    </row>
    <row r="31" spans="2:58" ht="20.25" customHeight="1">
      <c r="B31" s="844">
        <f>B28+1</f>
        <v>4</v>
      </c>
      <c r="C31" s="864"/>
      <c r="D31" s="884"/>
      <c r="E31" s="894"/>
      <c r="F31" s="901"/>
      <c r="G31" s="901"/>
      <c r="H31" s="928"/>
      <c r="I31" s="937"/>
      <c r="J31" s="937"/>
      <c r="K31" s="942"/>
      <c r="L31" s="953"/>
      <c r="M31" s="963"/>
      <c r="N31" s="963"/>
      <c r="O31" s="975"/>
      <c r="P31" s="984" t="s">
        <v>712</v>
      </c>
      <c r="Q31" s="993"/>
      <c r="R31" s="1001"/>
      <c r="S31" s="1015"/>
      <c r="T31" s="1029"/>
      <c r="U31" s="1029"/>
      <c r="V31" s="1029"/>
      <c r="W31" s="1029"/>
      <c r="X31" s="1029"/>
      <c r="Y31" s="1043"/>
      <c r="Z31" s="1015"/>
      <c r="AA31" s="1029"/>
      <c r="AB31" s="1029"/>
      <c r="AC31" s="1029"/>
      <c r="AD31" s="1029"/>
      <c r="AE31" s="1029"/>
      <c r="AF31" s="1043"/>
      <c r="AG31" s="1015"/>
      <c r="AH31" s="1029"/>
      <c r="AI31" s="1029"/>
      <c r="AJ31" s="1029"/>
      <c r="AK31" s="1029"/>
      <c r="AL31" s="1029"/>
      <c r="AM31" s="1043"/>
      <c r="AN31" s="1015"/>
      <c r="AO31" s="1029"/>
      <c r="AP31" s="1029"/>
      <c r="AQ31" s="1029"/>
      <c r="AR31" s="1029"/>
      <c r="AS31" s="1029"/>
      <c r="AT31" s="1043"/>
      <c r="AU31" s="1015"/>
      <c r="AV31" s="1029"/>
      <c r="AW31" s="1029"/>
      <c r="AX31" s="1104"/>
      <c r="AY31" s="1117"/>
      <c r="AZ31" s="1129"/>
      <c r="BA31" s="1138"/>
      <c r="BB31" s="1151"/>
      <c r="BC31" s="1167"/>
      <c r="BD31" s="1167"/>
      <c r="BE31" s="1167"/>
      <c r="BF31" s="1181"/>
    </row>
    <row r="32" spans="2:58" ht="20.25" customHeight="1">
      <c r="B32" s="844"/>
      <c r="C32" s="865"/>
      <c r="D32" s="885"/>
      <c r="E32" s="895"/>
      <c r="F32" s="899"/>
      <c r="G32" s="913"/>
      <c r="H32" s="927"/>
      <c r="I32" s="937"/>
      <c r="J32" s="937"/>
      <c r="K32" s="942"/>
      <c r="L32" s="952"/>
      <c r="M32" s="962"/>
      <c r="N32" s="962"/>
      <c r="O32" s="974"/>
      <c r="P32" s="982" t="s">
        <v>683</v>
      </c>
      <c r="Q32" s="991"/>
      <c r="R32" s="999"/>
      <c r="S32" s="1016" t="str">
        <f>IF(S31="","",VLOOKUP(S31,'【シフト記号表】参考様式10関係（勤務時間帯）'!$C$6:$K$35,9,FALSE))</f>
        <v/>
      </c>
      <c r="T32" s="1030" t="str">
        <f>IF(T31="","",VLOOKUP(T31,'【シフト記号表】参考様式10関係（勤務時間帯）'!$C$6:$K$35,9,FALSE))</f>
        <v/>
      </c>
      <c r="U32" s="1030" t="str">
        <f>IF(U31="","",VLOOKUP(U31,'【シフト記号表】参考様式10関係（勤務時間帯）'!$C$6:$K$35,9,FALSE))</f>
        <v/>
      </c>
      <c r="V32" s="1030" t="str">
        <f>IF(V31="","",VLOOKUP(V31,'【シフト記号表】参考様式10関係（勤務時間帯）'!$C$6:$K$35,9,FALSE))</f>
        <v/>
      </c>
      <c r="W32" s="1030" t="str">
        <f>IF(W31="","",VLOOKUP(W31,'【シフト記号表】参考様式10関係（勤務時間帯）'!$C$6:$K$35,9,FALSE))</f>
        <v/>
      </c>
      <c r="X32" s="1030" t="str">
        <f>IF(X31="","",VLOOKUP(X31,'【シフト記号表】参考様式10関係（勤務時間帯）'!$C$6:$K$35,9,FALSE))</f>
        <v/>
      </c>
      <c r="Y32" s="1044" t="str">
        <f>IF(Y31="","",VLOOKUP(Y31,'【シフト記号表】参考様式10関係（勤務時間帯）'!$C$6:$K$35,9,FALSE))</f>
        <v/>
      </c>
      <c r="Z32" s="1016" t="str">
        <f>IF(Z31="","",VLOOKUP(Z31,'【シフト記号表】参考様式10関係（勤務時間帯）'!$C$6:$K$35,9,FALSE))</f>
        <v/>
      </c>
      <c r="AA32" s="1030" t="str">
        <f>IF(AA31="","",VLOOKUP(AA31,'【シフト記号表】参考様式10関係（勤務時間帯）'!$C$6:$K$35,9,FALSE))</f>
        <v/>
      </c>
      <c r="AB32" s="1030" t="str">
        <f>IF(AB31="","",VLOOKUP(AB31,'【シフト記号表】参考様式10関係（勤務時間帯）'!$C$6:$K$35,9,FALSE))</f>
        <v/>
      </c>
      <c r="AC32" s="1030" t="str">
        <f>IF(AC31="","",VLOOKUP(AC31,'【シフト記号表】参考様式10関係（勤務時間帯）'!$C$6:$K$35,9,FALSE))</f>
        <v/>
      </c>
      <c r="AD32" s="1030" t="str">
        <f>IF(AD31="","",VLOOKUP(AD31,'【シフト記号表】参考様式10関係（勤務時間帯）'!$C$6:$K$35,9,FALSE))</f>
        <v/>
      </c>
      <c r="AE32" s="1030" t="str">
        <f>IF(AE31="","",VLOOKUP(AE31,'【シフト記号表】参考様式10関係（勤務時間帯）'!$C$6:$K$35,9,FALSE))</f>
        <v/>
      </c>
      <c r="AF32" s="1044" t="str">
        <f>IF(AF31="","",VLOOKUP(AF31,'【シフト記号表】参考様式10関係（勤務時間帯）'!$C$6:$K$35,9,FALSE))</f>
        <v/>
      </c>
      <c r="AG32" s="1016" t="str">
        <f>IF(AG31="","",VLOOKUP(AG31,'【シフト記号表】参考様式10関係（勤務時間帯）'!$C$6:$K$35,9,FALSE))</f>
        <v/>
      </c>
      <c r="AH32" s="1030" t="str">
        <f>IF(AH31="","",VLOOKUP(AH31,'【シフト記号表】参考様式10関係（勤務時間帯）'!$C$6:$K$35,9,FALSE))</f>
        <v/>
      </c>
      <c r="AI32" s="1030" t="str">
        <f>IF(AI31="","",VLOOKUP(AI31,'【シフト記号表】参考様式10関係（勤務時間帯）'!$C$6:$K$35,9,FALSE))</f>
        <v/>
      </c>
      <c r="AJ32" s="1030" t="str">
        <f>IF(AJ31="","",VLOOKUP(AJ31,'【シフト記号表】参考様式10関係（勤務時間帯）'!$C$6:$K$35,9,FALSE))</f>
        <v/>
      </c>
      <c r="AK32" s="1030" t="str">
        <f>IF(AK31="","",VLOOKUP(AK31,'【シフト記号表】参考様式10関係（勤務時間帯）'!$C$6:$K$35,9,FALSE))</f>
        <v/>
      </c>
      <c r="AL32" s="1030" t="str">
        <f>IF(AL31="","",VLOOKUP(AL31,'【シフト記号表】参考様式10関係（勤務時間帯）'!$C$6:$K$35,9,FALSE))</f>
        <v/>
      </c>
      <c r="AM32" s="1044" t="str">
        <f>IF(AM31="","",VLOOKUP(AM31,'【シフト記号表】参考様式10関係（勤務時間帯）'!$C$6:$K$35,9,FALSE))</f>
        <v/>
      </c>
      <c r="AN32" s="1016" t="str">
        <f>IF(AN31="","",VLOOKUP(AN31,'【シフト記号表】参考様式10関係（勤務時間帯）'!$C$6:$K$35,9,FALSE))</f>
        <v/>
      </c>
      <c r="AO32" s="1030" t="str">
        <f>IF(AO31="","",VLOOKUP(AO31,'【シフト記号表】参考様式10関係（勤務時間帯）'!$C$6:$K$35,9,FALSE))</f>
        <v/>
      </c>
      <c r="AP32" s="1030" t="str">
        <f>IF(AP31="","",VLOOKUP(AP31,'【シフト記号表】参考様式10関係（勤務時間帯）'!$C$6:$K$35,9,FALSE))</f>
        <v/>
      </c>
      <c r="AQ32" s="1030" t="str">
        <f>IF(AQ31="","",VLOOKUP(AQ31,'【シフト記号表】参考様式10関係（勤務時間帯）'!$C$6:$K$35,9,FALSE))</f>
        <v/>
      </c>
      <c r="AR32" s="1030" t="str">
        <f>IF(AR31="","",VLOOKUP(AR31,'【シフト記号表】参考様式10関係（勤務時間帯）'!$C$6:$K$35,9,FALSE))</f>
        <v/>
      </c>
      <c r="AS32" s="1030" t="str">
        <f>IF(AS31="","",VLOOKUP(AS31,'【シフト記号表】参考様式10関係（勤務時間帯）'!$C$6:$K$35,9,FALSE))</f>
        <v/>
      </c>
      <c r="AT32" s="1044" t="str">
        <f>IF(AT31="","",VLOOKUP(AT31,'【シフト記号表】参考様式10関係（勤務時間帯）'!$C$6:$K$35,9,FALSE))</f>
        <v/>
      </c>
      <c r="AU32" s="1016" t="str">
        <f>IF(AU31="","",VLOOKUP(AU31,'【シフト記号表】参考様式10関係（勤務時間帯）'!$C$6:$K$35,9,FALSE))</f>
        <v/>
      </c>
      <c r="AV32" s="1030" t="str">
        <f>IF(AV31="","",VLOOKUP(AV31,'【シフト記号表】参考様式10関係（勤務時間帯）'!$C$6:$K$35,9,FALSE))</f>
        <v/>
      </c>
      <c r="AW32" s="1030" t="str">
        <f>IF(AW31="","",VLOOKUP(AW31,'【シフト記号表】参考様式10関係（勤務時間帯）'!$C$6:$K$35,9,FALSE))</f>
        <v/>
      </c>
      <c r="AX32" s="1102">
        <f>IF($BB$3="４週",SUM(S32:AT32),IF($BB$3="暦月",SUM(S32:AW32),""))</f>
        <v>0</v>
      </c>
      <c r="AY32" s="1115"/>
      <c r="AZ32" s="1127">
        <f>IF($BB$3="４週",AX32/4,IF($BB$3="暦月",参考様式10!AX32/(参考様式10!$BB$8/7),""))</f>
        <v>0</v>
      </c>
      <c r="BA32" s="1136"/>
      <c r="BB32" s="1149"/>
      <c r="BC32" s="1165"/>
      <c r="BD32" s="1165"/>
      <c r="BE32" s="1165"/>
      <c r="BF32" s="1179"/>
    </row>
    <row r="33" spans="2:58" ht="20.25" customHeight="1">
      <c r="B33" s="844"/>
      <c r="C33" s="866"/>
      <c r="D33" s="886"/>
      <c r="E33" s="896"/>
      <c r="F33" s="899">
        <f>C31</f>
        <v>0</v>
      </c>
      <c r="G33" s="914"/>
      <c r="H33" s="927"/>
      <c r="I33" s="937"/>
      <c r="J33" s="937"/>
      <c r="K33" s="942"/>
      <c r="L33" s="954"/>
      <c r="M33" s="964"/>
      <c r="N33" s="964"/>
      <c r="O33" s="976"/>
      <c r="P33" s="983" t="s">
        <v>772</v>
      </c>
      <c r="Q33" s="992"/>
      <c r="R33" s="1000"/>
      <c r="S33" s="1017" t="str">
        <f>IF(S31="","",VLOOKUP(S31,'【シフト記号表】参考様式10関係（勤務時間帯）'!$C$6:$U$35,19,FALSE))</f>
        <v/>
      </c>
      <c r="T33" s="1031" t="str">
        <f>IF(T31="","",VLOOKUP(T31,'【シフト記号表】参考様式10関係（勤務時間帯）'!$C$6:$U$35,19,FALSE))</f>
        <v/>
      </c>
      <c r="U33" s="1031" t="str">
        <f>IF(U31="","",VLOOKUP(U31,'【シフト記号表】参考様式10関係（勤務時間帯）'!$C$6:$U$35,19,FALSE))</f>
        <v/>
      </c>
      <c r="V33" s="1031" t="str">
        <f>IF(V31="","",VLOOKUP(V31,'【シフト記号表】参考様式10関係（勤務時間帯）'!$C$6:$U$35,19,FALSE))</f>
        <v/>
      </c>
      <c r="W33" s="1031" t="str">
        <f>IF(W31="","",VLOOKUP(W31,'【シフト記号表】参考様式10関係（勤務時間帯）'!$C$6:$U$35,19,FALSE))</f>
        <v/>
      </c>
      <c r="X33" s="1031" t="str">
        <f>IF(X31="","",VLOOKUP(X31,'【シフト記号表】参考様式10関係（勤務時間帯）'!$C$6:$U$35,19,FALSE))</f>
        <v/>
      </c>
      <c r="Y33" s="1045" t="str">
        <f>IF(Y31="","",VLOOKUP(Y31,'【シフト記号表】参考様式10関係（勤務時間帯）'!$C$6:$U$35,19,FALSE))</f>
        <v/>
      </c>
      <c r="Z33" s="1017" t="str">
        <f>IF(Z31="","",VLOOKUP(Z31,'【シフト記号表】参考様式10関係（勤務時間帯）'!$C$6:$U$35,19,FALSE))</f>
        <v/>
      </c>
      <c r="AA33" s="1031" t="str">
        <f>IF(AA31="","",VLOOKUP(AA31,'【シフト記号表】参考様式10関係（勤務時間帯）'!$C$6:$U$35,19,FALSE))</f>
        <v/>
      </c>
      <c r="AB33" s="1031" t="str">
        <f>IF(AB31="","",VLOOKUP(AB31,'【シフト記号表】参考様式10関係（勤務時間帯）'!$C$6:$U$35,19,FALSE))</f>
        <v/>
      </c>
      <c r="AC33" s="1031" t="str">
        <f>IF(AC31="","",VLOOKUP(AC31,'【シフト記号表】参考様式10関係（勤務時間帯）'!$C$6:$U$35,19,FALSE))</f>
        <v/>
      </c>
      <c r="AD33" s="1031" t="str">
        <f>IF(AD31="","",VLOOKUP(AD31,'【シフト記号表】参考様式10関係（勤務時間帯）'!$C$6:$U$35,19,FALSE))</f>
        <v/>
      </c>
      <c r="AE33" s="1031" t="str">
        <f>IF(AE31="","",VLOOKUP(AE31,'【シフト記号表】参考様式10関係（勤務時間帯）'!$C$6:$U$35,19,FALSE))</f>
        <v/>
      </c>
      <c r="AF33" s="1045" t="str">
        <f>IF(AF31="","",VLOOKUP(AF31,'【シフト記号表】参考様式10関係（勤務時間帯）'!$C$6:$U$35,19,FALSE))</f>
        <v/>
      </c>
      <c r="AG33" s="1017" t="str">
        <f>IF(AG31="","",VLOOKUP(AG31,'【シフト記号表】参考様式10関係（勤務時間帯）'!$C$6:$U$35,19,FALSE))</f>
        <v/>
      </c>
      <c r="AH33" s="1031" t="str">
        <f>IF(AH31="","",VLOOKUP(AH31,'【シフト記号表】参考様式10関係（勤務時間帯）'!$C$6:$U$35,19,FALSE))</f>
        <v/>
      </c>
      <c r="AI33" s="1031" t="str">
        <f>IF(AI31="","",VLOOKUP(AI31,'【シフト記号表】参考様式10関係（勤務時間帯）'!$C$6:$U$35,19,FALSE))</f>
        <v/>
      </c>
      <c r="AJ33" s="1031" t="str">
        <f>IF(AJ31="","",VLOOKUP(AJ31,'【シフト記号表】参考様式10関係（勤務時間帯）'!$C$6:$U$35,19,FALSE))</f>
        <v/>
      </c>
      <c r="AK33" s="1031" t="str">
        <f>IF(AK31="","",VLOOKUP(AK31,'【シフト記号表】参考様式10関係（勤務時間帯）'!$C$6:$U$35,19,FALSE))</f>
        <v/>
      </c>
      <c r="AL33" s="1031" t="str">
        <f>IF(AL31="","",VLOOKUP(AL31,'【シフト記号表】参考様式10関係（勤務時間帯）'!$C$6:$U$35,19,FALSE))</f>
        <v/>
      </c>
      <c r="AM33" s="1045" t="str">
        <f>IF(AM31="","",VLOOKUP(AM31,'【シフト記号表】参考様式10関係（勤務時間帯）'!$C$6:$U$35,19,FALSE))</f>
        <v/>
      </c>
      <c r="AN33" s="1017" t="str">
        <f>IF(AN31="","",VLOOKUP(AN31,'【シフト記号表】参考様式10関係（勤務時間帯）'!$C$6:$U$35,19,FALSE))</f>
        <v/>
      </c>
      <c r="AO33" s="1031" t="str">
        <f>IF(AO31="","",VLOOKUP(AO31,'【シフト記号表】参考様式10関係（勤務時間帯）'!$C$6:$U$35,19,FALSE))</f>
        <v/>
      </c>
      <c r="AP33" s="1031" t="str">
        <f>IF(AP31="","",VLOOKUP(AP31,'【シフト記号表】参考様式10関係（勤務時間帯）'!$C$6:$U$35,19,FALSE))</f>
        <v/>
      </c>
      <c r="AQ33" s="1031" t="str">
        <f>IF(AQ31="","",VLOOKUP(AQ31,'【シフト記号表】参考様式10関係（勤務時間帯）'!$C$6:$U$35,19,FALSE))</f>
        <v/>
      </c>
      <c r="AR33" s="1031" t="str">
        <f>IF(AR31="","",VLOOKUP(AR31,'【シフト記号表】参考様式10関係（勤務時間帯）'!$C$6:$U$35,19,FALSE))</f>
        <v/>
      </c>
      <c r="AS33" s="1031" t="str">
        <f>IF(AS31="","",VLOOKUP(AS31,'【シフト記号表】参考様式10関係（勤務時間帯）'!$C$6:$U$35,19,FALSE))</f>
        <v/>
      </c>
      <c r="AT33" s="1045" t="str">
        <f>IF(AT31="","",VLOOKUP(AT31,'【シフト記号表】参考様式10関係（勤務時間帯）'!$C$6:$U$35,19,FALSE))</f>
        <v/>
      </c>
      <c r="AU33" s="1017" t="str">
        <f>IF(AU31="","",VLOOKUP(AU31,'【シフト記号表】参考様式10関係（勤務時間帯）'!$C$6:$U$35,19,FALSE))</f>
        <v/>
      </c>
      <c r="AV33" s="1031" t="str">
        <f>IF(AV31="","",VLOOKUP(AV31,'【シフト記号表】参考様式10関係（勤務時間帯）'!$C$6:$U$35,19,FALSE))</f>
        <v/>
      </c>
      <c r="AW33" s="1031" t="str">
        <f>IF(AW31="","",VLOOKUP(AW31,'【シフト記号表】参考様式10関係（勤務時間帯）'!$C$6:$U$35,19,FALSE))</f>
        <v/>
      </c>
      <c r="AX33" s="1103">
        <f>IF($BB$3="４週",SUM(S33:AT33),IF($BB$3="暦月",SUM(S33:AW33),""))</f>
        <v>0</v>
      </c>
      <c r="AY33" s="1116"/>
      <c r="AZ33" s="1128">
        <f>IF($BB$3="４週",AX33/4,IF($BB$3="暦月",参考様式10!AX33/(参考様式10!$BB$8/7),""))</f>
        <v>0</v>
      </c>
      <c r="BA33" s="1137"/>
      <c r="BB33" s="1150"/>
      <c r="BC33" s="1166"/>
      <c r="BD33" s="1166"/>
      <c r="BE33" s="1166"/>
      <c r="BF33" s="1180"/>
    </row>
    <row r="34" spans="2:58" ht="20.25" customHeight="1">
      <c r="B34" s="844">
        <f>B31+1</f>
        <v>5</v>
      </c>
      <c r="C34" s="864"/>
      <c r="D34" s="884"/>
      <c r="E34" s="894"/>
      <c r="F34" s="901"/>
      <c r="G34" s="901"/>
      <c r="H34" s="928"/>
      <c r="I34" s="937"/>
      <c r="J34" s="937"/>
      <c r="K34" s="942"/>
      <c r="L34" s="953"/>
      <c r="M34" s="963"/>
      <c r="N34" s="963"/>
      <c r="O34" s="975"/>
      <c r="P34" s="984" t="s">
        <v>712</v>
      </c>
      <c r="Q34" s="993"/>
      <c r="R34" s="1001"/>
      <c r="S34" s="1015"/>
      <c r="T34" s="1029"/>
      <c r="U34" s="1029"/>
      <c r="V34" s="1029"/>
      <c r="W34" s="1029"/>
      <c r="X34" s="1029"/>
      <c r="Y34" s="1043"/>
      <c r="Z34" s="1015"/>
      <c r="AA34" s="1029"/>
      <c r="AB34" s="1029"/>
      <c r="AC34" s="1029"/>
      <c r="AD34" s="1029"/>
      <c r="AE34" s="1029"/>
      <c r="AF34" s="1043"/>
      <c r="AG34" s="1015"/>
      <c r="AH34" s="1029"/>
      <c r="AI34" s="1029"/>
      <c r="AJ34" s="1029"/>
      <c r="AK34" s="1029"/>
      <c r="AL34" s="1029"/>
      <c r="AM34" s="1043"/>
      <c r="AN34" s="1015"/>
      <c r="AO34" s="1029"/>
      <c r="AP34" s="1029"/>
      <c r="AQ34" s="1029"/>
      <c r="AR34" s="1029"/>
      <c r="AS34" s="1029"/>
      <c r="AT34" s="1043"/>
      <c r="AU34" s="1015"/>
      <c r="AV34" s="1029"/>
      <c r="AW34" s="1029"/>
      <c r="AX34" s="1104"/>
      <c r="AY34" s="1117"/>
      <c r="AZ34" s="1129"/>
      <c r="BA34" s="1138"/>
      <c r="BB34" s="1151"/>
      <c r="BC34" s="1167"/>
      <c r="BD34" s="1167"/>
      <c r="BE34" s="1167"/>
      <c r="BF34" s="1181"/>
    </row>
    <row r="35" spans="2:58" ht="20.25" customHeight="1">
      <c r="B35" s="844"/>
      <c r="C35" s="865"/>
      <c r="D35" s="885"/>
      <c r="E35" s="895"/>
      <c r="F35" s="899"/>
      <c r="G35" s="913"/>
      <c r="H35" s="927"/>
      <c r="I35" s="937"/>
      <c r="J35" s="937"/>
      <c r="K35" s="942"/>
      <c r="L35" s="952"/>
      <c r="M35" s="962"/>
      <c r="N35" s="962"/>
      <c r="O35" s="974"/>
      <c r="P35" s="982" t="s">
        <v>683</v>
      </c>
      <c r="Q35" s="991"/>
      <c r="R35" s="999"/>
      <c r="S35" s="1016" t="str">
        <f>IF(S34="","",VLOOKUP(S34,'【シフト記号表】参考様式10関係（勤務時間帯）'!$C$6:$K$35,9,FALSE))</f>
        <v/>
      </c>
      <c r="T35" s="1030" t="str">
        <f>IF(T34="","",VLOOKUP(T34,'【シフト記号表】参考様式10関係（勤務時間帯）'!$C$6:$K$35,9,FALSE))</f>
        <v/>
      </c>
      <c r="U35" s="1030" t="str">
        <f>IF(U34="","",VLOOKUP(U34,'【シフト記号表】参考様式10関係（勤務時間帯）'!$C$6:$K$35,9,FALSE))</f>
        <v/>
      </c>
      <c r="V35" s="1030" t="str">
        <f>IF(V34="","",VLOOKUP(V34,'【シフト記号表】参考様式10関係（勤務時間帯）'!$C$6:$K$35,9,FALSE))</f>
        <v/>
      </c>
      <c r="W35" s="1030" t="str">
        <f>IF(W34="","",VLOOKUP(W34,'【シフト記号表】参考様式10関係（勤務時間帯）'!$C$6:$K$35,9,FALSE))</f>
        <v/>
      </c>
      <c r="X35" s="1030" t="str">
        <f>IF(X34="","",VLOOKUP(X34,'【シフト記号表】参考様式10関係（勤務時間帯）'!$C$6:$K$35,9,FALSE))</f>
        <v/>
      </c>
      <c r="Y35" s="1044" t="str">
        <f>IF(Y34="","",VLOOKUP(Y34,'【シフト記号表】参考様式10関係（勤務時間帯）'!$C$6:$K$35,9,FALSE))</f>
        <v/>
      </c>
      <c r="Z35" s="1016" t="str">
        <f>IF(Z34="","",VLOOKUP(Z34,'【シフト記号表】参考様式10関係（勤務時間帯）'!$C$6:$K$35,9,FALSE))</f>
        <v/>
      </c>
      <c r="AA35" s="1030" t="str">
        <f>IF(AA34="","",VLOOKUP(AA34,'【シフト記号表】参考様式10関係（勤務時間帯）'!$C$6:$K$35,9,FALSE))</f>
        <v/>
      </c>
      <c r="AB35" s="1030" t="str">
        <f>IF(AB34="","",VLOOKUP(AB34,'【シフト記号表】参考様式10関係（勤務時間帯）'!$C$6:$K$35,9,FALSE))</f>
        <v/>
      </c>
      <c r="AC35" s="1030" t="str">
        <f>IF(AC34="","",VLOOKUP(AC34,'【シフト記号表】参考様式10関係（勤務時間帯）'!$C$6:$K$35,9,FALSE))</f>
        <v/>
      </c>
      <c r="AD35" s="1030" t="str">
        <f>IF(AD34="","",VLOOKUP(AD34,'【シフト記号表】参考様式10関係（勤務時間帯）'!$C$6:$K$35,9,FALSE))</f>
        <v/>
      </c>
      <c r="AE35" s="1030" t="str">
        <f>IF(AE34="","",VLOOKUP(AE34,'【シフト記号表】参考様式10関係（勤務時間帯）'!$C$6:$K$35,9,FALSE))</f>
        <v/>
      </c>
      <c r="AF35" s="1044" t="str">
        <f>IF(AF34="","",VLOOKUP(AF34,'【シフト記号表】参考様式10関係（勤務時間帯）'!$C$6:$K$35,9,FALSE))</f>
        <v/>
      </c>
      <c r="AG35" s="1016" t="str">
        <f>IF(AG34="","",VLOOKUP(AG34,'【シフト記号表】参考様式10関係（勤務時間帯）'!$C$6:$K$35,9,FALSE))</f>
        <v/>
      </c>
      <c r="AH35" s="1030" t="str">
        <f>IF(AH34="","",VLOOKUP(AH34,'【シフト記号表】参考様式10関係（勤務時間帯）'!$C$6:$K$35,9,FALSE))</f>
        <v/>
      </c>
      <c r="AI35" s="1030" t="str">
        <f>IF(AI34="","",VLOOKUP(AI34,'【シフト記号表】参考様式10関係（勤務時間帯）'!$C$6:$K$35,9,FALSE))</f>
        <v/>
      </c>
      <c r="AJ35" s="1030" t="str">
        <f>IF(AJ34="","",VLOOKUP(AJ34,'【シフト記号表】参考様式10関係（勤務時間帯）'!$C$6:$K$35,9,FALSE))</f>
        <v/>
      </c>
      <c r="AK35" s="1030" t="str">
        <f>IF(AK34="","",VLOOKUP(AK34,'【シフト記号表】参考様式10関係（勤務時間帯）'!$C$6:$K$35,9,FALSE))</f>
        <v/>
      </c>
      <c r="AL35" s="1030" t="str">
        <f>IF(AL34="","",VLOOKUP(AL34,'【シフト記号表】参考様式10関係（勤務時間帯）'!$C$6:$K$35,9,FALSE))</f>
        <v/>
      </c>
      <c r="AM35" s="1044" t="str">
        <f>IF(AM34="","",VLOOKUP(AM34,'【シフト記号表】参考様式10関係（勤務時間帯）'!$C$6:$K$35,9,FALSE))</f>
        <v/>
      </c>
      <c r="AN35" s="1016" t="str">
        <f>IF(AN34="","",VLOOKUP(AN34,'【シフト記号表】参考様式10関係（勤務時間帯）'!$C$6:$K$35,9,FALSE))</f>
        <v/>
      </c>
      <c r="AO35" s="1030" t="str">
        <f>IF(AO34="","",VLOOKUP(AO34,'【シフト記号表】参考様式10関係（勤務時間帯）'!$C$6:$K$35,9,FALSE))</f>
        <v/>
      </c>
      <c r="AP35" s="1030" t="str">
        <f>IF(AP34="","",VLOOKUP(AP34,'【シフト記号表】参考様式10関係（勤務時間帯）'!$C$6:$K$35,9,FALSE))</f>
        <v/>
      </c>
      <c r="AQ35" s="1030" t="str">
        <f>IF(AQ34="","",VLOOKUP(AQ34,'【シフト記号表】参考様式10関係（勤務時間帯）'!$C$6:$K$35,9,FALSE))</f>
        <v/>
      </c>
      <c r="AR35" s="1030" t="str">
        <f>IF(AR34="","",VLOOKUP(AR34,'【シフト記号表】参考様式10関係（勤務時間帯）'!$C$6:$K$35,9,FALSE))</f>
        <v/>
      </c>
      <c r="AS35" s="1030" t="str">
        <f>IF(AS34="","",VLOOKUP(AS34,'【シフト記号表】参考様式10関係（勤務時間帯）'!$C$6:$K$35,9,FALSE))</f>
        <v/>
      </c>
      <c r="AT35" s="1044" t="str">
        <f>IF(AT34="","",VLOOKUP(AT34,'【シフト記号表】参考様式10関係（勤務時間帯）'!$C$6:$K$35,9,FALSE))</f>
        <v/>
      </c>
      <c r="AU35" s="1016" t="str">
        <f>IF(AU34="","",VLOOKUP(AU34,'【シフト記号表】参考様式10関係（勤務時間帯）'!$C$6:$K$35,9,FALSE))</f>
        <v/>
      </c>
      <c r="AV35" s="1030" t="str">
        <f>IF(AV34="","",VLOOKUP(AV34,'【シフト記号表】参考様式10関係（勤務時間帯）'!$C$6:$K$35,9,FALSE))</f>
        <v/>
      </c>
      <c r="AW35" s="1030" t="str">
        <f>IF(AW34="","",VLOOKUP(AW34,'【シフト記号表】参考様式10関係（勤務時間帯）'!$C$6:$K$35,9,FALSE))</f>
        <v/>
      </c>
      <c r="AX35" s="1102">
        <f>IF($BB$3="４週",SUM(S35:AT35),IF($BB$3="暦月",SUM(S35:AW35),""))</f>
        <v>0</v>
      </c>
      <c r="AY35" s="1115"/>
      <c r="AZ35" s="1127">
        <f>IF($BB$3="４週",AX35/4,IF($BB$3="暦月",参考様式10!AX35/(参考様式10!$BB$8/7),""))</f>
        <v>0</v>
      </c>
      <c r="BA35" s="1136"/>
      <c r="BB35" s="1149"/>
      <c r="BC35" s="1165"/>
      <c r="BD35" s="1165"/>
      <c r="BE35" s="1165"/>
      <c r="BF35" s="1179"/>
    </row>
    <row r="36" spans="2:58" ht="20.25" customHeight="1">
      <c r="B36" s="844"/>
      <c r="C36" s="866"/>
      <c r="D36" s="886"/>
      <c r="E36" s="896"/>
      <c r="F36" s="899">
        <f>C34</f>
        <v>0</v>
      </c>
      <c r="G36" s="914"/>
      <c r="H36" s="927"/>
      <c r="I36" s="937"/>
      <c r="J36" s="937"/>
      <c r="K36" s="942"/>
      <c r="L36" s="954"/>
      <c r="M36" s="964"/>
      <c r="N36" s="964"/>
      <c r="O36" s="976"/>
      <c r="P36" s="983" t="s">
        <v>772</v>
      </c>
      <c r="Q36" s="992"/>
      <c r="R36" s="1000"/>
      <c r="S36" s="1017" t="str">
        <f>IF(S34="","",VLOOKUP(S34,'【シフト記号表】参考様式10関係（勤務時間帯）'!$C$6:$U$35,19,FALSE))</f>
        <v/>
      </c>
      <c r="T36" s="1031" t="str">
        <f>IF(T34="","",VLOOKUP(T34,'【シフト記号表】参考様式10関係（勤務時間帯）'!$C$6:$U$35,19,FALSE))</f>
        <v/>
      </c>
      <c r="U36" s="1031" t="str">
        <f>IF(U34="","",VLOOKUP(U34,'【シフト記号表】参考様式10関係（勤務時間帯）'!$C$6:$U$35,19,FALSE))</f>
        <v/>
      </c>
      <c r="V36" s="1031" t="str">
        <f>IF(V34="","",VLOOKUP(V34,'【シフト記号表】参考様式10関係（勤務時間帯）'!$C$6:$U$35,19,FALSE))</f>
        <v/>
      </c>
      <c r="W36" s="1031" t="str">
        <f>IF(W34="","",VLOOKUP(W34,'【シフト記号表】参考様式10関係（勤務時間帯）'!$C$6:$U$35,19,FALSE))</f>
        <v/>
      </c>
      <c r="X36" s="1031" t="str">
        <f>IF(X34="","",VLOOKUP(X34,'【シフト記号表】参考様式10関係（勤務時間帯）'!$C$6:$U$35,19,FALSE))</f>
        <v/>
      </c>
      <c r="Y36" s="1045" t="str">
        <f>IF(Y34="","",VLOOKUP(Y34,'【シフト記号表】参考様式10関係（勤務時間帯）'!$C$6:$U$35,19,FALSE))</f>
        <v/>
      </c>
      <c r="Z36" s="1017" t="str">
        <f>IF(Z34="","",VLOOKUP(Z34,'【シフト記号表】参考様式10関係（勤務時間帯）'!$C$6:$U$35,19,FALSE))</f>
        <v/>
      </c>
      <c r="AA36" s="1031" t="str">
        <f>IF(AA34="","",VLOOKUP(AA34,'【シフト記号表】参考様式10関係（勤務時間帯）'!$C$6:$U$35,19,FALSE))</f>
        <v/>
      </c>
      <c r="AB36" s="1031" t="str">
        <f>IF(AB34="","",VLOOKUP(AB34,'【シフト記号表】参考様式10関係（勤務時間帯）'!$C$6:$U$35,19,FALSE))</f>
        <v/>
      </c>
      <c r="AC36" s="1031" t="str">
        <f>IF(AC34="","",VLOOKUP(AC34,'【シフト記号表】参考様式10関係（勤務時間帯）'!$C$6:$U$35,19,FALSE))</f>
        <v/>
      </c>
      <c r="AD36" s="1031" t="str">
        <f>IF(AD34="","",VLOOKUP(AD34,'【シフト記号表】参考様式10関係（勤務時間帯）'!$C$6:$U$35,19,FALSE))</f>
        <v/>
      </c>
      <c r="AE36" s="1031" t="str">
        <f>IF(AE34="","",VLOOKUP(AE34,'【シフト記号表】参考様式10関係（勤務時間帯）'!$C$6:$U$35,19,FALSE))</f>
        <v/>
      </c>
      <c r="AF36" s="1045" t="str">
        <f>IF(AF34="","",VLOOKUP(AF34,'【シフト記号表】参考様式10関係（勤務時間帯）'!$C$6:$U$35,19,FALSE))</f>
        <v/>
      </c>
      <c r="AG36" s="1017" t="str">
        <f>IF(AG34="","",VLOOKUP(AG34,'【シフト記号表】参考様式10関係（勤務時間帯）'!$C$6:$U$35,19,FALSE))</f>
        <v/>
      </c>
      <c r="AH36" s="1031" t="str">
        <f>IF(AH34="","",VLOOKUP(AH34,'【シフト記号表】参考様式10関係（勤務時間帯）'!$C$6:$U$35,19,FALSE))</f>
        <v/>
      </c>
      <c r="AI36" s="1031" t="str">
        <f>IF(AI34="","",VLOOKUP(AI34,'【シフト記号表】参考様式10関係（勤務時間帯）'!$C$6:$U$35,19,FALSE))</f>
        <v/>
      </c>
      <c r="AJ36" s="1031" t="str">
        <f>IF(AJ34="","",VLOOKUP(AJ34,'【シフト記号表】参考様式10関係（勤務時間帯）'!$C$6:$U$35,19,FALSE))</f>
        <v/>
      </c>
      <c r="AK36" s="1031" t="str">
        <f>IF(AK34="","",VLOOKUP(AK34,'【シフト記号表】参考様式10関係（勤務時間帯）'!$C$6:$U$35,19,FALSE))</f>
        <v/>
      </c>
      <c r="AL36" s="1031" t="str">
        <f>IF(AL34="","",VLOOKUP(AL34,'【シフト記号表】参考様式10関係（勤務時間帯）'!$C$6:$U$35,19,FALSE))</f>
        <v/>
      </c>
      <c r="AM36" s="1045" t="str">
        <f>IF(AM34="","",VLOOKUP(AM34,'【シフト記号表】参考様式10関係（勤務時間帯）'!$C$6:$U$35,19,FALSE))</f>
        <v/>
      </c>
      <c r="AN36" s="1017" t="str">
        <f>IF(AN34="","",VLOOKUP(AN34,'【シフト記号表】参考様式10関係（勤務時間帯）'!$C$6:$U$35,19,FALSE))</f>
        <v/>
      </c>
      <c r="AO36" s="1031" t="str">
        <f>IF(AO34="","",VLOOKUP(AO34,'【シフト記号表】参考様式10関係（勤務時間帯）'!$C$6:$U$35,19,FALSE))</f>
        <v/>
      </c>
      <c r="AP36" s="1031" t="str">
        <f>IF(AP34="","",VLOOKUP(AP34,'【シフト記号表】参考様式10関係（勤務時間帯）'!$C$6:$U$35,19,FALSE))</f>
        <v/>
      </c>
      <c r="AQ36" s="1031" t="str">
        <f>IF(AQ34="","",VLOOKUP(AQ34,'【シフト記号表】参考様式10関係（勤務時間帯）'!$C$6:$U$35,19,FALSE))</f>
        <v/>
      </c>
      <c r="AR36" s="1031" t="str">
        <f>IF(AR34="","",VLOOKUP(AR34,'【シフト記号表】参考様式10関係（勤務時間帯）'!$C$6:$U$35,19,FALSE))</f>
        <v/>
      </c>
      <c r="AS36" s="1031" t="str">
        <f>IF(AS34="","",VLOOKUP(AS34,'【シフト記号表】参考様式10関係（勤務時間帯）'!$C$6:$U$35,19,FALSE))</f>
        <v/>
      </c>
      <c r="AT36" s="1045" t="str">
        <f>IF(AT34="","",VLOOKUP(AT34,'【シフト記号表】参考様式10関係（勤務時間帯）'!$C$6:$U$35,19,FALSE))</f>
        <v/>
      </c>
      <c r="AU36" s="1017" t="str">
        <f>IF(AU34="","",VLOOKUP(AU34,'【シフト記号表】参考様式10関係（勤務時間帯）'!$C$6:$U$35,19,FALSE))</f>
        <v/>
      </c>
      <c r="AV36" s="1031" t="str">
        <f>IF(AV34="","",VLOOKUP(AV34,'【シフト記号表】参考様式10関係（勤務時間帯）'!$C$6:$U$35,19,FALSE))</f>
        <v/>
      </c>
      <c r="AW36" s="1031" t="str">
        <f>IF(AW34="","",VLOOKUP(AW34,'【シフト記号表】参考様式10関係（勤務時間帯）'!$C$6:$U$35,19,FALSE))</f>
        <v/>
      </c>
      <c r="AX36" s="1103">
        <f>IF($BB$3="４週",SUM(S36:AT36),IF($BB$3="暦月",SUM(S36:AW36),""))</f>
        <v>0</v>
      </c>
      <c r="AY36" s="1116"/>
      <c r="AZ36" s="1128">
        <f>IF($BB$3="４週",AX36/4,IF($BB$3="暦月",参考様式10!AX36/(参考様式10!$BB$8/7),""))</f>
        <v>0</v>
      </c>
      <c r="BA36" s="1137"/>
      <c r="BB36" s="1150"/>
      <c r="BC36" s="1166"/>
      <c r="BD36" s="1166"/>
      <c r="BE36" s="1166"/>
      <c r="BF36" s="1180"/>
    </row>
    <row r="37" spans="2:58" ht="20.25" customHeight="1">
      <c r="B37" s="844">
        <f>B34+1</f>
        <v>6</v>
      </c>
      <c r="C37" s="864"/>
      <c r="D37" s="884"/>
      <c r="E37" s="894"/>
      <c r="F37" s="901"/>
      <c r="G37" s="901"/>
      <c r="H37" s="928"/>
      <c r="I37" s="937"/>
      <c r="J37" s="937"/>
      <c r="K37" s="942"/>
      <c r="L37" s="953"/>
      <c r="M37" s="963"/>
      <c r="N37" s="963"/>
      <c r="O37" s="975"/>
      <c r="P37" s="984" t="s">
        <v>712</v>
      </c>
      <c r="Q37" s="993"/>
      <c r="R37" s="1001"/>
      <c r="S37" s="1015"/>
      <c r="T37" s="1029"/>
      <c r="U37" s="1029"/>
      <c r="V37" s="1029"/>
      <c r="W37" s="1029"/>
      <c r="X37" s="1029"/>
      <c r="Y37" s="1043"/>
      <c r="Z37" s="1015"/>
      <c r="AA37" s="1029"/>
      <c r="AB37" s="1029"/>
      <c r="AC37" s="1029"/>
      <c r="AD37" s="1029"/>
      <c r="AE37" s="1029"/>
      <c r="AF37" s="1043"/>
      <c r="AG37" s="1015"/>
      <c r="AH37" s="1029"/>
      <c r="AI37" s="1029"/>
      <c r="AJ37" s="1029"/>
      <c r="AK37" s="1029"/>
      <c r="AL37" s="1029"/>
      <c r="AM37" s="1043"/>
      <c r="AN37" s="1015"/>
      <c r="AO37" s="1029"/>
      <c r="AP37" s="1029"/>
      <c r="AQ37" s="1029"/>
      <c r="AR37" s="1029"/>
      <c r="AS37" s="1029"/>
      <c r="AT37" s="1043"/>
      <c r="AU37" s="1015"/>
      <c r="AV37" s="1029"/>
      <c r="AW37" s="1029"/>
      <c r="AX37" s="1104"/>
      <c r="AY37" s="1117"/>
      <c r="AZ37" s="1129"/>
      <c r="BA37" s="1138"/>
      <c r="BB37" s="1151"/>
      <c r="BC37" s="1167"/>
      <c r="BD37" s="1167"/>
      <c r="BE37" s="1167"/>
      <c r="BF37" s="1181"/>
    </row>
    <row r="38" spans="2:58" ht="20.25" customHeight="1">
      <c r="B38" s="844"/>
      <c r="C38" s="865"/>
      <c r="D38" s="885"/>
      <c r="E38" s="895"/>
      <c r="F38" s="899"/>
      <c r="G38" s="913"/>
      <c r="H38" s="927"/>
      <c r="I38" s="937"/>
      <c r="J38" s="937"/>
      <c r="K38" s="942"/>
      <c r="L38" s="952"/>
      <c r="M38" s="962"/>
      <c r="N38" s="962"/>
      <c r="O38" s="974"/>
      <c r="P38" s="982" t="s">
        <v>683</v>
      </c>
      <c r="Q38" s="991"/>
      <c r="R38" s="999"/>
      <c r="S38" s="1016" t="str">
        <f>IF(S37="","",VLOOKUP(S37,'【シフト記号表】参考様式10関係（勤務時間帯）'!$C$6:$K$35,9,FALSE))</f>
        <v/>
      </c>
      <c r="T38" s="1030" t="str">
        <f>IF(T37="","",VLOOKUP(T37,'【シフト記号表】参考様式10関係（勤務時間帯）'!$C$6:$K$35,9,FALSE))</f>
        <v/>
      </c>
      <c r="U38" s="1030" t="str">
        <f>IF(U37="","",VLOOKUP(U37,'【シフト記号表】参考様式10関係（勤務時間帯）'!$C$6:$K$35,9,FALSE))</f>
        <v/>
      </c>
      <c r="V38" s="1030" t="str">
        <f>IF(V37="","",VLOOKUP(V37,'【シフト記号表】参考様式10関係（勤務時間帯）'!$C$6:$K$35,9,FALSE))</f>
        <v/>
      </c>
      <c r="W38" s="1030" t="str">
        <f>IF(W37="","",VLOOKUP(W37,'【シフト記号表】参考様式10関係（勤務時間帯）'!$C$6:$K$35,9,FALSE))</f>
        <v/>
      </c>
      <c r="X38" s="1030" t="str">
        <f>IF(X37="","",VLOOKUP(X37,'【シフト記号表】参考様式10関係（勤務時間帯）'!$C$6:$K$35,9,FALSE))</f>
        <v/>
      </c>
      <c r="Y38" s="1044" t="str">
        <f>IF(Y37="","",VLOOKUP(Y37,'【シフト記号表】参考様式10関係（勤務時間帯）'!$C$6:$K$35,9,FALSE))</f>
        <v/>
      </c>
      <c r="Z38" s="1016" t="str">
        <f>IF(Z37="","",VLOOKUP(Z37,'【シフト記号表】参考様式10関係（勤務時間帯）'!$C$6:$K$35,9,FALSE))</f>
        <v/>
      </c>
      <c r="AA38" s="1030" t="str">
        <f>IF(AA37="","",VLOOKUP(AA37,'【シフト記号表】参考様式10関係（勤務時間帯）'!$C$6:$K$35,9,FALSE))</f>
        <v/>
      </c>
      <c r="AB38" s="1030" t="str">
        <f>IF(AB37="","",VLOOKUP(AB37,'【シフト記号表】参考様式10関係（勤務時間帯）'!$C$6:$K$35,9,FALSE))</f>
        <v/>
      </c>
      <c r="AC38" s="1030" t="str">
        <f>IF(AC37="","",VLOOKUP(AC37,'【シフト記号表】参考様式10関係（勤務時間帯）'!$C$6:$K$35,9,FALSE))</f>
        <v/>
      </c>
      <c r="AD38" s="1030" t="str">
        <f>IF(AD37="","",VLOOKUP(AD37,'【シフト記号表】参考様式10関係（勤務時間帯）'!$C$6:$K$35,9,FALSE))</f>
        <v/>
      </c>
      <c r="AE38" s="1030" t="str">
        <f>IF(AE37="","",VLOOKUP(AE37,'【シフト記号表】参考様式10関係（勤務時間帯）'!$C$6:$K$35,9,FALSE))</f>
        <v/>
      </c>
      <c r="AF38" s="1044" t="str">
        <f>IF(AF37="","",VLOOKUP(AF37,'【シフト記号表】参考様式10関係（勤務時間帯）'!$C$6:$K$35,9,FALSE))</f>
        <v/>
      </c>
      <c r="AG38" s="1016" t="str">
        <f>IF(AG37="","",VLOOKUP(AG37,'【シフト記号表】参考様式10関係（勤務時間帯）'!$C$6:$K$35,9,FALSE))</f>
        <v/>
      </c>
      <c r="AH38" s="1030" t="str">
        <f>IF(AH37="","",VLOOKUP(AH37,'【シフト記号表】参考様式10関係（勤務時間帯）'!$C$6:$K$35,9,FALSE))</f>
        <v/>
      </c>
      <c r="AI38" s="1030" t="str">
        <f>IF(AI37="","",VLOOKUP(AI37,'【シフト記号表】参考様式10関係（勤務時間帯）'!$C$6:$K$35,9,FALSE))</f>
        <v/>
      </c>
      <c r="AJ38" s="1030" t="str">
        <f>IF(AJ37="","",VLOOKUP(AJ37,'【シフト記号表】参考様式10関係（勤務時間帯）'!$C$6:$K$35,9,FALSE))</f>
        <v/>
      </c>
      <c r="AK38" s="1030" t="str">
        <f>IF(AK37="","",VLOOKUP(AK37,'【シフト記号表】参考様式10関係（勤務時間帯）'!$C$6:$K$35,9,FALSE))</f>
        <v/>
      </c>
      <c r="AL38" s="1030" t="str">
        <f>IF(AL37="","",VLOOKUP(AL37,'【シフト記号表】参考様式10関係（勤務時間帯）'!$C$6:$K$35,9,FALSE))</f>
        <v/>
      </c>
      <c r="AM38" s="1044" t="str">
        <f>IF(AM37="","",VLOOKUP(AM37,'【シフト記号表】参考様式10関係（勤務時間帯）'!$C$6:$K$35,9,FALSE))</f>
        <v/>
      </c>
      <c r="AN38" s="1016" t="str">
        <f>IF(AN37="","",VLOOKUP(AN37,'【シフト記号表】参考様式10関係（勤務時間帯）'!$C$6:$K$35,9,FALSE))</f>
        <v/>
      </c>
      <c r="AO38" s="1030" t="str">
        <f>IF(AO37="","",VLOOKUP(AO37,'【シフト記号表】参考様式10関係（勤務時間帯）'!$C$6:$K$35,9,FALSE))</f>
        <v/>
      </c>
      <c r="AP38" s="1030" t="str">
        <f>IF(AP37="","",VLOOKUP(AP37,'【シフト記号表】参考様式10関係（勤務時間帯）'!$C$6:$K$35,9,FALSE))</f>
        <v/>
      </c>
      <c r="AQ38" s="1030" t="str">
        <f>IF(AQ37="","",VLOOKUP(AQ37,'【シフト記号表】参考様式10関係（勤務時間帯）'!$C$6:$K$35,9,FALSE))</f>
        <v/>
      </c>
      <c r="AR38" s="1030" t="str">
        <f>IF(AR37="","",VLOOKUP(AR37,'【シフト記号表】参考様式10関係（勤務時間帯）'!$C$6:$K$35,9,FALSE))</f>
        <v/>
      </c>
      <c r="AS38" s="1030" t="str">
        <f>IF(AS37="","",VLOOKUP(AS37,'【シフト記号表】参考様式10関係（勤務時間帯）'!$C$6:$K$35,9,FALSE))</f>
        <v/>
      </c>
      <c r="AT38" s="1044" t="str">
        <f>IF(AT37="","",VLOOKUP(AT37,'【シフト記号表】参考様式10関係（勤務時間帯）'!$C$6:$K$35,9,FALSE))</f>
        <v/>
      </c>
      <c r="AU38" s="1016" t="str">
        <f>IF(AU37="","",VLOOKUP(AU37,'【シフト記号表】参考様式10関係（勤務時間帯）'!$C$6:$K$35,9,FALSE))</f>
        <v/>
      </c>
      <c r="AV38" s="1030" t="str">
        <f>IF(AV37="","",VLOOKUP(AV37,'【シフト記号表】参考様式10関係（勤務時間帯）'!$C$6:$K$35,9,FALSE))</f>
        <v/>
      </c>
      <c r="AW38" s="1030" t="str">
        <f>IF(AW37="","",VLOOKUP(AW37,'【シフト記号表】参考様式10関係（勤務時間帯）'!$C$6:$K$35,9,FALSE))</f>
        <v/>
      </c>
      <c r="AX38" s="1102">
        <f>IF($BB$3="４週",SUM(S38:AT38),IF($BB$3="暦月",SUM(S38:AW38),""))</f>
        <v>0</v>
      </c>
      <c r="AY38" s="1115"/>
      <c r="AZ38" s="1127">
        <f>IF($BB$3="４週",AX38/4,IF($BB$3="暦月",参考様式10!AX38/(参考様式10!$BB$8/7),""))</f>
        <v>0</v>
      </c>
      <c r="BA38" s="1136"/>
      <c r="BB38" s="1149"/>
      <c r="BC38" s="1165"/>
      <c r="BD38" s="1165"/>
      <c r="BE38" s="1165"/>
      <c r="BF38" s="1179"/>
    </row>
    <row r="39" spans="2:58" ht="20.25" customHeight="1">
      <c r="B39" s="844"/>
      <c r="C39" s="866"/>
      <c r="D39" s="886"/>
      <c r="E39" s="896"/>
      <c r="F39" s="899">
        <f>C37</f>
        <v>0</v>
      </c>
      <c r="G39" s="914"/>
      <c r="H39" s="927"/>
      <c r="I39" s="937"/>
      <c r="J39" s="937"/>
      <c r="K39" s="942"/>
      <c r="L39" s="954"/>
      <c r="M39" s="964"/>
      <c r="N39" s="964"/>
      <c r="O39" s="976"/>
      <c r="P39" s="983" t="s">
        <v>772</v>
      </c>
      <c r="Q39" s="992"/>
      <c r="R39" s="1000"/>
      <c r="S39" s="1017" t="str">
        <f>IF(S37="","",VLOOKUP(S37,'【シフト記号表】参考様式10関係（勤務時間帯）'!$C$6:$U$35,19,FALSE))</f>
        <v/>
      </c>
      <c r="T39" s="1031" t="str">
        <f>IF(T37="","",VLOOKUP(T37,'【シフト記号表】参考様式10関係（勤務時間帯）'!$C$6:$U$35,19,FALSE))</f>
        <v/>
      </c>
      <c r="U39" s="1031" t="str">
        <f>IF(U37="","",VLOOKUP(U37,'【シフト記号表】参考様式10関係（勤務時間帯）'!$C$6:$U$35,19,FALSE))</f>
        <v/>
      </c>
      <c r="V39" s="1031" t="str">
        <f>IF(V37="","",VLOOKUP(V37,'【シフト記号表】参考様式10関係（勤務時間帯）'!$C$6:$U$35,19,FALSE))</f>
        <v/>
      </c>
      <c r="W39" s="1031" t="str">
        <f>IF(W37="","",VLOOKUP(W37,'【シフト記号表】参考様式10関係（勤務時間帯）'!$C$6:$U$35,19,FALSE))</f>
        <v/>
      </c>
      <c r="X39" s="1031" t="str">
        <f>IF(X37="","",VLOOKUP(X37,'【シフト記号表】参考様式10関係（勤務時間帯）'!$C$6:$U$35,19,FALSE))</f>
        <v/>
      </c>
      <c r="Y39" s="1045" t="str">
        <f>IF(Y37="","",VLOOKUP(Y37,'【シフト記号表】参考様式10関係（勤務時間帯）'!$C$6:$U$35,19,FALSE))</f>
        <v/>
      </c>
      <c r="Z39" s="1017" t="str">
        <f>IF(Z37="","",VLOOKUP(Z37,'【シフト記号表】参考様式10関係（勤務時間帯）'!$C$6:$U$35,19,FALSE))</f>
        <v/>
      </c>
      <c r="AA39" s="1031" t="str">
        <f>IF(AA37="","",VLOOKUP(AA37,'【シフト記号表】参考様式10関係（勤務時間帯）'!$C$6:$U$35,19,FALSE))</f>
        <v/>
      </c>
      <c r="AB39" s="1031" t="str">
        <f>IF(AB37="","",VLOOKUP(AB37,'【シフト記号表】参考様式10関係（勤務時間帯）'!$C$6:$U$35,19,FALSE))</f>
        <v/>
      </c>
      <c r="AC39" s="1031" t="str">
        <f>IF(AC37="","",VLOOKUP(AC37,'【シフト記号表】参考様式10関係（勤務時間帯）'!$C$6:$U$35,19,FALSE))</f>
        <v/>
      </c>
      <c r="AD39" s="1031" t="str">
        <f>IF(AD37="","",VLOOKUP(AD37,'【シフト記号表】参考様式10関係（勤務時間帯）'!$C$6:$U$35,19,FALSE))</f>
        <v/>
      </c>
      <c r="AE39" s="1031" t="str">
        <f>IF(AE37="","",VLOOKUP(AE37,'【シフト記号表】参考様式10関係（勤務時間帯）'!$C$6:$U$35,19,FALSE))</f>
        <v/>
      </c>
      <c r="AF39" s="1045" t="str">
        <f>IF(AF37="","",VLOOKUP(AF37,'【シフト記号表】参考様式10関係（勤務時間帯）'!$C$6:$U$35,19,FALSE))</f>
        <v/>
      </c>
      <c r="AG39" s="1017" t="str">
        <f>IF(AG37="","",VLOOKUP(AG37,'【シフト記号表】参考様式10関係（勤務時間帯）'!$C$6:$U$35,19,FALSE))</f>
        <v/>
      </c>
      <c r="AH39" s="1031" t="str">
        <f>IF(AH37="","",VLOOKUP(AH37,'【シフト記号表】参考様式10関係（勤務時間帯）'!$C$6:$U$35,19,FALSE))</f>
        <v/>
      </c>
      <c r="AI39" s="1031" t="str">
        <f>IF(AI37="","",VLOOKUP(AI37,'【シフト記号表】参考様式10関係（勤務時間帯）'!$C$6:$U$35,19,FALSE))</f>
        <v/>
      </c>
      <c r="AJ39" s="1031" t="str">
        <f>IF(AJ37="","",VLOOKUP(AJ37,'【シフト記号表】参考様式10関係（勤務時間帯）'!$C$6:$U$35,19,FALSE))</f>
        <v/>
      </c>
      <c r="AK39" s="1031" t="str">
        <f>IF(AK37="","",VLOOKUP(AK37,'【シフト記号表】参考様式10関係（勤務時間帯）'!$C$6:$U$35,19,FALSE))</f>
        <v/>
      </c>
      <c r="AL39" s="1031" t="str">
        <f>IF(AL37="","",VLOOKUP(AL37,'【シフト記号表】参考様式10関係（勤務時間帯）'!$C$6:$U$35,19,FALSE))</f>
        <v/>
      </c>
      <c r="AM39" s="1045" t="str">
        <f>IF(AM37="","",VLOOKUP(AM37,'【シフト記号表】参考様式10関係（勤務時間帯）'!$C$6:$U$35,19,FALSE))</f>
        <v/>
      </c>
      <c r="AN39" s="1017" t="str">
        <f>IF(AN37="","",VLOOKUP(AN37,'【シフト記号表】参考様式10関係（勤務時間帯）'!$C$6:$U$35,19,FALSE))</f>
        <v/>
      </c>
      <c r="AO39" s="1031" t="str">
        <f>IF(AO37="","",VLOOKUP(AO37,'【シフト記号表】参考様式10関係（勤務時間帯）'!$C$6:$U$35,19,FALSE))</f>
        <v/>
      </c>
      <c r="AP39" s="1031" t="str">
        <f>IF(AP37="","",VLOOKUP(AP37,'【シフト記号表】参考様式10関係（勤務時間帯）'!$C$6:$U$35,19,FALSE))</f>
        <v/>
      </c>
      <c r="AQ39" s="1031" t="str">
        <f>IF(AQ37="","",VLOOKUP(AQ37,'【シフト記号表】参考様式10関係（勤務時間帯）'!$C$6:$U$35,19,FALSE))</f>
        <v/>
      </c>
      <c r="AR39" s="1031" t="str">
        <f>IF(AR37="","",VLOOKUP(AR37,'【シフト記号表】参考様式10関係（勤務時間帯）'!$C$6:$U$35,19,FALSE))</f>
        <v/>
      </c>
      <c r="AS39" s="1031" t="str">
        <f>IF(AS37="","",VLOOKUP(AS37,'【シフト記号表】参考様式10関係（勤務時間帯）'!$C$6:$U$35,19,FALSE))</f>
        <v/>
      </c>
      <c r="AT39" s="1045" t="str">
        <f>IF(AT37="","",VLOOKUP(AT37,'【シフト記号表】参考様式10関係（勤務時間帯）'!$C$6:$U$35,19,FALSE))</f>
        <v/>
      </c>
      <c r="AU39" s="1017" t="str">
        <f>IF(AU37="","",VLOOKUP(AU37,'【シフト記号表】参考様式10関係（勤務時間帯）'!$C$6:$U$35,19,FALSE))</f>
        <v/>
      </c>
      <c r="AV39" s="1031" t="str">
        <f>IF(AV37="","",VLOOKUP(AV37,'【シフト記号表】参考様式10関係（勤務時間帯）'!$C$6:$U$35,19,FALSE))</f>
        <v/>
      </c>
      <c r="AW39" s="1031" t="str">
        <f>IF(AW37="","",VLOOKUP(AW37,'【シフト記号表】参考様式10関係（勤務時間帯）'!$C$6:$U$35,19,FALSE))</f>
        <v/>
      </c>
      <c r="AX39" s="1103">
        <f>IF($BB$3="４週",SUM(S39:AT39),IF($BB$3="暦月",SUM(S39:AW39),""))</f>
        <v>0</v>
      </c>
      <c r="AY39" s="1116"/>
      <c r="AZ39" s="1128">
        <f>IF($BB$3="４週",AX39/4,IF($BB$3="暦月",参考様式10!AX39/(参考様式10!$BB$8/7),""))</f>
        <v>0</v>
      </c>
      <c r="BA39" s="1137"/>
      <c r="BB39" s="1150"/>
      <c r="BC39" s="1166"/>
      <c r="BD39" s="1166"/>
      <c r="BE39" s="1166"/>
      <c r="BF39" s="1180"/>
    </row>
    <row r="40" spans="2:58" ht="20.25" customHeight="1">
      <c r="B40" s="844">
        <f>B37+1</f>
        <v>7</v>
      </c>
      <c r="C40" s="864"/>
      <c r="D40" s="884"/>
      <c r="E40" s="894"/>
      <c r="F40" s="901"/>
      <c r="G40" s="901"/>
      <c r="H40" s="928"/>
      <c r="I40" s="937"/>
      <c r="J40" s="937"/>
      <c r="K40" s="942"/>
      <c r="L40" s="953"/>
      <c r="M40" s="963"/>
      <c r="N40" s="963"/>
      <c r="O40" s="975"/>
      <c r="P40" s="984" t="s">
        <v>712</v>
      </c>
      <c r="Q40" s="993"/>
      <c r="R40" s="1001"/>
      <c r="S40" s="1015"/>
      <c r="T40" s="1029"/>
      <c r="U40" s="1029"/>
      <c r="V40" s="1029"/>
      <c r="W40" s="1029"/>
      <c r="X40" s="1029"/>
      <c r="Y40" s="1043"/>
      <c r="Z40" s="1015"/>
      <c r="AA40" s="1029"/>
      <c r="AB40" s="1029"/>
      <c r="AC40" s="1029"/>
      <c r="AD40" s="1029"/>
      <c r="AE40" s="1029"/>
      <c r="AF40" s="1043"/>
      <c r="AG40" s="1015"/>
      <c r="AH40" s="1029"/>
      <c r="AI40" s="1029"/>
      <c r="AJ40" s="1029"/>
      <c r="AK40" s="1029"/>
      <c r="AL40" s="1029"/>
      <c r="AM40" s="1043"/>
      <c r="AN40" s="1015"/>
      <c r="AO40" s="1029"/>
      <c r="AP40" s="1029"/>
      <c r="AQ40" s="1029"/>
      <c r="AR40" s="1029"/>
      <c r="AS40" s="1029"/>
      <c r="AT40" s="1043"/>
      <c r="AU40" s="1015"/>
      <c r="AV40" s="1029"/>
      <c r="AW40" s="1029"/>
      <c r="AX40" s="1104"/>
      <c r="AY40" s="1117"/>
      <c r="AZ40" s="1129"/>
      <c r="BA40" s="1138"/>
      <c r="BB40" s="1151"/>
      <c r="BC40" s="1167"/>
      <c r="BD40" s="1167"/>
      <c r="BE40" s="1167"/>
      <c r="BF40" s="1181"/>
    </row>
    <row r="41" spans="2:58" ht="20.25" customHeight="1">
      <c r="B41" s="844"/>
      <c r="C41" s="865"/>
      <c r="D41" s="885"/>
      <c r="E41" s="895"/>
      <c r="F41" s="899"/>
      <c r="G41" s="913"/>
      <c r="H41" s="927"/>
      <c r="I41" s="937"/>
      <c r="J41" s="937"/>
      <c r="K41" s="942"/>
      <c r="L41" s="952"/>
      <c r="M41" s="962"/>
      <c r="N41" s="962"/>
      <c r="O41" s="974"/>
      <c r="P41" s="982" t="s">
        <v>683</v>
      </c>
      <c r="Q41" s="991"/>
      <c r="R41" s="999"/>
      <c r="S41" s="1016" t="str">
        <f>IF(S40="","",VLOOKUP(S40,'【シフト記号表】参考様式10関係（勤務時間帯）'!$C$6:$K$35,9,FALSE))</f>
        <v/>
      </c>
      <c r="T41" s="1030" t="str">
        <f>IF(T40="","",VLOOKUP(T40,'【シフト記号表】参考様式10関係（勤務時間帯）'!$C$6:$K$35,9,FALSE))</f>
        <v/>
      </c>
      <c r="U41" s="1030" t="str">
        <f>IF(U40="","",VLOOKUP(U40,'【シフト記号表】参考様式10関係（勤務時間帯）'!$C$6:$K$35,9,FALSE))</f>
        <v/>
      </c>
      <c r="V41" s="1030" t="str">
        <f>IF(V40="","",VLOOKUP(V40,'【シフト記号表】参考様式10関係（勤務時間帯）'!$C$6:$K$35,9,FALSE))</f>
        <v/>
      </c>
      <c r="W41" s="1030" t="str">
        <f>IF(W40="","",VLOOKUP(W40,'【シフト記号表】参考様式10関係（勤務時間帯）'!$C$6:$K$35,9,FALSE))</f>
        <v/>
      </c>
      <c r="X41" s="1030" t="str">
        <f>IF(X40="","",VLOOKUP(X40,'【シフト記号表】参考様式10関係（勤務時間帯）'!$C$6:$K$35,9,FALSE))</f>
        <v/>
      </c>
      <c r="Y41" s="1044" t="str">
        <f>IF(Y40="","",VLOOKUP(Y40,'【シフト記号表】参考様式10関係（勤務時間帯）'!$C$6:$K$35,9,FALSE))</f>
        <v/>
      </c>
      <c r="Z41" s="1016" t="str">
        <f>IF(Z40="","",VLOOKUP(Z40,'【シフト記号表】参考様式10関係（勤務時間帯）'!$C$6:$K$35,9,FALSE))</f>
        <v/>
      </c>
      <c r="AA41" s="1030" t="str">
        <f>IF(AA40="","",VLOOKUP(AA40,'【シフト記号表】参考様式10関係（勤務時間帯）'!$C$6:$K$35,9,FALSE))</f>
        <v/>
      </c>
      <c r="AB41" s="1030" t="str">
        <f>IF(AB40="","",VLOOKUP(AB40,'【シフト記号表】参考様式10関係（勤務時間帯）'!$C$6:$K$35,9,FALSE))</f>
        <v/>
      </c>
      <c r="AC41" s="1030" t="str">
        <f>IF(AC40="","",VLOOKUP(AC40,'【シフト記号表】参考様式10関係（勤務時間帯）'!$C$6:$K$35,9,FALSE))</f>
        <v/>
      </c>
      <c r="AD41" s="1030" t="str">
        <f>IF(AD40="","",VLOOKUP(AD40,'【シフト記号表】参考様式10関係（勤務時間帯）'!$C$6:$K$35,9,FALSE))</f>
        <v/>
      </c>
      <c r="AE41" s="1030" t="str">
        <f>IF(AE40="","",VLOOKUP(AE40,'【シフト記号表】参考様式10関係（勤務時間帯）'!$C$6:$K$35,9,FALSE))</f>
        <v/>
      </c>
      <c r="AF41" s="1044" t="str">
        <f>IF(AF40="","",VLOOKUP(AF40,'【シフト記号表】参考様式10関係（勤務時間帯）'!$C$6:$K$35,9,FALSE))</f>
        <v/>
      </c>
      <c r="AG41" s="1016" t="str">
        <f>IF(AG40="","",VLOOKUP(AG40,'【シフト記号表】参考様式10関係（勤務時間帯）'!$C$6:$K$35,9,FALSE))</f>
        <v/>
      </c>
      <c r="AH41" s="1030" t="str">
        <f>IF(AH40="","",VLOOKUP(AH40,'【シフト記号表】参考様式10関係（勤務時間帯）'!$C$6:$K$35,9,FALSE))</f>
        <v/>
      </c>
      <c r="AI41" s="1030" t="str">
        <f>IF(AI40="","",VLOOKUP(AI40,'【シフト記号表】参考様式10関係（勤務時間帯）'!$C$6:$K$35,9,FALSE))</f>
        <v/>
      </c>
      <c r="AJ41" s="1030" t="str">
        <f>IF(AJ40="","",VLOOKUP(AJ40,'【シフト記号表】参考様式10関係（勤務時間帯）'!$C$6:$K$35,9,FALSE))</f>
        <v/>
      </c>
      <c r="AK41" s="1030" t="str">
        <f>IF(AK40="","",VLOOKUP(AK40,'【シフト記号表】参考様式10関係（勤務時間帯）'!$C$6:$K$35,9,FALSE))</f>
        <v/>
      </c>
      <c r="AL41" s="1030" t="str">
        <f>IF(AL40="","",VLOOKUP(AL40,'【シフト記号表】参考様式10関係（勤務時間帯）'!$C$6:$K$35,9,FALSE))</f>
        <v/>
      </c>
      <c r="AM41" s="1044" t="str">
        <f>IF(AM40="","",VLOOKUP(AM40,'【シフト記号表】参考様式10関係（勤務時間帯）'!$C$6:$K$35,9,FALSE))</f>
        <v/>
      </c>
      <c r="AN41" s="1016" t="str">
        <f>IF(AN40="","",VLOOKUP(AN40,'【シフト記号表】参考様式10関係（勤務時間帯）'!$C$6:$K$35,9,FALSE))</f>
        <v/>
      </c>
      <c r="AO41" s="1030" t="str">
        <f>IF(AO40="","",VLOOKUP(AO40,'【シフト記号表】参考様式10関係（勤務時間帯）'!$C$6:$K$35,9,FALSE))</f>
        <v/>
      </c>
      <c r="AP41" s="1030" t="str">
        <f>IF(AP40="","",VLOOKUP(AP40,'【シフト記号表】参考様式10関係（勤務時間帯）'!$C$6:$K$35,9,FALSE))</f>
        <v/>
      </c>
      <c r="AQ41" s="1030" t="str">
        <f>IF(AQ40="","",VLOOKUP(AQ40,'【シフト記号表】参考様式10関係（勤務時間帯）'!$C$6:$K$35,9,FALSE))</f>
        <v/>
      </c>
      <c r="AR41" s="1030" t="str">
        <f>IF(AR40="","",VLOOKUP(AR40,'【シフト記号表】参考様式10関係（勤務時間帯）'!$C$6:$K$35,9,FALSE))</f>
        <v/>
      </c>
      <c r="AS41" s="1030" t="str">
        <f>IF(AS40="","",VLOOKUP(AS40,'【シフト記号表】参考様式10関係（勤務時間帯）'!$C$6:$K$35,9,FALSE))</f>
        <v/>
      </c>
      <c r="AT41" s="1044" t="str">
        <f>IF(AT40="","",VLOOKUP(AT40,'【シフト記号表】参考様式10関係（勤務時間帯）'!$C$6:$K$35,9,FALSE))</f>
        <v/>
      </c>
      <c r="AU41" s="1016" t="str">
        <f>IF(AU40="","",VLOOKUP(AU40,'【シフト記号表】参考様式10関係（勤務時間帯）'!$C$6:$K$35,9,FALSE))</f>
        <v/>
      </c>
      <c r="AV41" s="1030" t="str">
        <f>IF(AV40="","",VLOOKUP(AV40,'【シフト記号表】参考様式10関係（勤務時間帯）'!$C$6:$K$35,9,FALSE))</f>
        <v/>
      </c>
      <c r="AW41" s="1030" t="str">
        <f>IF(AW40="","",VLOOKUP(AW40,'【シフト記号表】参考様式10関係（勤務時間帯）'!$C$6:$K$35,9,FALSE))</f>
        <v/>
      </c>
      <c r="AX41" s="1102">
        <f>IF($BB$3="４週",SUM(S41:AT41),IF($BB$3="暦月",SUM(S41:AW41),""))</f>
        <v>0</v>
      </c>
      <c r="AY41" s="1115"/>
      <c r="AZ41" s="1127">
        <f>IF($BB$3="４週",AX41/4,IF($BB$3="暦月",参考様式10!AX41/(参考様式10!$BB$8/7),""))</f>
        <v>0</v>
      </c>
      <c r="BA41" s="1136"/>
      <c r="BB41" s="1149"/>
      <c r="BC41" s="1165"/>
      <c r="BD41" s="1165"/>
      <c r="BE41" s="1165"/>
      <c r="BF41" s="1179"/>
    </row>
    <row r="42" spans="2:58" ht="20.25" customHeight="1">
      <c r="B42" s="844"/>
      <c r="C42" s="866"/>
      <c r="D42" s="886"/>
      <c r="E42" s="896"/>
      <c r="F42" s="899">
        <f>C40</f>
        <v>0</v>
      </c>
      <c r="G42" s="914"/>
      <c r="H42" s="927"/>
      <c r="I42" s="937"/>
      <c r="J42" s="937"/>
      <c r="K42" s="942"/>
      <c r="L42" s="954"/>
      <c r="M42" s="964"/>
      <c r="N42" s="964"/>
      <c r="O42" s="976"/>
      <c r="P42" s="983" t="s">
        <v>772</v>
      </c>
      <c r="Q42" s="992"/>
      <c r="R42" s="1000"/>
      <c r="S42" s="1017" t="str">
        <f>IF(S40="","",VLOOKUP(S40,'【シフト記号表】参考様式10関係（勤務時間帯）'!$C$6:$U$35,19,FALSE))</f>
        <v/>
      </c>
      <c r="T42" s="1031" t="str">
        <f>IF(T40="","",VLOOKUP(T40,'【シフト記号表】参考様式10関係（勤務時間帯）'!$C$6:$U$35,19,FALSE))</f>
        <v/>
      </c>
      <c r="U42" s="1031" t="str">
        <f>IF(U40="","",VLOOKUP(U40,'【シフト記号表】参考様式10関係（勤務時間帯）'!$C$6:$U$35,19,FALSE))</f>
        <v/>
      </c>
      <c r="V42" s="1031" t="str">
        <f>IF(V40="","",VLOOKUP(V40,'【シフト記号表】参考様式10関係（勤務時間帯）'!$C$6:$U$35,19,FALSE))</f>
        <v/>
      </c>
      <c r="W42" s="1031" t="str">
        <f>IF(W40="","",VLOOKUP(W40,'【シフト記号表】参考様式10関係（勤務時間帯）'!$C$6:$U$35,19,FALSE))</f>
        <v/>
      </c>
      <c r="X42" s="1031" t="str">
        <f>IF(X40="","",VLOOKUP(X40,'【シフト記号表】参考様式10関係（勤務時間帯）'!$C$6:$U$35,19,FALSE))</f>
        <v/>
      </c>
      <c r="Y42" s="1045" t="str">
        <f>IF(Y40="","",VLOOKUP(Y40,'【シフト記号表】参考様式10関係（勤務時間帯）'!$C$6:$U$35,19,FALSE))</f>
        <v/>
      </c>
      <c r="Z42" s="1017" t="str">
        <f>IF(Z40="","",VLOOKUP(Z40,'【シフト記号表】参考様式10関係（勤務時間帯）'!$C$6:$U$35,19,FALSE))</f>
        <v/>
      </c>
      <c r="AA42" s="1031" t="str">
        <f>IF(AA40="","",VLOOKUP(AA40,'【シフト記号表】参考様式10関係（勤務時間帯）'!$C$6:$U$35,19,FALSE))</f>
        <v/>
      </c>
      <c r="AB42" s="1031" t="str">
        <f>IF(AB40="","",VLOOKUP(AB40,'【シフト記号表】参考様式10関係（勤務時間帯）'!$C$6:$U$35,19,FALSE))</f>
        <v/>
      </c>
      <c r="AC42" s="1031" t="str">
        <f>IF(AC40="","",VLOOKUP(AC40,'【シフト記号表】参考様式10関係（勤務時間帯）'!$C$6:$U$35,19,FALSE))</f>
        <v/>
      </c>
      <c r="AD42" s="1031" t="str">
        <f>IF(AD40="","",VLOOKUP(AD40,'【シフト記号表】参考様式10関係（勤務時間帯）'!$C$6:$U$35,19,FALSE))</f>
        <v/>
      </c>
      <c r="AE42" s="1031" t="str">
        <f>IF(AE40="","",VLOOKUP(AE40,'【シフト記号表】参考様式10関係（勤務時間帯）'!$C$6:$U$35,19,FALSE))</f>
        <v/>
      </c>
      <c r="AF42" s="1045" t="str">
        <f>IF(AF40="","",VLOOKUP(AF40,'【シフト記号表】参考様式10関係（勤務時間帯）'!$C$6:$U$35,19,FALSE))</f>
        <v/>
      </c>
      <c r="AG42" s="1017" t="str">
        <f>IF(AG40="","",VLOOKUP(AG40,'【シフト記号表】参考様式10関係（勤務時間帯）'!$C$6:$U$35,19,FALSE))</f>
        <v/>
      </c>
      <c r="AH42" s="1031" t="str">
        <f>IF(AH40="","",VLOOKUP(AH40,'【シフト記号表】参考様式10関係（勤務時間帯）'!$C$6:$U$35,19,FALSE))</f>
        <v/>
      </c>
      <c r="AI42" s="1031" t="str">
        <f>IF(AI40="","",VLOOKUP(AI40,'【シフト記号表】参考様式10関係（勤務時間帯）'!$C$6:$U$35,19,FALSE))</f>
        <v/>
      </c>
      <c r="AJ42" s="1031" t="str">
        <f>IF(AJ40="","",VLOOKUP(AJ40,'【シフト記号表】参考様式10関係（勤務時間帯）'!$C$6:$U$35,19,FALSE))</f>
        <v/>
      </c>
      <c r="AK42" s="1031" t="str">
        <f>IF(AK40="","",VLOOKUP(AK40,'【シフト記号表】参考様式10関係（勤務時間帯）'!$C$6:$U$35,19,FALSE))</f>
        <v/>
      </c>
      <c r="AL42" s="1031" t="str">
        <f>IF(AL40="","",VLOOKUP(AL40,'【シフト記号表】参考様式10関係（勤務時間帯）'!$C$6:$U$35,19,FALSE))</f>
        <v/>
      </c>
      <c r="AM42" s="1045" t="str">
        <f>IF(AM40="","",VLOOKUP(AM40,'【シフト記号表】参考様式10関係（勤務時間帯）'!$C$6:$U$35,19,FALSE))</f>
        <v/>
      </c>
      <c r="AN42" s="1017" t="str">
        <f>IF(AN40="","",VLOOKUP(AN40,'【シフト記号表】参考様式10関係（勤務時間帯）'!$C$6:$U$35,19,FALSE))</f>
        <v/>
      </c>
      <c r="AO42" s="1031" t="str">
        <f>IF(AO40="","",VLOOKUP(AO40,'【シフト記号表】参考様式10関係（勤務時間帯）'!$C$6:$U$35,19,FALSE))</f>
        <v/>
      </c>
      <c r="AP42" s="1031" t="str">
        <f>IF(AP40="","",VLOOKUP(AP40,'【シフト記号表】参考様式10関係（勤務時間帯）'!$C$6:$U$35,19,FALSE))</f>
        <v/>
      </c>
      <c r="AQ42" s="1031" t="str">
        <f>IF(AQ40="","",VLOOKUP(AQ40,'【シフト記号表】参考様式10関係（勤務時間帯）'!$C$6:$U$35,19,FALSE))</f>
        <v/>
      </c>
      <c r="AR42" s="1031" t="str">
        <f>IF(AR40="","",VLOOKUP(AR40,'【シフト記号表】参考様式10関係（勤務時間帯）'!$C$6:$U$35,19,FALSE))</f>
        <v/>
      </c>
      <c r="AS42" s="1031" t="str">
        <f>IF(AS40="","",VLOOKUP(AS40,'【シフト記号表】参考様式10関係（勤務時間帯）'!$C$6:$U$35,19,FALSE))</f>
        <v/>
      </c>
      <c r="AT42" s="1045" t="str">
        <f>IF(AT40="","",VLOOKUP(AT40,'【シフト記号表】参考様式10関係（勤務時間帯）'!$C$6:$U$35,19,FALSE))</f>
        <v/>
      </c>
      <c r="AU42" s="1017" t="str">
        <f>IF(AU40="","",VLOOKUP(AU40,'【シフト記号表】参考様式10関係（勤務時間帯）'!$C$6:$U$35,19,FALSE))</f>
        <v/>
      </c>
      <c r="AV42" s="1031" t="str">
        <f>IF(AV40="","",VLOOKUP(AV40,'【シフト記号表】参考様式10関係（勤務時間帯）'!$C$6:$U$35,19,FALSE))</f>
        <v/>
      </c>
      <c r="AW42" s="1031" t="str">
        <f>IF(AW40="","",VLOOKUP(AW40,'【シフト記号表】参考様式10関係（勤務時間帯）'!$C$6:$U$35,19,FALSE))</f>
        <v/>
      </c>
      <c r="AX42" s="1103">
        <f>IF($BB$3="４週",SUM(S42:AT42),IF($BB$3="暦月",SUM(S42:AW42),""))</f>
        <v>0</v>
      </c>
      <c r="AY42" s="1116"/>
      <c r="AZ42" s="1128">
        <f>IF($BB$3="４週",AX42/4,IF($BB$3="暦月",参考様式10!AX42/(参考様式10!$BB$8/7),""))</f>
        <v>0</v>
      </c>
      <c r="BA42" s="1137"/>
      <c r="BB42" s="1150"/>
      <c r="BC42" s="1166"/>
      <c r="BD42" s="1166"/>
      <c r="BE42" s="1166"/>
      <c r="BF42" s="1180"/>
    </row>
    <row r="43" spans="2:58" ht="20.25" customHeight="1">
      <c r="B43" s="844">
        <f>B40+1</f>
        <v>8</v>
      </c>
      <c r="C43" s="864"/>
      <c r="D43" s="884"/>
      <c r="E43" s="894"/>
      <c r="F43" s="901"/>
      <c r="G43" s="901"/>
      <c r="H43" s="928"/>
      <c r="I43" s="937"/>
      <c r="J43" s="937"/>
      <c r="K43" s="942"/>
      <c r="L43" s="953"/>
      <c r="M43" s="963"/>
      <c r="N43" s="963"/>
      <c r="O43" s="975"/>
      <c r="P43" s="984" t="s">
        <v>712</v>
      </c>
      <c r="Q43" s="993"/>
      <c r="R43" s="1001"/>
      <c r="S43" s="1015"/>
      <c r="T43" s="1029"/>
      <c r="U43" s="1029"/>
      <c r="V43" s="1029"/>
      <c r="W43" s="1029"/>
      <c r="X43" s="1029"/>
      <c r="Y43" s="1043"/>
      <c r="Z43" s="1015"/>
      <c r="AA43" s="1029"/>
      <c r="AB43" s="1029"/>
      <c r="AC43" s="1029"/>
      <c r="AD43" s="1029"/>
      <c r="AE43" s="1029"/>
      <c r="AF43" s="1043"/>
      <c r="AG43" s="1015"/>
      <c r="AH43" s="1029"/>
      <c r="AI43" s="1029"/>
      <c r="AJ43" s="1029"/>
      <c r="AK43" s="1029"/>
      <c r="AL43" s="1029"/>
      <c r="AM43" s="1043"/>
      <c r="AN43" s="1015"/>
      <c r="AO43" s="1029"/>
      <c r="AP43" s="1029"/>
      <c r="AQ43" s="1029"/>
      <c r="AR43" s="1029"/>
      <c r="AS43" s="1029"/>
      <c r="AT43" s="1043"/>
      <c r="AU43" s="1015"/>
      <c r="AV43" s="1029"/>
      <c r="AW43" s="1029"/>
      <c r="AX43" s="1104"/>
      <c r="AY43" s="1117"/>
      <c r="AZ43" s="1129"/>
      <c r="BA43" s="1138"/>
      <c r="BB43" s="1151"/>
      <c r="BC43" s="1167"/>
      <c r="BD43" s="1167"/>
      <c r="BE43" s="1167"/>
      <c r="BF43" s="1181"/>
    </row>
    <row r="44" spans="2:58" ht="20.25" customHeight="1">
      <c r="B44" s="844"/>
      <c r="C44" s="865"/>
      <c r="D44" s="885"/>
      <c r="E44" s="895"/>
      <c r="F44" s="899"/>
      <c r="G44" s="913"/>
      <c r="H44" s="927"/>
      <c r="I44" s="937"/>
      <c r="J44" s="937"/>
      <c r="K44" s="942"/>
      <c r="L44" s="952"/>
      <c r="M44" s="962"/>
      <c r="N44" s="962"/>
      <c r="O44" s="974"/>
      <c r="P44" s="982" t="s">
        <v>683</v>
      </c>
      <c r="Q44" s="991"/>
      <c r="R44" s="999"/>
      <c r="S44" s="1016" t="str">
        <f>IF(S43="","",VLOOKUP(S43,'【シフト記号表】参考様式10関係（勤務時間帯）'!$C$6:$K$35,9,FALSE))</f>
        <v/>
      </c>
      <c r="T44" s="1030" t="str">
        <f>IF(T43="","",VLOOKUP(T43,'【シフト記号表】参考様式10関係（勤務時間帯）'!$C$6:$K$35,9,FALSE))</f>
        <v/>
      </c>
      <c r="U44" s="1030" t="str">
        <f>IF(U43="","",VLOOKUP(U43,'【シフト記号表】参考様式10関係（勤務時間帯）'!$C$6:$K$35,9,FALSE))</f>
        <v/>
      </c>
      <c r="V44" s="1030" t="str">
        <f>IF(V43="","",VLOOKUP(V43,'【シフト記号表】参考様式10関係（勤務時間帯）'!$C$6:$K$35,9,FALSE))</f>
        <v/>
      </c>
      <c r="W44" s="1030" t="str">
        <f>IF(W43="","",VLOOKUP(W43,'【シフト記号表】参考様式10関係（勤務時間帯）'!$C$6:$K$35,9,FALSE))</f>
        <v/>
      </c>
      <c r="X44" s="1030" t="str">
        <f>IF(X43="","",VLOOKUP(X43,'【シフト記号表】参考様式10関係（勤務時間帯）'!$C$6:$K$35,9,FALSE))</f>
        <v/>
      </c>
      <c r="Y44" s="1044" t="str">
        <f>IF(Y43="","",VLOOKUP(Y43,'【シフト記号表】参考様式10関係（勤務時間帯）'!$C$6:$K$35,9,FALSE))</f>
        <v/>
      </c>
      <c r="Z44" s="1016" t="str">
        <f>IF(Z43="","",VLOOKUP(Z43,'【シフト記号表】参考様式10関係（勤務時間帯）'!$C$6:$K$35,9,FALSE))</f>
        <v/>
      </c>
      <c r="AA44" s="1030" t="str">
        <f>IF(AA43="","",VLOOKUP(AA43,'【シフト記号表】参考様式10関係（勤務時間帯）'!$C$6:$K$35,9,FALSE))</f>
        <v/>
      </c>
      <c r="AB44" s="1030" t="str">
        <f>IF(AB43="","",VLOOKUP(AB43,'【シフト記号表】参考様式10関係（勤務時間帯）'!$C$6:$K$35,9,FALSE))</f>
        <v/>
      </c>
      <c r="AC44" s="1030" t="str">
        <f>IF(AC43="","",VLOOKUP(AC43,'【シフト記号表】参考様式10関係（勤務時間帯）'!$C$6:$K$35,9,FALSE))</f>
        <v/>
      </c>
      <c r="AD44" s="1030" t="str">
        <f>IF(AD43="","",VLOOKUP(AD43,'【シフト記号表】参考様式10関係（勤務時間帯）'!$C$6:$K$35,9,FALSE))</f>
        <v/>
      </c>
      <c r="AE44" s="1030" t="str">
        <f>IF(AE43="","",VLOOKUP(AE43,'【シフト記号表】参考様式10関係（勤務時間帯）'!$C$6:$K$35,9,FALSE))</f>
        <v/>
      </c>
      <c r="AF44" s="1044" t="str">
        <f>IF(AF43="","",VLOOKUP(AF43,'【シフト記号表】参考様式10関係（勤務時間帯）'!$C$6:$K$35,9,FALSE))</f>
        <v/>
      </c>
      <c r="AG44" s="1016" t="str">
        <f>IF(AG43="","",VLOOKUP(AG43,'【シフト記号表】参考様式10関係（勤務時間帯）'!$C$6:$K$35,9,FALSE))</f>
        <v/>
      </c>
      <c r="AH44" s="1030" t="str">
        <f>IF(AH43="","",VLOOKUP(AH43,'【シフト記号表】参考様式10関係（勤務時間帯）'!$C$6:$K$35,9,FALSE))</f>
        <v/>
      </c>
      <c r="AI44" s="1030" t="str">
        <f>IF(AI43="","",VLOOKUP(AI43,'【シフト記号表】参考様式10関係（勤務時間帯）'!$C$6:$K$35,9,FALSE))</f>
        <v/>
      </c>
      <c r="AJ44" s="1030" t="str">
        <f>IF(AJ43="","",VLOOKUP(AJ43,'【シフト記号表】参考様式10関係（勤務時間帯）'!$C$6:$K$35,9,FALSE))</f>
        <v/>
      </c>
      <c r="AK44" s="1030" t="str">
        <f>IF(AK43="","",VLOOKUP(AK43,'【シフト記号表】参考様式10関係（勤務時間帯）'!$C$6:$K$35,9,FALSE))</f>
        <v/>
      </c>
      <c r="AL44" s="1030" t="str">
        <f>IF(AL43="","",VLOOKUP(AL43,'【シフト記号表】参考様式10関係（勤務時間帯）'!$C$6:$K$35,9,FALSE))</f>
        <v/>
      </c>
      <c r="AM44" s="1044" t="str">
        <f>IF(AM43="","",VLOOKUP(AM43,'【シフト記号表】参考様式10関係（勤務時間帯）'!$C$6:$K$35,9,FALSE))</f>
        <v/>
      </c>
      <c r="AN44" s="1016" t="str">
        <f>IF(AN43="","",VLOOKUP(AN43,'【シフト記号表】参考様式10関係（勤務時間帯）'!$C$6:$K$35,9,FALSE))</f>
        <v/>
      </c>
      <c r="AO44" s="1030" t="str">
        <f>IF(AO43="","",VLOOKUP(AO43,'【シフト記号表】参考様式10関係（勤務時間帯）'!$C$6:$K$35,9,FALSE))</f>
        <v/>
      </c>
      <c r="AP44" s="1030" t="str">
        <f>IF(AP43="","",VLOOKUP(AP43,'【シフト記号表】参考様式10関係（勤務時間帯）'!$C$6:$K$35,9,FALSE))</f>
        <v/>
      </c>
      <c r="AQ44" s="1030" t="str">
        <f>IF(AQ43="","",VLOOKUP(AQ43,'【シフト記号表】参考様式10関係（勤務時間帯）'!$C$6:$K$35,9,FALSE))</f>
        <v/>
      </c>
      <c r="AR44" s="1030" t="str">
        <f>IF(AR43="","",VLOOKUP(AR43,'【シフト記号表】参考様式10関係（勤務時間帯）'!$C$6:$K$35,9,FALSE))</f>
        <v/>
      </c>
      <c r="AS44" s="1030" t="str">
        <f>IF(AS43="","",VLOOKUP(AS43,'【シフト記号表】参考様式10関係（勤務時間帯）'!$C$6:$K$35,9,FALSE))</f>
        <v/>
      </c>
      <c r="AT44" s="1044" t="str">
        <f>IF(AT43="","",VLOOKUP(AT43,'【シフト記号表】参考様式10関係（勤務時間帯）'!$C$6:$K$35,9,FALSE))</f>
        <v/>
      </c>
      <c r="AU44" s="1016" t="str">
        <f>IF(AU43="","",VLOOKUP(AU43,'【シフト記号表】参考様式10関係（勤務時間帯）'!$C$6:$K$35,9,FALSE))</f>
        <v/>
      </c>
      <c r="AV44" s="1030" t="str">
        <f>IF(AV43="","",VLOOKUP(AV43,'【シフト記号表】参考様式10関係（勤務時間帯）'!$C$6:$K$35,9,FALSE))</f>
        <v/>
      </c>
      <c r="AW44" s="1030" t="str">
        <f>IF(AW43="","",VLOOKUP(AW43,'【シフト記号表】参考様式10関係（勤務時間帯）'!$C$6:$K$35,9,FALSE))</f>
        <v/>
      </c>
      <c r="AX44" s="1102">
        <f>IF($BB$3="４週",SUM(S44:AT44),IF($BB$3="暦月",SUM(S44:AW44),""))</f>
        <v>0</v>
      </c>
      <c r="AY44" s="1115"/>
      <c r="AZ44" s="1127">
        <f>IF($BB$3="４週",AX44/4,IF($BB$3="暦月",参考様式10!AX44/(参考様式10!$BB$8/7),""))</f>
        <v>0</v>
      </c>
      <c r="BA44" s="1136"/>
      <c r="BB44" s="1149"/>
      <c r="BC44" s="1165"/>
      <c r="BD44" s="1165"/>
      <c r="BE44" s="1165"/>
      <c r="BF44" s="1179"/>
    </row>
    <row r="45" spans="2:58" ht="20.25" customHeight="1">
      <c r="B45" s="844"/>
      <c r="C45" s="866"/>
      <c r="D45" s="886"/>
      <c r="E45" s="896"/>
      <c r="F45" s="899">
        <f>C43</f>
        <v>0</v>
      </c>
      <c r="G45" s="914"/>
      <c r="H45" s="927"/>
      <c r="I45" s="937"/>
      <c r="J45" s="937"/>
      <c r="K45" s="942"/>
      <c r="L45" s="954"/>
      <c r="M45" s="964"/>
      <c r="N45" s="964"/>
      <c r="O45" s="976"/>
      <c r="P45" s="983" t="s">
        <v>772</v>
      </c>
      <c r="Q45" s="992"/>
      <c r="R45" s="1000"/>
      <c r="S45" s="1017" t="str">
        <f>IF(S43="","",VLOOKUP(S43,'【シフト記号表】参考様式10関係（勤務時間帯）'!$C$6:$U$35,19,FALSE))</f>
        <v/>
      </c>
      <c r="T45" s="1031" t="str">
        <f>IF(T43="","",VLOOKUP(T43,'【シフト記号表】参考様式10関係（勤務時間帯）'!$C$6:$U$35,19,FALSE))</f>
        <v/>
      </c>
      <c r="U45" s="1031" t="str">
        <f>IF(U43="","",VLOOKUP(U43,'【シフト記号表】参考様式10関係（勤務時間帯）'!$C$6:$U$35,19,FALSE))</f>
        <v/>
      </c>
      <c r="V45" s="1031" t="str">
        <f>IF(V43="","",VLOOKUP(V43,'【シフト記号表】参考様式10関係（勤務時間帯）'!$C$6:$U$35,19,FALSE))</f>
        <v/>
      </c>
      <c r="W45" s="1031" t="str">
        <f>IF(W43="","",VLOOKUP(W43,'【シフト記号表】参考様式10関係（勤務時間帯）'!$C$6:$U$35,19,FALSE))</f>
        <v/>
      </c>
      <c r="X45" s="1031" t="str">
        <f>IF(X43="","",VLOOKUP(X43,'【シフト記号表】参考様式10関係（勤務時間帯）'!$C$6:$U$35,19,FALSE))</f>
        <v/>
      </c>
      <c r="Y45" s="1045" t="str">
        <f>IF(Y43="","",VLOOKUP(Y43,'【シフト記号表】参考様式10関係（勤務時間帯）'!$C$6:$U$35,19,FALSE))</f>
        <v/>
      </c>
      <c r="Z45" s="1017" t="str">
        <f>IF(Z43="","",VLOOKUP(Z43,'【シフト記号表】参考様式10関係（勤務時間帯）'!$C$6:$U$35,19,FALSE))</f>
        <v/>
      </c>
      <c r="AA45" s="1031" t="str">
        <f>IF(AA43="","",VLOOKUP(AA43,'【シフト記号表】参考様式10関係（勤務時間帯）'!$C$6:$U$35,19,FALSE))</f>
        <v/>
      </c>
      <c r="AB45" s="1031" t="str">
        <f>IF(AB43="","",VLOOKUP(AB43,'【シフト記号表】参考様式10関係（勤務時間帯）'!$C$6:$U$35,19,FALSE))</f>
        <v/>
      </c>
      <c r="AC45" s="1031" t="str">
        <f>IF(AC43="","",VLOOKUP(AC43,'【シフト記号表】参考様式10関係（勤務時間帯）'!$C$6:$U$35,19,FALSE))</f>
        <v/>
      </c>
      <c r="AD45" s="1031" t="str">
        <f>IF(AD43="","",VLOOKUP(AD43,'【シフト記号表】参考様式10関係（勤務時間帯）'!$C$6:$U$35,19,FALSE))</f>
        <v/>
      </c>
      <c r="AE45" s="1031" t="str">
        <f>IF(AE43="","",VLOOKUP(AE43,'【シフト記号表】参考様式10関係（勤務時間帯）'!$C$6:$U$35,19,FALSE))</f>
        <v/>
      </c>
      <c r="AF45" s="1045" t="str">
        <f>IF(AF43="","",VLOOKUP(AF43,'【シフト記号表】参考様式10関係（勤務時間帯）'!$C$6:$U$35,19,FALSE))</f>
        <v/>
      </c>
      <c r="AG45" s="1017" t="str">
        <f>IF(AG43="","",VLOOKUP(AG43,'【シフト記号表】参考様式10関係（勤務時間帯）'!$C$6:$U$35,19,FALSE))</f>
        <v/>
      </c>
      <c r="AH45" s="1031" t="str">
        <f>IF(AH43="","",VLOOKUP(AH43,'【シフト記号表】参考様式10関係（勤務時間帯）'!$C$6:$U$35,19,FALSE))</f>
        <v/>
      </c>
      <c r="AI45" s="1031" t="str">
        <f>IF(AI43="","",VLOOKUP(AI43,'【シフト記号表】参考様式10関係（勤務時間帯）'!$C$6:$U$35,19,FALSE))</f>
        <v/>
      </c>
      <c r="AJ45" s="1031" t="str">
        <f>IF(AJ43="","",VLOOKUP(AJ43,'【シフト記号表】参考様式10関係（勤務時間帯）'!$C$6:$U$35,19,FALSE))</f>
        <v/>
      </c>
      <c r="AK45" s="1031" t="str">
        <f>IF(AK43="","",VLOOKUP(AK43,'【シフト記号表】参考様式10関係（勤務時間帯）'!$C$6:$U$35,19,FALSE))</f>
        <v/>
      </c>
      <c r="AL45" s="1031" t="str">
        <f>IF(AL43="","",VLOOKUP(AL43,'【シフト記号表】参考様式10関係（勤務時間帯）'!$C$6:$U$35,19,FALSE))</f>
        <v/>
      </c>
      <c r="AM45" s="1045" t="str">
        <f>IF(AM43="","",VLOOKUP(AM43,'【シフト記号表】参考様式10関係（勤務時間帯）'!$C$6:$U$35,19,FALSE))</f>
        <v/>
      </c>
      <c r="AN45" s="1017" t="str">
        <f>IF(AN43="","",VLOOKUP(AN43,'【シフト記号表】参考様式10関係（勤務時間帯）'!$C$6:$U$35,19,FALSE))</f>
        <v/>
      </c>
      <c r="AO45" s="1031" t="str">
        <f>IF(AO43="","",VLOOKUP(AO43,'【シフト記号表】参考様式10関係（勤務時間帯）'!$C$6:$U$35,19,FALSE))</f>
        <v/>
      </c>
      <c r="AP45" s="1031" t="str">
        <f>IF(AP43="","",VLOOKUP(AP43,'【シフト記号表】参考様式10関係（勤務時間帯）'!$C$6:$U$35,19,FALSE))</f>
        <v/>
      </c>
      <c r="AQ45" s="1031" t="str">
        <f>IF(AQ43="","",VLOOKUP(AQ43,'【シフト記号表】参考様式10関係（勤務時間帯）'!$C$6:$U$35,19,FALSE))</f>
        <v/>
      </c>
      <c r="AR45" s="1031" t="str">
        <f>IF(AR43="","",VLOOKUP(AR43,'【シフト記号表】参考様式10関係（勤務時間帯）'!$C$6:$U$35,19,FALSE))</f>
        <v/>
      </c>
      <c r="AS45" s="1031" t="str">
        <f>IF(AS43="","",VLOOKUP(AS43,'【シフト記号表】参考様式10関係（勤務時間帯）'!$C$6:$U$35,19,FALSE))</f>
        <v/>
      </c>
      <c r="AT45" s="1045" t="str">
        <f>IF(AT43="","",VLOOKUP(AT43,'【シフト記号表】参考様式10関係（勤務時間帯）'!$C$6:$U$35,19,FALSE))</f>
        <v/>
      </c>
      <c r="AU45" s="1017" t="str">
        <f>IF(AU43="","",VLOOKUP(AU43,'【シフト記号表】参考様式10関係（勤務時間帯）'!$C$6:$U$35,19,FALSE))</f>
        <v/>
      </c>
      <c r="AV45" s="1031" t="str">
        <f>IF(AV43="","",VLOOKUP(AV43,'【シフト記号表】参考様式10関係（勤務時間帯）'!$C$6:$U$35,19,FALSE))</f>
        <v/>
      </c>
      <c r="AW45" s="1031" t="str">
        <f>IF(AW43="","",VLOOKUP(AW43,'【シフト記号表】参考様式10関係（勤務時間帯）'!$C$6:$U$35,19,FALSE))</f>
        <v/>
      </c>
      <c r="AX45" s="1103">
        <f>IF($BB$3="４週",SUM(S45:AT45),IF($BB$3="暦月",SUM(S45:AW45),""))</f>
        <v>0</v>
      </c>
      <c r="AY45" s="1116"/>
      <c r="AZ45" s="1128">
        <f>IF($BB$3="４週",AX45/4,IF($BB$3="暦月",参考様式10!AX45/(参考様式10!$BB$8/7),""))</f>
        <v>0</v>
      </c>
      <c r="BA45" s="1137"/>
      <c r="BB45" s="1150"/>
      <c r="BC45" s="1166"/>
      <c r="BD45" s="1166"/>
      <c r="BE45" s="1166"/>
      <c r="BF45" s="1180"/>
    </row>
    <row r="46" spans="2:58" ht="20.25" customHeight="1">
      <c r="B46" s="844">
        <f>B43+1</f>
        <v>9</v>
      </c>
      <c r="C46" s="864"/>
      <c r="D46" s="884"/>
      <c r="E46" s="894"/>
      <c r="F46" s="901"/>
      <c r="G46" s="901"/>
      <c r="H46" s="928"/>
      <c r="I46" s="937"/>
      <c r="J46" s="937"/>
      <c r="K46" s="942"/>
      <c r="L46" s="953"/>
      <c r="M46" s="963"/>
      <c r="N46" s="963"/>
      <c r="O46" s="975"/>
      <c r="P46" s="984" t="s">
        <v>712</v>
      </c>
      <c r="Q46" s="993"/>
      <c r="R46" s="1001"/>
      <c r="S46" s="1015"/>
      <c r="T46" s="1029"/>
      <c r="U46" s="1029"/>
      <c r="V46" s="1029"/>
      <c r="W46" s="1029"/>
      <c r="X46" s="1029"/>
      <c r="Y46" s="1043"/>
      <c r="Z46" s="1015"/>
      <c r="AA46" s="1029"/>
      <c r="AB46" s="1029"/>
      <c r="AC46" s="1029"/>
      <c r="AD46" s="1029"/>
      <c r="AE46" s="1029"/>
      <c r="AF46" s="1043"/>
      <c r="AG46" s="1015"/>
      <c r="AH46" s="1029"/>
      <c r="AI46" s="1029"/>
      <c r="AJ46" s="1029"/>
      <c r="AK46" s="1029"/>
      <c r="AL46" s="1029"/>
      <c r="AM46" s="1043"/>
      <c r="AN46" s="1015"/>
      <c r="AO46" s="1029"/>
      <c r="AP46" s="1029"/>
      <c r="AQ46" s="1029"/>
      <c r="AR46" s="1029"/>
      <c r="AS46" s="1029"/>
      <c r="AT46" s="1043"/>
      <c r="AU46" s="1015"/>
      <c r="AV46" s="1029"/>
      <c r="AW46" s="1029"/>
      <c r="AX46" s="1104"/>
      <c r="AY46" s="1117"/>
      <c r="AZ46" s="1129"/>
      <c r="BA46" s="1138"/>
      <c r="BB46" s="1151"/>
      <c r="BC46" s="1167"/>
      <c r="BD46" s="1167"/>
      <c r="BE46" s="1167"/>
      <c r="BF46" s="1181"/>
    </row>
    <row r="47" spans="2:58" ht="20.25" customHeight="1">
      <c r="B47" s="844"/>
      <c r="C47" s="865"/>
      <c r="D47" s="885"/>
      <c r="E47" s="895"/>
      <c r="F47" s="899"/>
      <c r="G47" s="913"/>
      <c r="H47" s="927"/>
      <c r="I47" s="937"/>
      <c r="J47" s="937"/>
      <c r="K47" s="942"/>
      <c r="L47" s="952"/>
      <c r="M47" s="962"/>
      <c r="N47" s="962"/>
      <c r="O47" s="974"/>
      <c r="P47" s="982" t="s">
        <v>683</v>
      </c>
      <c r="Q47" s="991"/>
      <c r="R47" s="999"/>
      <c r="S47" s="1016" t="str">
        <f>IF(S46="","",VLOOKUP(S46,'【シフト記号表】参考様式10関係（勤務時間帯）'!$C$6:$K$35,9,FALSE))</f>
        <v/>
      </c>
      <c r="T47" s="1030" t="str">
        <f>IF(T46="","",VLOOKUP(T46,'【シフト記号表】参考様式10関係（勤務時間帯）'!$C$6:$K$35,9,FALSE))</f>
        <v/>
      </c>
      <c r="U47" s="1030" t="str">
        <f>IF(U46="","",VLOOKUP(U46,'【シフト記号表】参考様式10関係（勤務時間帯）'!$C$6:$K$35,9,FALSE))</f>
        <v/>
      </c>
      <c r="V47" s="1030" t="str">
        <f>IF(V46="","",VLOOKUP(V46,'【シフト記号表】参考様式10関係（勤務時間帯）'!$C$6:$K$35,9,FALSE))</f>
        <v/>
      </c>
      <c r="W47" s="1030" t="str">
        <f>IF(W46="","",VLOOKUP(W46,'【シフト記号表】参考様式10関係（勤務時間帯）'!$C$6:$K$35,9,FALSE))</f>
        <v/>
      </c>
      <c r="X47" s="1030" t="str">
        <f>IF(X46="","",VLOOKUP(X46,'【シフト記号表】参考様式10関係（勤務時間帯）'!$C$6:$K$35,9,FALSE))</f>
        <v/>
      </c>
      <c r="Y47" s="1044" t="str">
        <f>IF(Y46="","",VLOOKUP(Y46,'【シフト記号表】参考様式10関係（勤務時間帯）'!$C$6:$K$35,9,FALSE))</f>
        <v/>
      </c>
      <c r="Z47" s="1016" t="str">
        <f>IF(Z46="","",VLOOKUP(Z46,'【シフト記号表】参考様式10関係（勤務時間帯）'!$C$6:$K$35,9,FALSE))</f>
        <v/>
      </c>
      <c r="AA47" s="1030" t="str">
        <f>IF(AA46="","",VLOOKUP(AA46,'【シフト記号表】参考様式10関係（勤務時間帯）'!$C$6:$K$35,9,FALSE))</f>
        <v/>
      </c>
      <c r="AB47" s="1030" t="str">
        <f>IF(AB46="","",VLOOKUP(AB46,'【シフト記号表】参考様式10関係（勤務時間帯）'!$C$6:$K$35,9,FALSE))</f>
        <v/>
      </c>
      <c r="AC47" s="1030" t="str">
        <f>IF(AC46="","",VLOOKUP(AC46,'【シフト記号表】参考様式10関係（勤務時間帯）'!$C$6:$K$35,9,FALSE))</f>
        <v/>
      </c>
      <c r="AD47" s="1030" t="str">
        <f>IF(AD46="","",VLOOKUP(AD46,'【シフト記号表】参考様式10関係（勤務時間帯）'!$C$6:$K$35,9,FALSE))</f>
        <v/>
      </c>
      <c r="AE47" s="1030" t="str">
        <f>IF(AE46="","",VLOOKUP(AE46,'【シフト記号表】参考様式10関係（勤務時間帯）'!$C$6:$K$35,9,FALSE))</f>
        <v/>
      </c>
      <c r="AF47" s="1044" t="str">
        <f>IF(AF46="","",VLOOKUP(AF46,'【シフト記号表】参考様式10関係（勤務時間帯）'!$C$6:$K$35,9,FALSE))</f>
        <v/>
      </c>
      <c r="AG47" s="1016" t="str">
        <f>IF(AG46="","",VLOOKUP(AG46,'【シフト記号表】参考様式10関係（勤務時間帯）'!$C$6:$K$35,9,FALSE))</f>
        <v/>
      </c>
      <c r="AH47" s="1030" t="str">
        <f>IF(AH46="","",VLOOKUP(AH46,'【シフト記号表】参考様式10関係（勤務時間帯）'!$C$6:$K$35,9,FALSE))</f>
        <v/>
      </c>
      <c r="AI47" s="1030" t="str">
        <f>IF(AI46="","",VLOOKUP(AI46,'【シフト記号表】参考様式10関係（勤務時間帯）'!$C$6:$K$35,9,FALSE))</f>
        <v/>
      </c>
      <c r="AJ47" s="1030" t="str">
        <f>IF(AJ46="","",VLOOKUP(AJ46,'【シフト記号表】参考様式10関係（勤務時間帯）'!$C$6:$K$35,9,FALSE))</f>
        <v/>
      </c>
      <c r="AK47" s="1030" t="str">
        <f>IF(AK46="","",VLOOKUP(AK46,'【シフト記号表】参考様式10関係（勤務時間帯）'!$C$6:$K$35,9,FALSE))</f>
        <v/>
      </c>
      <c r="AL47" s="1030" t="str">
        <f>IF(AL46="","",VLOOKUP(AL46,'【シフト記号表】参考様式10関係（勤務時間帯）'!$C$6:$K$35,9,FALSE))</f>
        <v/>
      </c>
      <c r="AM47" s="1044" t="str">
        <f>IF(AM46="","",VLOOKUP(AM46,'【シフト記号表】参考様式10関係（勤務時間帯）'!$C$6:$K$35,9,FALSE))</f>
        <v/>
      </c>
      <c r="AN47" s="1016" t="str">
        <f>IF(AN46="","",VLOOKUP(AN46,'【シフト記号表】参考様式10関係（勤務時間帯）'!$C$6:$K$35,9,FALSE))</f>
        <v/>
      </c>
      <c r="AO47" s="1030" t="str">
        <f>IF(AO46="","",VLOOKUP(AO46,'【シフト記号表】参考様式10関係（勤務時間帯）'!$C$6:$K$35,9,FALSE))</f>
        <v/>
      </c>
      <c r="AP47" s="1030" t="str">
        <f>IF(AP46="","",VLOOKUP(AP46,'【シフト記号表】参考様式10関係（勤務時間帯）'!$C$6:$K$35,9,FALSE))</f>
        <v/>
      </c>
      <c r="AQ47" s="1030" t="str">
        <f>IF(AQ46="","",VLOOKUP(AQ46,'【シフト記号表】参考様式10関係（勤務時間帯）'!$C$6:$K$35,9,FALSE))</f>
        <v/>
      </c>
      <c r="AR47" s="1030" t="str">
        <f>IF(AR46="","",VLOOKUP(AR46,'【シフト記号表】参考様式10関係（勤務時間帯）'!$C$6:$K$35,9,FALSE))</f>
        <v/>
      </c>
      <c r="AS47" s="1030" t="str">
        <f>IF(AS46="","",VLOOKUP(AS46,'【シフト記号表】参考様式10関係（勤務時間帯）'!$C$6:$K$35,9,FALSE))</f>
        <v/>
      </c>
      <c r="AT47" s="1044" t="str">
        <f>IF(AT46="","",VLOOKUP(AT46,'【シフト記号表】参考様式10関係（勤務時間帯）'!$C$6:$K$35,9,FALSE))</f>
        <v/>
      </c>
      <c r="AU47" s="1016" t="str">
        <f>IF(AU46="","",VLOOKUP(AU46,'【シフト記号表】参考様式10関係（勤務時間帯）'!$C$6:$K$35,9,FALSE))</f>
        <v/>
      </c>
      <c r="AV47" s="1030" t="str">
        <f>IF(AV46="","",VLOOKUP(AV46,'【シフト記号表】参考様式10関係（勤務時間帯）'!$C$6:$K$35,9,FALSE))</f>
        <v/>
      </c>
      <c r="AW47" s="1030" t="str">
        <f>IF(AW46="","",VLOOKUP(AW46,'【シフト記号表】参考様式10関係（勤務時間帯）'!$C$6:$K$35,9,FALSE))</f>
        <v/>
      </c>
      <c r="AX47" s="1102">
        <f>IF($BB$3="４週",SUM(S47:AT47),IF($BB$3="暦月",SUM(S47:AW47),""))</f>
        <v>0</v>
      </c>
      <c r="AY47" s="1115"/>
      <c r="AZ47" s="1127">
        <f>IF($BB$3="４週",AX47/4,IF($BB$3="暦月",参考様式10!AX47/(参考様式10!$BB$8/7),""))</f>
        <v>0</v>
      </c>
      <c r="BA47" s="1136"/>
      <c r="BB47" s="1149"/>
      <c r="BC47" s="1165"/>
      <c r="BD47" s="1165"/>
      <c r="BE47" s="1165"/>
      <c r="BF47" s="1179"/>
    </row>
    <row r="48" spans="2:58" ht="20.25" customHeight="1">
      <c r="B48" s="844"/>
      <c r="C48" s="866"/>
      <c r="D48" s="886"/>
      <c r="E48" s="896"/>
      <c r="F48" s="899">
        <f>C46</f>
        <v>0</v>
      </c>
      <c r="G48" s="914"/>
      <c r="H48" s="927"/>
      <c r="I48" s="937"/>
      <c r="J48" s="937"/>
      <c r="K48" s="942"/>
      <c r="L48" s="954"/>
      <c r="M48" s="964"/>
      <c r="N48" s="964"/>
      <c r="O48" s="976"/>
      <c r="P48" s="983" t="s">
        <v>772</v>
      </c>
      <c r="Q48" s="992"/>
      <c r="R48" s="1000"/>
      <c r="S48" s="1017" t="str">
        <f>IF(S46="","",VLOOKUP(S46,'【シフト記号表】参考様式10関係（勤務時間帯）'!$C$6:$U$35,19,FALSE))</f>
        <v/>
      </c>
      <c r="T48" s="1031" t="str">
        <f>IF(T46="","",VLOOKUP(T46,'【シフト記号表】参考様式10関係（勤務時間帯）'!$C$6:$U$35,19,FALSE))</f>
        <v/>
      </c>
      <c r="U48" s="1031" t="str">
        <f>IF(U46="","",VLOOKUP(U46,'【シフト記号表】参考様式10関係（勤務時間帯）'!$C$6:$U$35,19,FALSE))</f>
        <v/>
      </c>
      <c r="V48" s="1031" t="str">
        <f>IF(V46="","",VLOOKUP(V46,'【シフト記号表】参考様式10関係（勤務時間帯）'!$C$6:$U$35,19,FALSE))</f>
        <v/>
      </c>
      <c r="W48" s="1031" t="str">
        <f>IF(W46="","",VLOOKUP(W46,'【シフト記号表】参考様式10関係（勤務時間帯）'!$C$6:$U$35,19,FALSE))</f>
        <v/>
      </c>
      <c r="X48" s="1031" t="str">
        <f>IF(X46="","",VLOOKUP(X46,'【シフト記号表】参考様式10関係（勤務時間帯）'!$C$6:$U$35,19,FALSE))</f>
        <v/>
      </c>
      <c r="Y48" s="1045" t="str">
        <f>IF(Y46="","",VLOOKUP(Y46,'【シフト記号表】参考様式10関係（勤務時間帯）'!$C$6:$U$35,19,FALSE))</f>
        <v/>
      </c>
      <c r="Z48" s="1017" t="str">
        <f>IF(Z46="","",VLOOKUP(Z46,'【シフト記号表】参考様式10関係（勤務時間帯）'!$C$6:$U$35,19,FALSE))</f>
        <v/>
      </c>
      <c r="AA48" s="1031" t="str">
        <f>IF(AA46="","",VLOOKUP(AA46,'【シフト記号表】参考様式10関係（勤務時間帯）'!$C$6:$U$35,19,FALSE))</f>
        <v/>
      </c>
      <c r="AB48" s="1031" t="str">
        <f>IF(AB46="","",VLOOKUP(AB46,'【シフト記号表】参考様式10関係（勤務時間帯）'!$C$6:$U$35,19,FALSE))</f>
        <v/>
      </c>
      <c r="AC48" s="1031" t="str">
        <f>IF(AC46="","",VLOOKUP(AC46,'【シフト記号表】参考様式10関係（勤務時間帯）'!$C$6:$U$35,19,FALSE))</f>
        <v/>
      </c>
      <c r="AD48" s="1031" t="str">
        <f>IF(AD46="","",VLOOKUP(AD46,'【シフト記号表】参考様式10関係（勤務時間帯）'!$C$6:$U$35,19,FALSE))</f>
        <v/>
      </c>
      <c r="AE48" s="1031" t="str">
        <f>IF(AE46="","",VLOOKUP(AE46,'【シフト記号表】参考様式10関係（勤務時間帯）'!$C$6:$U$35,19,FALSE))</f>
        <v/>
      </c>
      <c r="AF48" s="1045" t="str">
        <f>IF(AF46="","",VLOOKUP(AF46,'【シフト記号表】参考様式10関係（勤務時間帯）'!$C$6:$U$35,19,FALSE))</f>
        <v/>
      </c>
      <c r="AG48" s="1017" t="str">
        <f>IF(AG46="","",VLOOKUP(AG46,'【シフト記号表】参考様式10関係（勤務時間帯）'!$C$6:$U$35,19,FALSE))</f>
        <v/>
      </c>
      <c r="AH48" s="1031" t="str">
        <f>IF(AH46="","",VLOOKUP(AH46,'【シフト記号表】参考様式10関係（勤務時間帯）'!$C$6:$U$35,19,FALSE))</f>
        <v/>
      </c>
      <c r="AI48" s="1031" t="str">
        <f>IF(AI46="","",VLOOKUP(AI46,'【シフト記号表】参考様式10関係（勤務時間帯）'!$C$6:$U$35,19,FALSE))</f>
        <v/>
      </c>
      <c r="AJ48" s="1031" t="str">
        <f>IF(AJ46="","",VLOOKUP(AJ46,'【シフト記号表】参考様式10関係（勤務時間帯）'!$C$6:$U$35,19,FALSE))</f>
        <v/>
      </c>
      <c r="AK48" s="1031" t="str">
        <f>IF(AK46="","",VLOOKUP(AK46,'【シフト記号表】参考様式10関係（勤務時間帯）'!$C$6:$U$35,19,FALSE))</f>
        <v/>
      </c>
      <c r="AL48" s="1031" t="str">
        <f>IF(AL46="","",VLOOKUP(AL46,'【シフト記号表】参考様式10関係（勤務時間帯）'!$C$6:$U$35,19,FALSE))</f>
        <v/>
      </c>
      <c r="AM48" s="1045" t="str">
        <f>IF(AM46="","",VLOOKUP(AM46,'【シフト記号表】参考様式10関係（勤務時間帯）'!$C$6:$U$35,19,FALSE))</f>
        <v/>
      </c>
      <c r="AN48" s="1017" t="str">
        <f>IF(AN46="","",VLOOKUP(AN46,'【シフト記号表】参考様式10関係（勤務時間帯）'!$C$6:$U$35,19,FALSE))</f>
        <v/>
      </c>
      <c r="AO48" s="1031" t="str">
        <f>IF(AO46="","",VLOOKUP(AO46,'【シフト記号表】参考様式10関係（勤務時間帯）'!$C$6:$U$35,19,FALSE))</f>
        <v/>
      </c>
      <c r="AP48" s="1031" t="str">
        <f>IF(AP46="","",VLOOKUP(AP46,'【シフト記号表】参考様式10関係（勤務時間帯）'!$C$6:$U$35,19,FALSE))</f>
        <v/>
      </c>
      <c r="AQ48" s="1031" t="str">
        <f>IF(AQ46="","",VLOOKUP(AQ46,'【シフト記号表】参考様式10関係（勤務時間帯）'!$C$6:$U$35,19,FALSE))</f>
        <v/>
      </c>
      <c r="AR48" s="1031" t="str">
        <f>IF(AR46="","",VLOOKUP(AR46,'【シフト記号表】参考様式10関係（勤務時間帯）'!$C$6:$U$35,19,FALSE))</f>
        <v/>
      </c>
      <c r="AS48" s="1031" t="str">
        <f>IF(AS46="","",VLOOKUP(AS46,'【シフト記号表】参考様式10関係（勤務時間帯）'!$C$6:$U$35,19,FALSE))</f>
        <v/>
      </c>
      <c r="AT48" s="1045" t="str">
        <f>IF(AT46="","",VLOOKUP(AT46,'【シフト記号表】参考様式10関係（勤務時間帯）'!$C$6:$U$35,19,FALSE))</f>
        <v/>
      </c>
      <c r="AU48" s="1017" t="str">
        <f>IF(AU46="","",VLOOKUP(AU46,'【シフト記号表】参考様式10関係（勤務時間帯）'!$C$6:$U$35,19,FALSE))</f>
        <v/>
      </c>
      <c r="AV48" s="1031" t="str">
        <f>IF(AV46="","",VLOOKUP(AV46,'【シフト記号表】参考様式10関係（勤務時間帯）'!$C$6:$U$35,19,FALSE))</f>
        <v/>
      </c>
      <c r="AW48" s="1031" t="str">
        <f>IF(AW46="","",VLOOKUP(AW46,'【シフト記号表】参考様式10関係（勤務時間帯）'!$C$6:$U$35,19,FALSE))</f>
        <v/>
      </c>
      <c r="AX48" s="1103">
        <f>IF($BB$3="４週",SUM(S48:AT48),IF($BB$3="暦月",SUM(S48:AW48),""))</f>
        <v>0</v>
      </c>
      <c r="AY48" s="1116"/>
      <c r="AZ48" s="1128">
        <f>IF($BB$3="４週",AX48/4,IF($BB$3="暦月",参考様式10!AX48/(参考様式10!$BB$8/7),""))</f>
        <v>0</v>
      </c>
      <c r="BA48" s="1137"/>
      <c r="BB48" s="1150"/>
      <c r="BC48" s="1166"/>
      <c r="BD48" s="1166"/>
      <c r="BE48" s="1166"/>
      <c r="BF48" s="1180"/>
    </row>
    <row r="49" spans="2:58" ht="20.25" customHeight="1">
      <c r="B49" s="844">
        <f>B46+1</f>
        <v>10</v>
      </c>
      <c r="C49" s="864"/>
      <c r="D49" s="884"/>
      <c r="E49" s="894"/>
      <c r="F49" s="901"/>
      <c r="G49" s="901"/>
      <c r="H49" s="928"/>
      <c r="I49" s="937"/>
      <c r="J49" s="937"/>
      <c r="K49" s="942"/>
      <c r="L49" s="953"/>
      <c r="M49" s="963"/>
      <c r="N49" s="963"/>
      <c r="O49" s="975"/>
      <c r="P49" s="984" t="s">
        <v>712</v>
      </c>
      <c r="Q49" s="993"/>
      <c r="R49" s="1001"/>
      <c r="S49" s="1015"/>
      <c r="T49" s="1029"/>
      <c r="U49" s="1029"/>
      <c r="V49" s="1029"/>
      <c r="W49" s="1029"/>
      <c r="X49" s="1029"/>
      <c r="Y49" s="1043"/>
      <c r="Z49" s="1015"/>
      <c r="AA49" s="1029"/>
      <c r="AB49" s="1029"/>
      <c r="AC49" s="1029"/>
      <c r="AD49" s="1029"/>
      <c r="AE49" s="1029"/>
      <c r="AF49" s="1043"/>
      <c r="AG49" s="1015"/>
      <c r="AH49" s="1029"/>
      <c r="AI49" s="1029"/>
      <c r="AJ49" s="1029"/>
      <c r="AK49" s="1029"/>
      <c r="AL49" s="1029"/>
      <c r="AM49" s="1043"/>
      <c r="AN49" s="1015"/>
      <c r="AO49" s="1029"/>
      <c r="AP49" s="1029"/>
      <c r="AQ49" s="1029"/>
      <c r="AR49" s="1029"/>
      <c r="AS49" s="1029"/>
      <c r="AT49" s="1043"/>
      <c r="AU49" s="1015"/>
      <c r="AV49" s="1029"/>
      <c r="AW49" s="1029"/>
      <c r="AX49" s="1104"/>
      <c r="AY49" s="1117"/>
      <c r="AZ49" s="1129"/>
      <c r="BA49" s="1138"/>
      <c r="BB49" s="1151"/>
      <c r="BC49" s="1167"/>
      <c r="BD49" s="1167"/>
      <c r="BE49" s="1167"/>
      <c r="BF49" s="1181"/>
    </row>
    <row r="50" spans="2:58" ht="20.25" customHeight="1">
      <c r="B50" s="844"/>
      <c r="C50" s="865"/>
      <c r="D50" s="885"/>
      <c r="E50" s="895"/>
      <c r="F50" s="899"/>
      <c r="G50" s="913"/>
      <c r="H50" s="927"/>
      <c r="I50" s="937"/>
      <c r="J50" s="937"/>
      <c r="K50" s="942"/>
      <c r="L50" s="952"/>
      <c r="M50" s="962"/>
      <c r="N50" s="962"/>
      <c r="O50" s="974"/>
      <c r="P50" s="982" t="s">
        <v>683</v>
      </c>
      <c r="Q50" s="991"/>
      <c r="R50" s="999"/>
      <c r="S50" s="1016" t="str">
        <f>IF(S49="","",VLOOKUP(S49,'【シフト記号表】参考様式10関係（勤務時間帯）'!$C$6:$K$35,9,FALSE))</f>
        <v/>
      </c>
      <c r="T50" s="1030" t="str">
        <f>IF(T49="","",VLOOKUP(T49,'【シフト記号表】参考様式10関係（勤務時間帯）'!$C$6:$K$35,9,FALSE))</f>
        <v/>
      </c>
      <c r="U50" s="1030" t="str">
        <f>IF(U49="","",VLOOKUP(U49,'【シフト記号表】参考様式10関係（勤務時間帯）'!$C$6:$K$35,9,FALSE))</f>
        <v/>
      </c>
      <c r="V50" s="1030" t="str">
        <f>IF(V49="","",VLOOKUP(V49,'【シフト記号表】参考様式10関係（勤務時間帯）'!$C$6:$K$35,9,FALSE))</f>
        <v/>
      </c>
      <c r="W50" s="1030" t="str">
        <f>IF(W49="","",VLOOKUP(W49,'【シフト記号表】参考様式10関係（勤務時間帯）'!$C$6:$K$35,9,FALSE))</f>
        <v/>
      </c>
      <c r="X50" s="1030" t="str">
        <f>IF(X49="","",VLOOKUP(X49,'【シフト記号表】参考様式10関係（勤務時間帯）'!$C$6:$K$35,9,FALSE))</f>
        <v/>
      </c>
      <c r="Y50" s="1044" t="str">
        <f>IF(Y49="","",VLOOKUP(Y49,'【シフト記号表】参考様式10関係（勤務時間帯）'!$C$6:$K$35,9,FALSE))</f>
        <v/>
      </c>
      <c r="Z50" s="1016" t="str">
        <f>IF(Z49="","",VLOOKUP(Z49,'【シフト記号表】参考様式10関係（勤務時間帯）'!$C$6:$K$35,9,FALSE))</f>
        <v/>
      </c>
      <c r="AA50" s="1030" t="str">
        <f>IF(AA49="","",VLOOKUP(AA49,'【シフト記号表】参考様式10関係（勤務時間帯）'!$C$6:$K$35,9,FALSE))</f>
        <v/>
      </c>
      <c r="AB50" s="1030" t="str">
        <f>IF(AB49="","",VLOOKUP(AB49,'【シフト記号表】参考様式10関係（勤務時間帯）'!$C$6:$K$35,9,FALSE))</f>
        <v/>
      </c>
      <c r="AC50" s="1030" t="str">
        <f>IF(AC49="","",VLOOKUP(AC49,'【シフト記号表】参考様式10関係（勤務時間帯）'!$C$6:$K$35,9,FALSE))</f>
        <v/>
      </c>
      <c r="AD50" s="1030" t="str">
        <f>IF(AD49="","",VLOOKUP(AD49,'【シフト記号表】参考様式10関係（勤務時間帯）'!$C$6:$K$35,9,FALSE))</f>
        <v/>
      </c>
      <c r="AE50" s="1030" t="str">
        <f>IF(AE49="","",VLOOKUP(AE49,'【シフト記号表】参考様式10関係（勤務時間帯）'!$C$6:$K$35,9,FALSE))</f>
        <v/>
      </c>
      <c r="AF50" s="1044" t="str">
        <f>IF(AF49="","",VLOOKUP(AF49,'【シフト記号表】参考様式10関係（勤務時間帯）'!$C$6:$K$35,9,FALSE))</f>
        <v/>
      </c>
      <c r="AG50" s="1016" t="str">
        <f>IF(AG49="","",VLOOKUP(AG49,'【シフト記号表】参考様式10関係（勤務時間帯）'!$C$6:$K$35,9,FALSE))</f>
        <v/>
      </c>
      <c r="AH50" s="1030" t="str">
        <f>IF(AH49="","",VLOOKUP(AH49,'【シフト記号表】参考様式10関係（勤務時間帯）'!$C$6:$K$35,9,FALSE))</f>
        <v/>
      </c>
      <c r="AI50" s="1030" t="str">
        <f>IF(AI49="","",VLOOKUP(AI49,'【シフト記号表】参考様式10関係（勤務時間帯）'!$C$6:$K$35,9,FALSE))</f>
        <v/>
      </c>
      <c r="AJ50" s="1030" t="str">
        <f>IF(AJ49="","",VLOOKUP(AJ49,'【シフト記号表】参考様式10関係（勤務時間帯）'!$C$6:$K$35,9,FALSE))</f>
        <v/>
      </c>
      <c r="AK50" s="1030" t="str">
        <f>IF(AK49="","",VLOOKUP(AK49,'【シフト記号表】参考様式10関係（勤務時間帯）'!$C$6:$K$35,9,FALSE))</f>
        <v/>
      </c>
      <c r="AL50" s="1030" t="str">
        <f>IF(AL49="","",VLOOKUP(AL49,'【シフト記号表】参考様式10関係（勤務時間帯）'!$C$6:$K$35,9,FALSE))</f>
        <v/>
      </c>
      <c r="AM50" s="1044" t="str">
        <f>IF(AM49="","",VLOOKUP(AM49,'【シフト記号表】参考様式10関係（勤務時間帯）'!$C$6:$K$35,9,FALSE))</f>
        <v/>
      </c>
      <c r="AN50" s="1016" t="str">
        <f>IF(AN49="","",VLOOKUP(AN49,'【シフト記号表】参考様式10関係（勤務時間帯）'!$C$6:$K$35,9,FALSE))</f>
        <v/>
      </c>
      <c r="AO50" s="1030" t="str">
        <f>IF(AO49="","",VLOOKUP(AO49,'【シフト記号表】参考様式10関係（勤務時間帯）'!$C$6:$K$35,9,FALSE))</f>
        <v/>
      </c>
      <c r="AP50" s="1030" t="str">
        <f>IF(AP49="","",VLOOKUP(AP49,'【シフト記号表】参考様式10関係（勤務時間帯）'!$C$6:$K$35,9,FALSE))</f>
        <v/>
      </c>
      <c r="AQ50" s="1030" t="str">
        <f>IF(AQ49="","",VLOOKUP(AQ49,'【シフト記号表】参考様式10関係（勤務時間帯）'!$C$6:$K$35,9,FALSE))</f>
        <v/>
      </c>
      <c r="AR50" s="1030" t="str">
        <f>IF(AR49="","",VLOOKUP(AR49,'【シフト記号表】参考様式10関係（勤務時間帯）'!$C$6:$K$35,9,FALSE))</f>
        <v/>
      </c>
      <c r="AS50" s="1030" t="str">
        <f>IF(AS49="","",VLOOKUP(AS49,'【シフト記号表】参考様式10関係（勤務時間帯）'!$C$6:$K$35,9,FALSE))</f>
        <v/>
      </c>
      <c r="AT50" s="1044" t="str">
        <f>IF(AT49="","",VLOOKUP(AT49,'【シフト記号表】参考様式10関係（勤務時間帯）'!$C$6:$K$35,9,FALSE))</f>
        <v/>
      </c>
      <c r="AU50" s="1016" t="str">
        <f>IF(AU49="","",VLOOKUP(AU49,'【シフト記号表】参考様式10関係（勤務時間帯）'!$C$6:$K$35,9,FALSE))</f>
        <v/>
      </c>
      <c r="AV50" s="1030" t="str">
        <f>IF(AV49="","",VLOOKUP(AV49,'【シフト記号表】参考様式10関係（勤務時間帯）'!$C$6:$K$35,9,FALSE))</f>
        <v/>
      </c>
      <c r="AW50" s="1030" t="str">
        <f>IF(AW49="","",VLOOKUP(AW49,'【シフト記号表】参考様式10関係（勤務時間帯）'!$C$6:$K$35,9,FALSE))</f>
        <v/>
      </c>
      <c r="AX50" s="1102">
        <f>IF($BB$3="４週",SUM(S50:AT50),IF($BB$3="暦月",SUM(S50:AW50),""))</f>
        <v>0</v>
      </c>
      <c r="AY50" s="1115"/>
      <c r="AZ50" s="1127">
        <f>IF($BB$3="４週",AX50/4,IF($BB$3="暦月",参考様式10!AX50/(参考様式10!$BB$8/7),""))</f>
        <v>0</v>
      </c>
      <c r="BA50" s="1136"/>
      <c r="BB50" s="1149"/>
      <c r="BC50" s="1165"/>
      <c r="BD50" s="1165"/>
      <c r="BE50" s="1165"/>
      <c r="BF50" s="1179"/>
    </row>
    <row r="51" spans="2:58" ht="20.25" customHeight="1">
      <c r="B51" s="844"/>
      <c r="C51" s="866"/>
      <c r="D51" s="886"/>
      <c r="E51" s="896"/>
      <c r="F51" s="899">
        <f>C49</f>
        <v>0</v>
      </c>
      <c r="G51" s="914"/>
      <c r="H51" s="927"/>
      <c r="I51" s="937"/>
      <c r="J51" s="937"/>
      <c r="K51" s="942"/>
      <c r="L51" s="954"/>
      <c r="M51" s="964"/>
      <c r="N51" s="964"/>
      <c r="O51" s="976"/>
      <c r="P51" s="983" t="s">
        <v>772</v>
      </c>
      <c r="Q51" s="992"/>
      <c r="R51" s="1000"/>
      <c r="S51" s="1017" t="str">
        <f>IF(S49="","",VLOOKUP(S49,'【シフト記号表】参考様式10関係（勤務時間帯）'!$C$6:$U$35,19,FALSE))</f>
        <v/>
      </c>
      <c r="T51" s="1031" t="str">
        <f>IF(T49="","",VLOOKUP(T49,'【シフト記号表】参考様式10関係（勤務時間帯）'!$C$6:$U$35,19,FALSE))</f>
        <v/>
      </c>
      <c r="U51" s="1031" t="str">
        <f>IF(U49="","",VLOOKUP(U49,'【シフト記号表】参考様式10関係（勤務時間帯）'!$C$6:$U$35,19,FALSE))</f>
        <v/>
      </c>
      <c r="V51" s="1031" t="str">
        <f>IF(V49="","",VLOOKUP(V49,'【シフト記号表】参考様式10関係（勤務時間帯）'!$C$6:$U$35,19,FALSE))</f>
        <v/>
      </c>
      <c r="W51" s="1031" t="str">
        <f>IF(W49="","",VLOOKUP(W49,'【シフト記号表】参考様式10関係（勤務時間帯）'!$C$6:$U$35,19,FALSE))</f>
        <v/>
      </c>
      <c r="X51" s="1031" t="str">
        <f>IF(X49="","",VLOOKUP(X49,'【シフト記号表】参考様式10関係（勤務時間帯）'!$C$6:$U$35,19,FALSE))</f>
        <v/>
      </c>
      <c r="Y51" s="1045" t="str">
        <f>IF(Y49="","",VLOOKUP(Y49,'【シフト記号表】参考様式10関係（勤務時間帯）'!$C$6:$U$35,19,FALSE))</f>
        <v/>
      </c>
      <c r="Z51" s="1017" t="str">
        <f>IF(Z49="","",VLOOKUP(Z49,'【シフト記号表】参考様式10関係（勤務時間帯）'!$C$6:$U$35,19,FALSE))</f>
        <v/>
      </c>
      <c r="AA51" s="1031" t="str">
        <f>IF(AA49="","",VLOOKUP(AA49,'【シフト記号表】参考様式10関係（勤務時間帯）'!$C$6:$U$35,19,FALSE))</f>
        <v/>
      </c>
      <c r="AB51" s="1031" t="str">
        <f>IF(AB49="","",VLOOKUP(AB49,'【シフト記号表】参考様式10関係（勤務時間帯）'!$C$6:$U$35,19,FALSE))</f>
        <v/>
      </c>
      <c r="AC51" s="1031" t="str">
        <f>IF(AC49="","",VLOOKUP(AC49,'【シフト記号表】参考様式10関係（勤務時間帯）'!$C$6:$U$35,19,FALSE))</f>
        <v/>
      </c>
      <c r="AD51" s="1031" t="str">
        <f>IF(AD49="","",VLOOKUP(AD49,'【シフト記号表】参考様式10関係（勤務時間帯）'!$C$6:$U$35,19,FALSE))</f>
        <v/>
      </c>
      <c r="AE51" s="1031" t="str">
        <f>IF(AE49="","",VLOOKUP(AE49,'【シフト記号表】参考様式10関係（勤務時間帯）'!$C$6:$U$35,19,FALSE))</f>
        <v/>
      </c>
      <c r="AF51" s="1045" t="str">
        <f>IF(AF49="","",VLOOKUP(AF49,'【シフト記号表】参考様式10関係（勤務時間帯）'!$C$6:$U$35,19,FALSE))</f>
        <v/>
      </c>
      <c r="AG51" s="1017" t="str">
        <f>IF(AG49="","",VLOOKUP(AG49,'【シフト記号表】参考様式10関係（勤務時間帯）'!$C$6:$U$35,19,FALSE))</f>
        <v/>
      </c>
      <c r="AH51" s="1031" t="str">
        <f>IF(AH49="","",VLOOKUP(AH49,'【シフト記号表】参考様式10関係（勤務時間帯）'!$C$6:$U$35,19,FALSE))</f>
        <v/>
      </c>
      <c r="AI51" s="1031" t="str">
        <f>IF(AI49="","",VLOOKUP(AI49,'【シフト記号表】参考様式10関係（勤務時間帯）'!$C$6:$U$35,19,FALSE))</f>
        <v/>
      </c>
      <c r="AJ51" s="1031" t="str">
        <f>IF(AJ49="","",VLOOKUP(AJ49,'【シフト記号表】参考様式10関係（勤務時間帯）'!$C$6:$U$35,19,FALSE))</f>
        <v/>
      </c>
      <c r="AK51" s="1031" t="str">
        <f>IF(AK49="","",VLOOKUP(AK49,'【シフト記号表】参考様式10関係（勤務時間帯）'!$C$6:$U$35,19,FALSE))</f>
        <v/>
      </c>
      <c r="AL51" s="1031" t="str">
        <f>IF(AL49="","",VLOOKUP(AL49,'【シフト記号表】参考様式10関係（勤務時間帯）'!$C$6:$U$35,19,FALSE))</f>
        <v/>
      </c>
      <c r="AM51" s="1045" t="str">
        <f>IF(AM49="","",VLOOKUP(AM49,'【シフト記号表】参考様式10関係（勤務時間帯）'!$C$6:$U$35,19,FALSE))</f>
        <v/>
      </c>
      <c r="AN51" s="1017" t="str">
        <f>IF(AN49="","",VLOOKUP(AN49,'【シフト記号表】参考様式10関係（勤務時間帯）'!$C$6:$U$35,19,FALSE))</f>
        <v/>
      </c>
      <c r="AO51" s="1031" t="str">
        <f>IF(AO49="","",VLOOKUP(AO49,'【シフト記号表】参考様式10関係（勤務時間帯）'!$C$6:$U$35,19,FALSE))</f>
        <v/>
      </c>
      <c r="AP51" s="1031" t="str">
        <f>IF(AP49="","",VLOOKUP(AP49,'【シフト記号表】参考様式10関係（勤務時間帯）'!$C$6:$U$35,19,FALSE))</f>
        <v/>
      </c>
      <c r="AQ51" s="1031" t="str">
        <f>IF(AQ49="","",VLOOKUP(AQ49,'【シフト記号表】参考様式10関係（勤務時間帯）'!$C$6:$U$35,19,FALSE))</f>
        <v/>
      </c>
      <c r="AR51" s="1031" t="str">
        <f>IF(AR49="","",VLOOKUP(AR49,'【シフト記号表】参考様式10関係（勤務時間帯）'!$C$6:$U$35,19,FALSE))</f>
        <v/>
      </c>
      <c r="AS51" s="1031" t="str">
        <f>IF(AS49="","",VLOOKUP(AS49,'【シフト記号表】参考様式10関係（勤務時間帯）'!$C$6:$U$35,19,FALSE))</f>
        <v/>
      </c>
      <c r="AT51" s="1045" t="str">
        <f>IF(AT49="","",VLOOKUP(AT49,'【シフト記号表】参考様式10関係（勤務時間帯）'!$C$6:$U$35,19,FALSE))</f>
        <v/>
      </c>
      <c r="AU51" s="1017" t="str">
        <f>IF(AU49="","",VLOOKUP(AU49,'【シフト記号表】参考様式10関係（勤務時間帯）'!$C$6:$U$35,19,FALSE))</f>
        <v/>
      </c>
      <c r="AV51" s="1031" t="str">
        <f>IF(AV49="","",VLOOKUP(AV49,'【シフト記号表】参考様式10関係（勤務時間帯）'!$C$6:$U$35,19,FALSE))</f>
        <v/>
      </c>
      <c r="AW51" s="1031" t="str">
        <f>IF(AW49="","",VLOOKUP(AW49,'【シフト記号表】参考様式10関係（勤務時間帯）'!$C$6:$U$35,19,FALSE))</f>
        <v/>
      </c>
      <c r="AX51" s="1103">
        <f>IF($BB$3="４週",SUM(S51:AT51),IF($BB$3="暦月",SUM(S51:AW51),""))</f>
        <v>0</v>
      </c>
      <c r="AY51" s="1116"/>
      <c r="AZ51" s="1128">
        <f>IF($BB$3="４週",AX51/4,IF($BB$3="暦月",参考様式10!AX51/(参考様式10!$BB$8/7),""))</f>
        <v>0</v>
      </c>
      <c r="BA51" s="1137"/>
      <c r="BB51" s="1150"/>
      <c r="BC51" s="1166"/>
      <c r="BD51" s="1166"/>
      <c r="BE51" s="1166"/>
      <c r="BF51" s="1180"/>
    </row>
    <row r="52" spans="2:58" ht="20.25" customHeight="1">
      <c r="B52" s="844">
        <f>B49+1</f>
        <v>11</v>
      </c>
      <c r="C52" s="864"/>
      <c r="D52" s="884"/>
      <c r="E52" s="894"/>
      <c r="F52" s="901"/>
      <c r="G52" s="901"/>
      <c r="H52" s="928"/>
      <c r="I52" s="937"/>
      <c r="J52" s="937"/>
      <c r="K52" s="942"/>
      <c r="L52" s="953"/>
      <c r="M52" s="963"/>
      <c r="N52" s="963"/>
      <c r="O52" s="975"/>
      <c r="P52" s="984" t="s">
        <v>712</v>
      </c>
      <c r="Q52" s="993"/>
      <c r="R52" s="1001"/>
      <c r="S52" s="1015"/>
      <c r="T52" s="1029"/>
      <c r="U52" s="1029"/>
      <c r="V52" s="1029"/>
      <c r="W52" s="1029"/>
      <c r="X52" s="1029"/>
      <c r="Y52" s="1043"/>
      <c r="Z52" s="1015"/>
      <c r="AA52" s="1029"/>
      <c r="AB52" s="1029"/>
      <c r="AC52" s="1029"/>
      <c r="AD52" s="1029"/>
      <c r="AE52" s="1029"/>
      <c r="AF52" s="1043"/>
      <c r="AG52" s="1015"/>
      <c r="AH52" s="1029"/>
      <c r="AI52" s="1029"/>
      <c r="AJ52" s="1029"/>
      <c r="AK52" s="1029"/>
      <c r="AL52" s="1029"/>
      <c r="AM52" s="1043"/>
      <c r="AN52" s="1015"/>
      <c r="AO52" s="1029"/>
      <c r="AP52" s="1029"/>
      <c r="AQ52" s="1029"/>
      <c r="AR52" s="1029"/>
      <c r="AS52" s="1029"/>
      <c r="AT52" s="1043"/>
      <c r="AU52" s="1015"/>
      <c r="AV52" s="1029"/>
      <c r="AW52" s="1029"/>
      <c r="AX52" s="1104"/>
      <c r="AY52" s="1117"/>
      <c r="AZ52" s="1129"/>
      <c r="BA52" s="1138"/>
      <c r="BB52" s="1151"/>
      <c r="BC52" s="1167"/>
      <c r="BD52" s="1167"/>
      <c r="BE52" s="1167"/>
      <c r="BF52" s="1181"/>
    </row>
    <row r="53" spans="2:58" ht="20.25" customHeight="1">
      <c r="B53" s="844"/>
      <c r="C53" s="865"/>
      <c r="D53" s="885"/>
      <c r="E53" s="895"/>
      <c r="F53" s="899"/>
      <c r="G53" s="913"/>
      <c r="H53" s="927"/>
      <c r="I53" s="937"/>
      <c r="J53" s="937"/>
      <c r="K53" s="942"/>
      <c r="L53" s="952"/>
      <c r="M53" s="962"/>
      <c r="N53" s="962"/>
      <c r="O53" s="974"/>
      <c r="P53" s="982" t="s">
        <v>683</v>
      </c>
      <c r="Q53" s="991"/>
      <c r="R53" s="999"/>
      <c r="S53" s="1016" t="str">
        <f>IF(S52="","",VLOOKUP(S52,'【シフト記号表】参考様式10関係（勤務時間帯）'!$C$6:$K$35,9,FALSE))</f>
        <v/>
      </c>
      <c r="T53" s="1030" t="str">
        <f>IF(T52="","",VLOOKUP(T52,'【シフト記号表】参考様式10関係（勤務時間帯）'!$C$6:$K$35,9,FALSE))</f>
        <v/>
      </c>
      <c r="U53" s="1030" t="str">
        <f>IF(U52="","",VLOOKUP(U52,'【シフト記号表】参考様式10関係（勤務時間帯）'!$C$6:$K$35,9,FALSE))</f>
        <v/>
      </c>
      <c r="V53" s="1030" t="str">
        <f>IF(V52="","",VLOOKUP(V52,'【シフト記号表】参考様式10関係（勤務時間帯）'!$C$6:$K$35,9,FALSE))</f>
        <v/>
      </c>
      <c r="W53" s="1030" t="str">
        <f>IF(W52="","",VLOOKUP(W52,'【シフト記号表】参考様式10関係（勤務時間帯）'!$C$6:$K$35,9,FALSE))</f>
        <v/>
      </c>
      <c r="X53" s="1030" t="str">
        <f>IF(X52="","",VLOOKUP(X52,'【シフト記号表】参考様式10関係（勤務時間帯）'!$C$6:$K$35,9,FALSE))</f>
        <v/>
      </c>
      <c r="Y53" s="1044" t="str">
        <f>IF(Y52="","",VLOOKUP(Y52,'【シフト記号表】参考様式10関係（勤務時間帯）'!$C$6:$K$35,9,FALSE))</f>
        <v/>
      </c>
      <c r="Z53" s="1016" t="str">
        <f>IF(Z52="","",VLOOKUP(Z52,'【シフト記号表】参考様式10関係（勤務時間帯）'!$C$6:$K$35,9,FALSE))</f>
        <v/>
      </c>
      <c r="AA53" s="1030" t="str">
        <f>IF(AA52="","",VLOOKUP(AA52,'【シフト記号表】参考様式10関係（勤務時間帯）'!$C$6:$K$35,9,FALSE))</f>
        <v/>
      </c>
      <c r="AB53" s="1030" t="str">
        <f>IF(AB52="","",VLOOKUP(AB52,'【シフト記号表】参考様式10関係（勤務時間帯）'!$C$6:$K$35,9,FALSE))</f>
        <v/>
      </c>
      <c r="AC53" s="1030" t="str">
        <f>IF(AC52="","",VLOOKUP(AC52,'【シフト記号表】参考様式10関係（勤務時間帯）'!$C$6:$K$35,9,FALSE))</f>
        <v/>
      </c>
      <c r="AD53" s="1030" t="str">
        <f>IF(AD52="","",VLOOKUP(AD52,'【シフト記号表】参考様式10関係（勤務時間帯）'!$C$6:$K$35,9,FALSE))</f>
        <v/>
      </c>
      <c r="AE53" s="1030" t="str">
        <f>IF(AE52="","",VLOOKUP(AE52,'【シフト記号表】参考様式10関係（勤務時間帯）'!$C$6:$K$35,9,FALSE))</f>
        <v/>
      </c>
      <c r="AF53" s="1044" t="str">
        <f>IF(AF52="","",VLOOKUP(AF52,'【シフト記号表】参考様式10関係（勤務時間帯）'!$C$6:$K$35,9,FALSE))</f>
        <v/>
      </c>
      <c r="AG53" s="1016" t="str">
        <f>IF(AG52="","",VLOOKUP(AG52,'【シフト記号表】参考様式10関係（勤務時間帯）'!$C$6:$K$35,9,FALSE))</f>
        <v/>
      </c>
      <c r="AH53" s="1030" t="str">
        <f>IF(AH52="","",VLOOKUP(AH52,'【シフト記号表】参考様式10関係（勤務時間帯）'!$C$6:$K$35,9,FALSE))</f>
        <v/>
      </c>
      <c r="AI53" s="1030" t="str">
        <f>IF(AI52="","",VLOOKUP(AI52,'【シフト記号表】参考様式10関係（勤務時間帯）'!$C$6:$K$35,9,FALSE))</f>
        <v/>
      </c>
      <c r="AJ53" s="1030" t="str">
        <f>IF(AJ52="","",VLOOKUP(AJ52,'【シフト記号表】参考様式10関係（勤務時間帯）'!$C$6:$K$35,9,FALSE))</f>
        <v/>
      </c>
      <c r="AK53" s="1030" t="str">
        <f>IF(AK52="","",VLOOKUP(AK52,'【シフト記号表】参考様式10関係（勤務時間帯）'!$C$6:$K$35,9,FALSE))</f>
        <v/>
      </c>
      <c r="AL53" s="1030" t="str">
        <f>IF(AL52="","",VLOOKUP(AL52,'【シフト記号表】参考様式10関係（勤務時間帯）'!$C$6:$K$35,9,FALSE))</f>
        <v/>
      </c>
      <c r="AM53" s="1044" t="str">
        <f>IF(AM52="","",VLOOKUP(AM52,'【シフト記号表】参考様式10関係（勤務時間帯）'!$C$6:$K$35,9,FALSE))</f>
        <v/>
      </c>
      <c r="AN53" s="1016" t="str">
        <f>IF(AN52="","",VLOOKUP(AN52,'【シフト記号表】参考様式10関係（勤務時間帯）'!$C$6:$K$35,9,FALSE))</f>
        <v/>
      </c>
      <c r="AO53" s="1030" t="str">
        <f>IF(AO52="","",VLOOKUP(AO52,'【シフト記号表】参考様式10関係（勤務時間帯）'!$C$6:$K$35,9,FALSE))</f>
        <v/>
      </c>
      <c r="AP53" s="1030" t="str">
        <f>IF(AP52="","",VLOOKUP(AP52,'【シフト記号表】参考様式10関係（勤務時間帯）'!$C$6:$K$35,9,FALSE))</f>
        <v/>
      </c>
      <c r="AQ53" s="1030" t="str">
        <f>IF(AQ52="","",VLOOKUP(AQ52,'【シフト記号表】参考様式10関係（勤務時間帯）'!$C$6:$K$35,9,FALSE))</f>
        <v/>
      </c>
      <c r="AR53" s="1030" t="str">
        <f>IF(AR52="","",VLOOKUP(AR52,'【シフト記号表】参考様式10関係（勤務時間帯）'!$C$6:$K$35,9,FALSE))</f>
        <v/>
      </c>
      <c r="AS53" s="1030" t="str">
        <f>IF(AS52="","",VLOOKUP(AS52,'【シフト記号表】参考様式10関係（勤務時間帯）'!$C$6:$K$35,9,FALSE))</f>
        <v/>
      </c>
      <c r="AT53" s="1044" t="str">
        <f>IF(AT52="","",VLOOKUP(AT52,'【シフト記号表】参考様式10関係（勤務時間帯）'!$C$6:$K$35,9,FALSE))</f>
        <v/>
      </c>
      <c r="AU53" s="1016" t="str">
        <f>IF(AU52="","",VLOOKUP(AU52,'【シフト記号表】参考様式10関係（勤務時間帯）'!$C$6:$K$35,9,FALSE))</f>
        <v/>
      </c>
      <c r="AV53" s="1030" t="str">
        <f>IF(AV52="","",VLOOKUP(AV52,'【シフト記号表】参考様式10関係（勤務時間帯）'!$C$6:$K$35,9,FALSE))</f>
        <v/>
      </c>
      <c r="AW53" s="1030" t="str">
        <f>IF(AW52="","",VLOOKUP(AW52,'【シフト記号表】参考様式10関係（勤務時間帯）'!$C$6:$K$35,9,FALSE))</f>
        <v/>
      </c>
      <c r="AX53" s="1102">
        <f>IF($BB$3="４週",SUM(S53:AT53),IF($BB$3="暦月",SUM(S53:AW53),""))</f>
        <v>0</v>
      </c>
      <c r="AY53" s="1115"/>
      <c r="AZ53" s="1127">
        <f>IF($BB$3="４週",AX53/4,IF($BB$3="暦月",参考様式10!AX53/(参考様式10!$BB$8/7),""))</f>
        <v>0</v>
      </c>
      <c r="BA53" s="1136"/>
      <c r="BB53" s="1149"/>
      <c r="BC53" s="1165"/>
      <c r="BD53" s="1165"/>
      <c r="BE53" s="1165"/>
      <c r="BF53" s="1179"/>
    </row>
    <row r="54" spans="2:58" ht="20.25" customHeight="1">
      <c r="B54" s="844"/>
      <c r="C54" s="866"/>
      <c r="D54" s="886"/>
      <c r="E54" s="896"/>
      <c r="F54" s="899">
        <f>C52</f>
        <v>0</v>
      </c>
      <c r="G54" s="914"/>
      <c r="H54" s="927"/>
      <c r="I54" s="937"/>
      <c r="J54" s="937"/>
      <c r="K54" s="942"/>
      <c r="L54" s="954"/>
      <c r="M54" s="964"/>
      <c r="N54" s="964"/>
      <c r="O54" s="976"/>
      <c r="P54" s="983" t="s">
        <v>772</v>
      </c>
      <c r="Q54" s="992"/>
      <c r="R54" s="1000"/>
      <c r="S54" s="1017" t="str">
        <f>IF(S52="","",VLOOKUP(S52,'【シフト記号表】参考様式10関係（勤務時間帯）'!$C$6:$U$35,19,FALSE))</f>
        <v/>
      </c>
      <c r="T54" s="1031" t="str">
        <f>IF(T52="","",VLOOKUP(T52,'【シフト記号表】参考様式10関係（勤務時間帯）'!$C$6:$U$35,19,FALSE))</f>
        <v/>
      </c>
      <c r="U54" s="1031" t="str">
        <f>IF(U52="","",VLOOKUP(U52,'【シフト記号表】参考様式10関係（勤務時間帯）'!$C$6:$U$35,19,FALSE))</f>
        <v/>
      </c>
      <c r="V54" s="1031" t="str">
        <f>IF(V52="","",VLOOKUP(V52,'【シフト記号表】参考様式10関係（勤務時間帯）'!$C$6:$U$35,19,FALSE))</f>
        <v/>
      </c>
      <c r="W54" s="1031" t="str">
        <f>IF(W52="","",VLOOKUP(W52,'【シフト記号表】参考様式10関係（勤務時間帯）'!$C$6:$U$35,19,FALSE))</f>
        <v/>
      </c>
      <c r="X54" s="1031" t="str">
        <f>IF(X52="","",VLOOKUP(X52,'【シフト記号表】参考様式10関係（勤務時間帯）'!$C$6:$U$35,19,FALSE))</f>
        <v/>
      </c>
      <c r="Y54" s="1045" t="str">
        <f>IF(Y52="","",VLOOKUP(Y52,'【シフト記号表】参考様式10関係（勤務時間帯）'!$C$6:$U$35,19,FALSE))</f>
        <v/>
      </c>
      <c r="Z54" s="1017" t="str">
        <f>IF(Z52="","",VLOOKUP(Z52,'【シフト記号表】参考様式10関係（勤務時間帯）'!$C$6:$U$35,19,FALSE))</f>
        <v/>
      </c>
      <c r="AA54" s="1031" t="str">
        <f>IF(AA52="","",VLOOKUP(AA52,'【シフト記号表】参考様式10関係（勤務時間帯）'!$C$6:$U$35,19,FALSE))</f>
        <v/>
      </c>
      <c r="AB54" s="1031" t="str">
        <f>IF(AB52="","",VLOOKUP(AB52,'【シフト記号表】参考様式10関係（勤務時間帯）'!$C$6:$U$35,19,FALSE))</f>
        <v/>
      </c>
      <c r="AC54" s="1031" t="str">
        <f>IF(AC52="","",VLOOKUP(AC52,'【シフト記号表】参考様式10関係（勤務時間帯）'!$C$6:$U$35,19,FALSE))</f>
        <v/>
      </c>
      <c r="AD54" s="1031" t="str">
        <f>IF(AD52="","",VLOOKUP(AD52,'【シフト記号表】参考様式10関係（勤務時間帯）'!$C$6:$U$35,19,FALSE))</f>
        <v/>
      </c>
      <c r="AE54" s="1031" t="str">
        <f>IF(AE52="","",VLOOKUP(AE52,'【シフト記号表】参考様式10関係（勤務時間帯）'!$C$6:$U$35,19,FALSE))</f>
        <v/>
      </c>
      <c r="AF54" s="1045" t="str">
        <f>IF(AF52="","",VLOOKUP(AF52,'【シフト記号表】参考様式10関係（勤務時間帯）'!$C$6:$U$35,19,FALSE))</f>
        <v/>
      </c>
      <c r="AG54" s="1017" t="str">
        <f>IF(AG52="","",VLOOKUP(AG52,'【シフト記号表】参考様式10関係（勤務時間帯）'!$C$6:$U$35,19,FALSE))</f>
        <v/>
      </c>
      <c r="AH54" s="1031" t="str">
        <f>IF(AH52="","",VLOOKUP(AH52,'【シフト記号表】参考様式10関係（勤務時間帯）'!$C$6:$U$35,19,FALSE))</f>
        <v/>
      </c>
      <c r="AI54" s="1031" t="str">
        <f>IF(AI52="","",VLOOKUP(AI52,'【シフト記号表】参考様式10関係（勤務時間帯）'!$C$6:$U$35,19,FALSE))</f>
        <v/>
      </c>
      <c r="AJ54" s="1031" t="str">
        <f>IF(AJ52="","",VLOOKUP(AJ52,'【シフト記号表】参考様式10関係（勤務時間帯）'!$C$6:$U$35,19,FALSE))</f>
        <v/>
      </c>
      <c r="AK54" s="1031" t="str">
        <f>IF(AK52="","",VLOOKUP(AK52,'【シフト記号表】参考様式10関係（勤務時間帯）'!$C$6:$U$35,19,FALSE))</f>
        <v/>
      </c>
      <c r="AL54" s="1031" t="str">
        <f>IF(AL52="","",VLOOKUP(AL52,'【シフト記号表】参考様式10関係（勤務時間帯）'!$C$6:$U$35,19,FALSE))</f>
        <v/>
      </c>
      <c r="AM54" s="1045" t="str">
        <f>IF(AM52="","",VLOOKUP(AM52,'【シフト記号表】参考様式10関係（勤務時間帯）'!$C$6:$U$35,19,FALSE))</f>
        <v/>
      </c>
      <c r="AN54" s="1017" t="str">
        <f>IF(AN52="","",VLOOKUP(AN52,'【シフト記号表】参考様式10関係（勤務時間帯）'!$C$6:$U$35,19,FALSE))</f>
        <v/>
      </c>
      <c r="AO54" s="1031" t="str">
        <f>IF(AO52="","",VLOOKUP(AO52,'【シフト記号表】参考様式10関係（勤務時間帯）'!$C$6:$U$35,19,FALSE))</f>
        <v/>
      </c>
      <c r="AP54" s="1031" t="str">
        <f>IF(AP52="","",VLOOKUP(AP52,'【シフト記号表】参考様式10関係（勤務時間帯）'!$C$6:$U$35,19,FALSE))</f>
        <v/>
      </c>
      <c r="AQ54" s="1031" t="str">
        <f>IF(AQ52="","",VLOOKUP(AQ52,'【シフト記号表】参考様式10関係（勤務時間帯）'!$C$6:$U$35,19,FALSE))</f>
        <v/>
      </c>
      <c r="AR54" s="1031" t="str">
        <f>IF(AR52="","",VLOOKUP(AR52,'【シフト記号表】参考様式10関係（勤務時間帯）'!$C$6:$U$35,19,FALSE))</f>
        <v/>
      </c>
      <c r="AS54" s="1031" t="str">
        <f>IF(AS52="","",VLOOKUP(AS52,'【シフト記号表】参考様式10関係（勤務時間帯）'!$C$6:$U$35,19,FALSE))</f>
        <v/>
      </c>
      <c r="AT54" s="1045" t="str">
        <f>IF(AT52="","",VLOOKUP(AT52,'【シフト記号表】参考様式10関係（勤務時間帯）'!$C$6:$U$35,19,FALSE))</f>
        <v/>
      </c>
      <c r="AU54" s="1017" t="str">
        <f>IF(AU52="","",VLOOKUP(AU52,'【シフト記号表】参考様式10関係（勤務時間帯）'!$C$6:$U$35,19,FALSE))</f>
        <v/>
      </c>
      <c r="AV54" s="1031" t="str">
        <f>IF(AV52="","",VLOOKUP(AV52,'【シフト記号表】参考様式10関係（勤務時間帯）'!$C$6:$U$35,19,FALSE))</f>
        <v/>
      </c>
      <c r="AW54" s="1031" t="str">
        <f>IF(AW52="","",VLOOKUP(AW52,'【シフト記号表】参考様式10関係（勤務時間帯）'!$C$6:$U$35,19,FALSE))</f>
        <v/>
      </c>
      <c r="AX54" s="1103">
        <f>IF($BB$3="４週",SUM(S54:AT54),IF($BB$3="暦月",SUM(S54:AW54),""))</f>
        <v>0</v>
      </c>
      <c r="AY54" s="1116"/>
      <c r="AZ54" s="1128">
        <f>IF($BB$3="４週",AX54/4,IF($BB$3="暦月",参考様式10!AX54/(参考様式10!$BB$8/7),""))</f>
        <v>0</v>
      </c>
      <c r="BA54" s="1137"/>
      <c r="BB54" s="1150"/>
      <c r="BC54" s="1166"/>
      <c r="BD54" s="1166"/>
      <c r="BE54" s="1166"/>
      <c r="BF54" s="1180"/>
    </row>
    <row r="55" spans="2:58" ht="20.25" customHeight="1">
      <c r="B55" s="844">
        <f>B52+1</f>
        <v>12</v>
      </c>
      <c r="C55" s="864"/>
      <c r="D55" s="884"/>
      <c r="E55" s="894"/>
      <c r="F55" s="901"/>
      <c r="G55" s="901"/>
      <c r="H55" s="928"/>
      <c r="I55" s="937"/>
      <c r="J55" s="937"/>
      <c r="K55" s="942"/>
      <c r="L55" s="953"/>
      <c r="M55" s="963"/>
      <c r="N55" s="963"/>
      <c r="O55" s="975"/>
      <c r="P55" s="984" t="s">
        <v>712</v>
      </c>
      <c r="Q55" s="993"/>
      <c r="R55" s="1001"/>
      <c r="S55" s="1015"/>
      <c r="T55" s="1029"/>
      <c r="U55" s="1029"/>
      <c r="V55" s="1029"/>
      <c r="W55" s="1029"/>
      <c r="X55" s="1029"/>
      <c r="Y55" s="1043"/>
      <c r="Z55" s="1015"/>
      <c r="AA55" s="1029"/>
      <c r="AB55" s="1029"/>
      <c r="AC55" s="1029"/>
      <c r="AD55" s="1029"/>
      <c r="AE55" s="1029"/>
      <c r="AF55" s="1043"/>
      <c r="AG55" s="1015"/>
      <c r="AH55" s="1029"/>
      <c r="AI55" s="1029"/>
      <c r="AJ55" s="1029"/>
      <c r="AK55" s="1029"/>
      <c r="AL55" s="1029"/>
      <c r="AM55" s="1043"/>
      <c r="AN55" s="1015"/>
      <c r="AO55" s="1029"/>
      <c r="AP55" s="1029"/>
      <c r="AQ55" s="1029"/>
      <c r="AR55" s="1029"/>
      <c r="AS55" s="1029"/>
      <c r="AT55" s="1043"/>
      <c r="AU55" s="1015"/>
      <c r="AV55" s="1029"/>
      <c r="AW55" s="1029"/>
      <c r="AX55" s="1104"/>
      <c r="AY55" s="1117"/>
      <c r="AZ55" s="1129"/>
      <c r="BA55" s="1138"/>
      <c r="BB55" s="1152"/>
      <c r="BC55" s="963"/>
      <c r="BD55" s="963"/>
      <c r="BE55" s="963"/>
      <c r="BF55" s="975"/>
    </row>
    <row r="56" spans="2:58" ht="20.25" customHeight="1">
      <c r="B56" s="844"/>
      <c r="C56" s="865"/>
      <c r="D56" s="885"/>
      <c r="E56" s="895"/>
      <c r="F56" s="899"/>
      <c r="G56" s="913"/>
      <c r="H56" s="927"/>
      <c r="I56" s="937"/>
      <c r="J56" s="937"/>
      <c r="K56" s="942"/>
      <c r="L56" s="952"/>
      <c r="M56" s="962"/>
      <c r="N56" s="962"/>
      <c r="O56" s="974"/>
      <c r="P56" s="982" t="s">
        <v>683</v>
      </c>
      <c r="Q56" s="991"/>
      <c r="R56" s="999"/>
      <c r="S56" s="1016" t="str">
        <f>IF(S55="","",VLOOKUP(S55,'【シフト記号表】参考様式10関係（勤務時間帯）'!$C$6:$K$35,9,FALSE))</f>
        <v/>
      </c>
      <c r="T56" s="1030" t="str">
        <f>IF(T55="","",VLOOKUP(T55,'【シフト記号表】参考様式10関係（勤務時間帯）'!$C$6:$K$35,9,FALSE))</f>
        <v/>
      </c>
      <c r="U56" s="1030" t="str">
        <f>IF(U55="","",VLOOKUP(U55,'【シフト記号表】参考様式10関係（勤務時間帯）'!$C$6:$K$35,9,FALSE))</f>
        <v/>
      </c>
      <c r="V56" s="1030" t="str">
        <f>IF(V55="","",VLOOKUP(V55,'【シフト記号表】参考様式10関係（勤務時間帯）'!$C$6:$K$35,9,FALSE))</f>
        <v/>
      </c>
      <c r="W56" s="1030" t="str">
        <f>IF(W55="","",VLOOKUP(W55,'【シフト記号表】参考様式10関係（勤務時間帯）'!$C$6:$K$35,9,FALSE))</f>
        <v/>
      </c>
      <c r="X56" s="1030" t="str">
        <f>IF(X55="","",VLOOKUP(X55,'【シフト記号表】参考様式10関係（勤務時間帯）'!$C$6:$K$35,9,FALSE))</f>
        <v/>
      </c>
      <c r="Y56" s="1044" t="str">
        <f>IF(Y55="","",VLOOKUP(Y55,'【シフト記号表】参考様式10関係（勤務時間帯）'!$C$6:$K$35,9,FALSE))</f>
        <v/>
      </c>
      <c r="Z56" s="1016" t="str">
        <f>IF(Z55="","",VLOOKUP(Z55,'【シフト記号表】参考様式10関係（勤務時間帯）'!$C$6:$K$35,9,FALSE))</f>
        <v/>
      </c>
      <c r="AA56" s="1030" t="str">
        <f>IF(AA55="","",VLOOKUP(AA55,'【シフト記号表】参考様式10関係（勤務時間帯）'!$C$6:$K$35,9,FALSE))</f>
        <v/>
      </c>
      <c r="AB56" s="1030" t="str">
        <f>IF(AB55="","",VLOOKUP(AB55,'【シフト記号表】参考様式10関係（勤務時間帯）'!$C$6:$K$35,9,FALSE))</f>
        <v/>
      </c>
      <c r="AC56" s="1030" t="str">
        <f>IF(AC55="","",VLOOKUP(AC55,'【シフト記号表】参考様式10関係（勤務時間帯）'!$C$6:$K$35,9,FALSE))</f>
        <v/>
      </c>
      <c r="AD56" s="1030" t="str">
        <f>IF(AD55="","",VLOOKUP(AD55,'【シフト記号表】参考様式10関係（勤務時間帯）'!$C$6:$K$35,9,FALSE))</f>
        <v/>
      </c>
      <c r="AE56" s="1030" t="str">
        <f>IF(AE55="","",VLOOKUP(AE55,'【シフト記号表】参考様式10関係（勤務時間帯）'!$C$6:$K$35,9,FALSE))</f>
        <v/>
      </c>
      <c r="AF56" s="1044" t="str">
        <f>IF(AF55="","",VLOOKUP(AF55,'【シフト記号表】参考様式10関係（勤務時間帯）'!$C$6:$K$35,9,FALSE))</f>
        <v/>
      </c>
      <c r="AG56" s="1016" t="str">
        <f>IF(AG55="","",VLOOKUP(AG55,'【シフト記号表】参考様式10関係（勤務時間帯）'!$C$6:$K$35,9,FALSE))</f>
        <v/>
      </c>
      <c r="AH56" s="1030" t="str">
        <f>IF(AH55="","",VLOOKUP(AH55,'【シフト記号表】参考様式10関係（勤務時間帯）'!$C$6:$K$35,9,FALSE))</f>
        <v/>
      </c>
      <c r="AI56" s="1030" t="str">
        <f>IF(AI55="","",VLOOKUP(AI55,'【シフト記号表】参考様式10関係（勤務時間帯）'!$C$6:$K$35,9,FALSE))</f>
        <v/>
      </c>
      <c r="AJ56" s="1030" t="str">
        <f>IF(AJ55="","",VLOOKUP(AJ55,'【シフト記号表】参考様式10関係（勤務時間帯）'!$C$6:$K$35,9,FALSE))</f>
        <v/>
      </c>
      <c r="AK56" s="1030" t="str">
        <f>IF(AK55="","",VLOOKUP(AK55,'【シフト記号表】参考様式10関係（勤務時間帯）'!$C$6:$K$35,9,FALSE))</f>
        <v/>
      </c>
      <c r="AL56" s="1030" t="str">
        <f>IF(AL55="","",VLOOKUP(AL55,'【シフト記号表】参考様式10関係（勤務時間帯）'!$C$6:$K$35,9,FALSE))</f>
        <v/>
      </c>
      <c r="AM56" s="1044" t="str">
        <f>IF(AM55="","",VLOOKUP(AM55,'【シフト記号表】参考様式10関係（勤務時間帯）'!$C$6:$K$35,9,FALSE))</f>
        <v/>
      </c>
      <c r="AN56" s="1016" t="str">
        <f>IF(AN55="","",VLOOKUP(AN55,'【シフト記号表】参考様式10関係（勤務時間帯）'!$C$6:$K$35,9,FALSE))</f>
        <v/>
      </c>
      <c r="AO56" s="1030" t="str">
        <f>IF(AO55="","",VLOOKUP(AO55,'【シフト記号表】参考様式10関係（勤務時間帯）'!$C$6:$K$35,9,FALSE))</f>
        <v/>
      </c>
      <c r="AP56" s="1030" t="str">
        <f>IF(AP55="","",VLOOKUP(AP55,'【シフト記号表】参考様式10関係（勤務時間帯）'!$C$6:$K$35,9,FALSE))</f>
        <v/>
      </c>
      <c r="AQ56" s="1030" t="str">
        <f>IF(AQ55="","",VLOOKUP(AQ55,'【シフト記号表】参考様式10関係（勤務時間帯）'!$C$6:$K$35,9,FALSE))</f>
        <v/>
      </c>
      <c r="AR56" s="1030" t="str">
        <f>IF(AR55="","",VLOOKUP(AR55,'【シフト記号表】参考様式10関係（勤務時間帯）'!$C$6:$K$35,9,FALSE))</f>
        <v/>
      </c>
      <c r="AS56" s="1030" t="str">
        <f>IF(AS55="","",VLOOKUP(AS55,'【シフト記号表】参考様式10関係（勤務時間帯）'!$C$6:$K$35,9,FALSE))</f>
        <v/>
      </c>
      <c r="AT56" s="1044" t="str">
        <f>IF(AT55="","",VLOOKUP(AT55,'【シフト記号表】参考様式10関係（勤務時間帯）'!$C$6:$K$35,9,FALSE))</f>
        <v/>
      </c>
      <c r="AU56" s="1016" t="str">
        <f>IF(AU55="","",VLOOKUP(AU55,'【シフト記号表】参考様式10関係（勤務時間帯）'!$C$6:$K$35,9,FALSE))</f>
        <v/>
      </c>
      <c r="AV56" s="1030" t="str">
        <f>IF(AV55="","",VLOOKUP(AV55,'【シフト記号表】参考様式10関係（勤務時間帯）'!$C$6:$K$35,9,FALSE))</f>
        <v/>
      </c>
      <c r="AW56" s="1030" t="str">
        <f>IF(AW55="","",VLOOKUP(AW55,'【シフト記号表】参考様式10関係（勤務時間帯）'!$C$6:$K$35,9,FALSE))</f>
        <v/>
      </c>
      <c r="AX56" s="1102">
        <f>IF($BB$3="４週",SUM(S56:AT56),IF($BB$3="暦月",SUM(S56:AW56),""))</f>
        <v>0</v>
      </c>
      <c r="AY56" s="1115"/>
      <c r="AZ56" s="1127">
        <f>IF($BB$3="４週",AX56/4,IF($BB$3="暦月",参考様式10!AX56/(参考様式10!$BB$8/7),""))</f>
        <v>0</v>
      </c>
      <c r="BA56" s="1136"/>
      <c r="BB56" s="1153"/>
      <c r="BC56" s="962"/>
      <c r="BD56" s="962"/>
      <c r="BE56" s="962"/>
      <c r="BF56" s="974"/>
    </row>
    <row r="57" spans="2:58" ht="20.25" customHeight="1">
      <c r="B57" s="844"/>
      <c r="C57" s="866"/>
      <c r="D57" s="886"/>
      <c r="E57" s="896"/>
      <c r="F57" s="899">
        <f>C55</f>
        <v>0</v>
      </c>
      <c r="G57" s="914"/>
      <c r="H57" s="927"/>
      <c r="I57" s="937"/>
      <c r="J57" s="937"/>
      <c r="K57" s="942"/>
      <c r="L57" s="954"/>
      <c r="M57" s="964"/>
      <c r="N57" s="964"/>
      <c r="O57" s="976"/>
      <c r="P57" s="983" t="s">
        <v>772</v>
      </c>
      <c r="Q57" s="992"/>
      <c r="R57" s="1000"/>
      <c r="S57" s="1017" t="str">
        <f>IF(S55="","",VLOOKUP(S55,'【シフト記号表】参考様式10関係（勤務時間帯）'!$C$6:$U$35,19,FALSE))</f>
        <v/>
      </c>
      <c r="T57" s="1031" t="str">
        <f>IF(T55="","",VLOOKUP(T55,'【シフト記号表】参考様式10関係（勤務時間帯）'!$C$6:$U$35,19,FALSE))</f>
        <v/>
      </c>
      <c r="U57" s="1031" t="str">
        <f>IF(U55="","",VLOOKUP(U55,'【シフト記号表】参考様式10関係（勤務時間帯）'!$C$6:$U$35,19,FALSE))</f>
        <v/>
      </c>
      <c r="V57" s="1031" t="str">
        <f>IF(V55="","",VLOOKUP(V55,'【シフト記号表】参考様式10関係（勤務時間帯）'!$C$6:$U$35,19,FALSE))</f>
        <v/>
      </c>
      <c r="W57" s="1031" t="str">
        <f>IF(W55="","",VLOOKUP(W55,'【シフト記号表】参考様式10関係（勤務時間帯）'!$C$6:$U$35,19,FALSE))</f>
        <v/>
      </c>
      <c r="X57" s="1031" t="str">
        <f>IF(X55="","",VLOOKUP(X55,'【シフト記号表】参考様式10関係（勤務時間帯）'!$C$6:$U$35,19,FALSE))</f>
        <v/>
      </c>
      <c r="Y57" s="1045" t="str">
        <f>IF(Y55="","",VLOOKUP(Y55,'【シフト記号表】参考様式10関係（勤務時間帯）'!$C$6:$U$35,19,FALSE))</f>
        <v/>
      </c>
      <c r="Z57" s="1017" t="str">
        <f>IF(Z55="","",VLOOKUP(Z55,'【シフト記号表】参考様式10関係（勤務時間帯）'!$C$6:$U$35,19,FALSE))</f>
        <v/>
      </c>
      <c r="AA57" s="1031" t="str">
        <f>IF(AA55="","",VLOOKUP(AA55,'【シフト記号表】参考様式10関係（勤務時間帯）'!$C$6:$U$35,19,FALSE))</f>
        <v/>
      </c>
      <c r="AB57" s="1031" t="str">
        <f>IF(AB55="","",VLOOKUP(AB55,'【シフト記号表】参考様式10関係（勤務時間帯）'!$C$6:$U$35,19,FALSE))</f>
        <v/>
      </c>
      <c r="AC57" s="1031" t="str">
        <f>IF(AC55="","",VLOOKUP(AC55,'【シフト記号表】参考様式10関係（勤務時間帯）'!$C$6:$U$35,19,FALSE))</f>
        <v/>
      </c>
      <c r="AD57" s="1031" t="str">
        <f>IF(AD55="","",VLOOKUP(AD55,'【シフト記号表】参考様式10関係（勤務時間帯）'!$C$6:$U$35,19,FALSE))</f>
        <v/>
      </c>
      <c r="AE57" s="1031" t="str">
        <f>IF(AE55="","",VLOOKUP(AE55,'【シフト記号表】参考様式10関係（勤務時間帯）'!$C$6:$U$35,19,FALSE))</f>
        <v/>
      </c>
      <c r="AF57" s="1045" t="str">
        <f>IF(AF55="","",VLOOKUP(AF55,'【シフト記号表】参考様式10関係（勤務時間帯）'!$C$6:$U$35,19,FALSE))</f>
        <v/>
      </c>
      <c r="AG57" s="1017" t="str">
        <f>IF(AG55="","",VLOOKUP(AG55,'【シフト記号表】参考様式10関係（勤務時間帯）'!$C$6:$U$35,19,FALSE))</f>
        <v/>
      </c>
      <c r="AH57" s="1031" t="str">
        <f>IF(AH55="","",VLOOKUP(AH55,'【シフト記号表】参考様式10関係（勤務時間帯）'!$C$6:$U$35,19,FALSE))</f>
        <v/>
      </c>
      <c r="AI57" s="1031" t="str">
        <f>IF(AI55="","",VLOOKUP(AI55,'【シフト記号表】参考様式10関係（勤務時間帯）'!$C$6:$U$35,19,FALSE))</f>
        <v/>
      </c>
      <c r="AJ57" s="1031" t="str">
        <f>IF(AJ55="","",VLOOKUP(AJ55,'【シフト記号表】参考様式10関係（勤務時間帯）'!$C$6:$U$35,19,FALSE))</f>
        <v/>
      </c>
      <c r="AK57" s="1031" t="str">
        <f>IF(AK55="","",VLOOKUP(AK55,'【シフト記号表】参考様式10関係（勤務時間帯）'!$C$6:$U$35,19,FALSE))</f>
        <v/>
      </c>
      <c r="AL57" s="1031" t="str">
        <f>IF(AL55="","",VLOOKUP(AL55,'【シフト記号表】参考様式10関係（勤務時間帯）'!$C$6:$U$35,19,FALSE))</f>
        <v/>
      </c>
      <c r="AM57" s="1045" t="str">
        <f>IF(AM55="","",VLOOKUP(AM55,'【シフト記号表】参考様式10関係（勤務時間帯）'!$C$6:$U$35,19,FALSE))</f>
        <v/>
      </c>
      <c r="AN57" s="1017" t="str">
        <f>IF(AN55="","",VLOOKUP(AN55,'【シフト記号表】参考様式10関係（勤務時間帯）'!$C$6:$U$35,19,FALSE))</f>
        <v/>
      </c>
      <c r="AO57" s="1031" t="str">
        <f>IF(AO55="","",VLOOKUP(AO55,'【シフト記号表】参考様式10関係（勤務時間帯）'!$C$6:$U$35,19,FALSE))</f>
        <v/>
      </c>
      <c r="AP57" s="1031" t="str">
        <f>IF(AP55="","",VLOOKUP(AP55,'【シフト記号表】参考様式10関係（勤務時間帯）'!$C$6:$U$35,19,FALSE))</f>
        <v/>
      </c>
      <c r="AQ57" s="1031" t="str">
        <f>IF(AQ55="","",VLOOKUP(AQ55,'【シフト記号表】参考様式10関係（勤務時間帯）'!$C$6:$U$35,19,FALSE))</f>
        <v/>
      </c>
      <c r="AR57" s="1031" t="str">
        <f>IF(AR55="","",VLOOKUP(AR55,'【シフト記号表】参考様式10関係（勤務時間帯）'!$C$6:$U$35,19,FALSE))</f>
        <v/>
      </c>
      <c r="AS57" s="1031" t="str">
        <f>IF(AS55="","",VLOOKUP(AS55,'【シフト記号表】参考様式10関係（勤務時間帯）'!$C$6:$U$35,19,FALSE))</f>
        <v/>
      </c>
      <c r="AT57" s="1045" t="str">
        <f>IF(AT55="","",VLOOKUP(AT55,'【シフト記号表】参考様式10関係（勤務時間帯）'!$C$6:$U$35,19,FALSE))</f>
        <v/>
      </c>
      <c r="AU57" s="1017" t="str">
        <f>IF(AU55="","",VLOOKUP(AU55,'【シフト記号表】参考様式10関係（勤務時間帯）'!$C$6:$U$35,19,FALSE))</f>
        <v/>
      </c>
      <c r="AV57" s="1031" t="str">
        <f>IF(AV55="","",VLOOKUP(AV55,'【シフト記号表】参考様式10関係（勤務時間帯）'!$C$6:$U$35,19,FALSE))</f>
        <v/>
      </c>
      <c r="AW57" s="1031" t="str">
        <f>IF(AW55="","",VLOOKUP(AW55,'【シフト記号表】参考様式10関係（勤務時間帯）'!$C$6:$U$35,19,FALSE))</f>
        <v/>
      </c>
      <c r="AX57" s="1103">
        <f>IF($BB$3="４週",SUM(S57:AT57),IF($BB$3="暦月",SUM(S57:AW57),""))</f>
        <v>0</v>
      </c>
      <c r="AY57" s="1116"/>
      <c r="AZ57" s="1128">
        <f>IF($BB$3="４週",AX57/4,IF($BB$3="暦月",参考様式10!AX57/(参考様式10!$BB$8/7),""))</f>
        <v>0</v>
      </c>
      <c r="BA57" s="1137"/>
      <c r="BB57" s="1154"/>
      <c r="BC57" s="964"/>
      <c r="BD57" s="964"/>
      <c r="BE57" s="964"/>
      <c r="BF57" s="976"/>
    </row>
    <row r="58" spans="2:58" ht="20.25" customHeight="1">
      <c r="B58" s="844">
        <f>B55+1</f>
        <v>13</v>
      </c>
      <c r="C58" s="864"/>
      <c r="D58" s="884"/>
      <c r="E58" s="894"/>
      <c r="F58" s="901"/>
      <c r="G58" s="901"/>
      <c r="H58" s="928"/>
      <c r="I58" s="937"/>
      <c r="J58" s="937"/>
      <c r="K58" s="942"/>
      <c r="L58" s="953"/>
      <c r="M58" s="963"/>
      <c r="N58" s="963"/>
      <c r="O58" s="975"/>
      <c r="P58" s="984" t="s">
        <v>712</v>
      </c>
      <c r="Q58" s="993"/>
      <c r="R58" s="1001"/>
      <c r="S58" s="1015"/>
      <c r="T58" s="1029"/>
      <c r="U58" s="1029"/>
      <c r="V58" s="1029"/>
      <c r="W58" s="1029"/>
      <c r="X58" s="1029"/>
      <c r="Y58" s="1043"/>
      <c r="Z58" s="1015"/>
      <c r="AA58" s="1029"/>
      <c r="AB58" s="1029"/>
      <c r="AC58" s="1029"/>
      <c r="AD58" s="1029"/>
      <c r="AE58" s="1029"/>
      <c r="AF58" s="1043"/>
      <c r="AG58" s="1015"/>
      <c r="AH58" s="1029"/>
      <c r="AI58" s="1029"/>
      <c r="AJ58" s="1029"/>
      <c r="AK58" s="1029"/>
      <c r="AL58" s="1029"/>
      <c r="AM58" s="1043"/>
      <c r="AN58" s="1015"/>
      <c r="AO58" s="1029"/>
      <c r="AP58" s="1029"/>
      <c r="AQ58" s="1029"/>
      <c r="AR58" s="1029"/>
      <c r="AS58" s="1029"/>
      <c r="AT58" s="1043"/>
      <c r="AU58" s="1015"/>
      <c r="AV58" s="1029"/>
      <c r="AW58" s="1029"/>
      <c r="AX58" s="1104"/>
      <c r="AY58" s="1117"/>
      <c r="AZ58" s="1129"/>
      <c r="BA58" s="1138"/>
      <c r="BB58" s="1152"/>
      <c r="BC58" s="963"/>
      <c r="BD58" s="963"/>
      <c r="BE58" s="963"/>
      <c r="BF58" s="975"/>
    </row>
    <row r="59" spans="2:58" ht="20.25" customHeight="1">
      <c r="B59" s="844"/>
      <c r="C59" s="865"/>
      <c r="D59" s="885"/>
      <c r="E59" s="895"/>
      <c r="F59" s="899"/>
      <c r="G59" s="913"/>
      <c r="H59" s="927"/>
      <c r="I59" s="937"/>
      <c r="J59" s="937"/>
      <c r="K59" s="942"/>
      <c r="L59" s="952"/>
      <c r="M59" s="962"/>
      <c r="N59" s="962"/>
      <c r="O59" s="974"/>
      <c r="P59" s="982" t="s">
        <v>683</v>
      </c>
      <c r="Q59" s="991"/>
      <c r="R59" s="999"/>
      <c r="S59" s="1016" t="str">
        <f>IF(S58="","",VLOOKUP(S58,'【シフト記号表】参考様式10関係（勤務時間帯）'!$C$6:$K$35,9,FALSE))</f>
        <v/>
      </c>
      <c r="T59" s="1030" t="str">
        <f>IF(T58="","",VLOOKUP(T58,'【シフト記号表】参考様式10関係（勤務時間帯）'!$C$6:$K$35,9,FALSE))</f>
        <v/>
      </c>
      <c r="U59" s="1030" t="str">
        <f>IF(U58="","",VLOOKUP(U58,'【シフト記号表】参考様式10関係（勤務時間帯）'!$C$6:$K$35,9,FALSE))</f>
        <v/>
      </c>
      <c r="V59" s="1030" t="str">
        <f>IF(V58="","",VLOOKUP(V58,'【シフト記号表】参考様式10関係（勤務時間帯）'!$C$6:$K$35,9,FALSE))</f>
        <v/>
      </c>
      <c r="W59" s="1030" t="str">
        <f>IF(W58="","",VLOOKUP(W58,'【シフト記号表】参考様式10関係（勤務時間帯）'!$C$6:$K$35,9,FALSE))</f>
        <v/>
      </c>
      <c r="X59" s="1030" t="str">
        <f>IF(X58="","",VLOOKUP(X58,'【シフト記号表】参考様式10関係（勤務時間帯）'!$C$6:$K$35,9,FALSE))</f>
        <v/>
      </c>
      <c r="Y59" s="1044" t="str">
        <f>IF(Y58="","",VLOOKUP(Y58,'【シフト記号表】参考様式10関係（勤務時間帯）'!$C$6:$K$35,9,FALSE))</f>
        <v/>
      </c>
      <c r="Z59" s="1016" t="str">
        <f>IF(Z58="","",VLOOKUP(Z58,'【シフト記号表】参考様式10関係（勤務時間帯）'!$C$6:$K$35,9,FALSE))</f>
        <v/>
      </c>
      <c r="AA59" s="1030" t="str">
        <f>IF(AA58="","",VLOOKUP(AA58,'【シフト記号表】参考様式10関係（勤務時間帯）'!$C$6:$K$35,9,FALSE))</f>
        <v/>
      </c>
      <c r="AB59" s="1030" t="str">
        <f>IF(AB58="","",VLOOKUP(AB58,'【シフト記号表】参考様式10関係（勤務時間帯）'!$C$6:$K$35,9,FALSE))</f>
        <v/>
      </c>
      <c r="AC59" s="1030" t="str">
        <f>IF(AC58="","",VLOOKUP(AC58,'【シフト記号表】参考様式10関係（勤務時間帯）'!$C$6:$K$35,9,FALSE))</f>
        <v/>
      </c>
      <c r="AD59" s="1030" t="str">
        <f>IF(AD58="","",VLOOKUP(AD58,'【シフト記号表】参考様式10関係（勤務時間帯）'!$C$6:$K$35,9,FALSE))</f>
        <v/>
      </c>
      <c r="AE59" s="1030" t="str">
        <f>IF(AE58="","",VLOOKUP(AE58,'【シフト記号表】参考様式10関係（勤務時間帯）'!$C$6:$K$35,9,FALSE))</f>
        <v/>
      </c>
      <c r="AF59" s="1044" t="str">
        <f>IF(AF58="","",VLOOKUP(AF58,'【シフト記号表】参考様式10関係（勤務時間帯）'!$C$6:$K$35,9,FALSE))</f>
        <v/>
      </c>
      <c r="AG59" s="1016" t="str">
        <f>IF(AG58="","",VLOOKUP(AG58,'【シフト記号表】参考様式10関係（勤務時間帯）'!$C$6:$K$35,9,FALSE))</f>
        <v/>
      </c>
      <c r="AH59" s="1030" t="str">
        <f>IF(AH58="","",VLOOKUP(AH58,'【シフト記号表】参考様式10関係（勤務時間帯）'!$C$6:$K$35,9,FALSE))</f>
        <v/>
      </c>
      <c r="AI59" s="1030" t="str">
        <f>IF(AI58="","",VLOOKUP(AI58,'【シフト記号表】参考様式10関係（勤務時間帯）'!$C$6:$K$35,9,FALSE))</f>
        <v/>
      </c>
      <c r="AJ59" s="1030" t="str">
        <f>IF(AJ58="","",VLOOKUP(AJ58,'【シフト記号表】参考様式10関係（勤務時間帯）'!$C$6:$K$35,9,FALSE))</f>
        <v/>
      </c>
      <c r="AK59" s="1030" t="str">
        <f>IF(AK58="","",VLOOKUP(AK58,'【シフト記号表】参考様式10関係（勤務時間帯）'!$C$6:$K$35,9,FALSE))</f>
        <v/>
      </c>
      <c r="AL59" s="1030" t="str">
        <f>IF(AL58="","",VLOOKUP(AL58,'【シフト記号表】参考様式10関係（勤務時間帯）'!$C$6:$K$35,9,FALSE))</f>
        <v/>
      </c>
      <c r="AM59" s="1044" t="str">
        <f>IF(AM58="","",VLOOKUP(AM58,'【シフト記号表】参考様式10関係（勤務時間帯）'!$C$6:$K$35,9,FALSE))</f>
        <v/>
      </c>
      <c r="AN59" s="1016" t="str">
        <f>IF(AN58="","",VLOOKUP(AN58,'【シフト記号表】参考様式10関係（勤務時間帯）'!$C$6:$K$35,9,FALSE))</f>
        <v/>
      </c>
      <c r="AO59" s="1030" t="str">
        <f>IF(AO58="","",VLOOKUP(AO58,'【シフト記号表】参考様式10関係（勤務時間帯）'!$C$6:$K$35,9,FALSE))</f>
        <v/>
      </c>
      <c r="AP59" s="1030" t="str">
        <f>IF(AP58="","",VLOOKUP(AP58,'【シフト記号表】参考様式10関係（勤務時間帯）'!$C$6:$K$35,9,FALSE))</f>
        <v/>
      </c>
      <c r="AQ59" s="1030" t="str">
        <f>IF(AQ58="","",VLOOKUP(AQ58,'【シフト記号表】参考様式10関係（勤務時間帯）'!$C$6:$K$35,9,FALSE))</f>
        <v/>
      </c>
      <c r="AR59" s="1030" t="str">
        <f>IF(AR58="","",VLOOKUP(AR58,'【シフト記号表】参考様式10関係（勤務時間帯）'!$C$6:$K$35,9,FALSE))</f>
        <v/>
      </c>
      <c r="AS59" s="1030" t="str">
        <f>IF(AS58="","",VLOOKUP(AS58,'【シフト記号表】参考様式10関係（勤務時間帯）'!$C$6:$K$35,9,FALSE))</f>
        <v/>
      </c>
      <c r="AT59" s="1044" t="str">
        <f>IF(AT58="","",VLOOKUP(AT58,'【シフト記号表】参考様式10関係（勤務時間帯）'!$C$6:$K$35,9,FALSE))</f>
        <v/>
      </c>
      <c r="AU59" s="1016" t="str">
        <f>IF(AU58="","",VLOOKUP(AU58,'【シフト記号表】参考様式10関係（勤務時間帯）'!$C$6:$K$35,9,FALSE))</f>
        <v/>
      </c>
      <c r="AV59" s="1030" t="str">
        <f>IF(AV58="","",VLOOKUP(AV58,'【シフト記号表】参考様式10関係（勤務時間帯）'!$C$6:$K$35,9,FALSE))</f>
        <v/>
      </c>
      <c r="AW59" s="1030" t="str">
        <f>IF(AW58="","",VLOOKUP(AW58,'【シフト記号表】参考様式10関係（勤務時間帯）'!$C$6:$K$35,9,FALSE))</f>
        <v/>
      </c>
      <c r="AX59" s="1102">
        <f>IF($BB$3="４週",SUM(S59:AT59),IF($BB$3="暦月",SUM(S59:AW59),""))</f>
        <v>0</v>
      </c>
      <c r="AY59" s="1115"/>
      <c r="AZ59" s="1127">
        <f>IF($BB$3="４週",AX59/4,IF($BB$3="暦月",参考様式10!AX59/(参考様式10!$BB$8/7),""))</f>
        <v>0</v>
      </c>
      <c r="BA59" s="1136"/>
      <c r="BB59" s="1153"/>
      <c r="BC59" s="962"/>
      <c r="BD59" s="962"/>
      <c r="BE59" s="962"/>
      <c r="BF59" s="974"/>
    </row>
    <row r="60" spans="2:58" ht="20.25" customHeight="1">
      <c r="B60" s="845"/>
      <c r="C60" s="866"/>
      <c r="D60" s="886"/>
      <c r="E60" s="896"/>
      <c r="F60" s="902">
        <f>C58</f>
        <v>0</v>
      </c>
      <c r="G60" s="915"/>
      <c r="H60" s="929"/>
      <c r="I60" s="938"/>
      <c r="J60" s="938"/>
      <c r="K60" s="943"/>
      <c r="L60" s="955"/>
      <c r="M60" s="965"/>
      <c r="N60" s="965"/>
      <c r="O60" s="977"/>
      <c r="P60" s="985" t="s">
        <v>772</v>
      </c>
      <c r="Q60" s="994"/>
      <c r="R60" s="1002"/>
      <c r="S60" s="1017" t="str">
        <f>IF(S58="","",VLOOKUP(S58,'【シフト記号表】参考様式10関係（勤務時間帯）'!$C$6:$U$35,19,FALSE))</f>
        <v/>
      </c>
      <c r="T60" s="1031" t="str">
        <f>IF(T58="","",VLOOKUP(T58,'【シフト記号表】参考様式10関係（勤務時間帯）'!$C$6:$U$35,19,FALSE))</f>
        <v/>
      </c>
      <c r="U60" s="1031" t="str">
        <f>IF(U58="","",VLOOKUP(U58,'【シフト記号表】参考様式10関係（勤務時間帯）'!$C$6:$U$35,19,FALSE))</f>
        <v/>
      </c>
      <c r="V60" s="1031" t="str">
        <f>IF(V58="","",VLOOKUP(V58,'【シフト記号表】参考様式10関係（勤務時間帯）'!$C$6:$U$35,19,FALSE))</f>
        <v/>
      </c>
      <c r="W60" s="1031" t="str">
        <f>IF(W58="","",VLOOKUP(W58,'【シフト記号表】参考様式10関係（勤務時間帯）'!$C$6:$U$35,19,FALSE))</f>
        <v/>
      </c>
      <c r="X60" s="1031" t="str">
        <f>IF(X58="","",VLOOKUP(X58,'【シフト記号表】参考様式10関係（勤務時間帯）'!$C$6:$U$35,19,FALSE))</f>
        <v/>
      </c>
      <c r="Y60" s="1045" t="str">
        <f>IF(Y58="","",VLOOKUP(Y58,'【シフト記号表】参考様式10関係（勤務時間帯）'!$C$6:$U$35,19,FALSE))</f>
        <v/>
      </c>
      <c r="Z60" s="1017" t="str">
        <f>IF(Z58="","",VLOOKUP(Z58,'【シフト記号表】参考様式10関係（勤務時間帯）'!$C$6:$U$35,19,FALSE))</f>
        <v/>
      </c>
      <c r="AA60" s="1031" t="str">
        <f>IF(AA58="","",VLOOKUP(AA58,'【シフト記号表】参考様式10関係（勤務時間帯）'!$C$6:$U$35,19,FALSE))</f>
        <v/>
      </c>
      <c r="AB60" s="1031" t="str">
        <f>IF(AB58="","",VLOOKUP(AB58,'【シフト記号表】参考様式10関係（勤務時間帯）'!$C$6:$U$35,19,FALSE))</f>
        <v/>
      </c>
      <c r="AC60" s="1031" t="str">
        <f>IF(AC58="","",VLOOKUP(AC58,'【シフト記号表】参考様式10関係（勤務時間帯）'!$C$6:$U$35,19,FALSE))</f>
        <v/>
      </c>
      <c r="AD60" s="1031" t="str">
        <f>IF(AD58="","",VLOOKUP(AD58,'【シフト記号表】参考様式10関係（勤務時間帯）'!$C$6:$U$35,19,FALSE))</f>
        <v/>
      </c>
      <c r="AE60" s="1031" t="str">
        <f>IF(AE58="","",VLOOKUP(AE58,'【シフト記号表】参考様式10関係（勤務時間帯）'!$C$6:$U$35,19,FALSE))</f>
        <v/>
      </c>
      <c r="AF60" s="1045" t="str">
        <f>IF(AF58="","",VLOOKUP(AF58,'【シフト記号表】参考様式10関係（勤務時間帯）'!$C$6:$U$35,19,FALSE))</f>
        <v/>
      </c>
      <c r="AG60" s="1017" t="str">
        <f>IF(AG58="","",VLOOKUP(AG58,'【シフト記号表】参考様式10関係（勤務時間帯）'!$C$6:$U$35,19,FALSE))</f>
        <v/>
      </c>
      <c r="AH60" s="1031" t="str">
        <f>IF(AH58="","",VLOOKUP(AH58,'【シフト記号表】参考様式10関係（勤務時間帯）'!$C$6:$U$35,19,FALSE))</f>
        <v/>
      </c>
      <c r="AI60" s="1031" t="str">
        <f>IF(AI58="","",VLOOKUP(AI58,'【シフト記号表】参考様式10関係（勤務時間帯）'!$C$6:$U$35,19,FALSE))</f>
        <v/>
      </c>
      <c r="AJ60" s="1031" t="str">
        <f>IF(AJ58="","",VLOOKUP(AJ58,'【シフト記号表】参考様式10関係（勤務時間帯）'!$C$6:$U$35,19,FALSE))</f>
        <v/>
      </c>
      <c r="AK60" s="1031" t="str">
        <f>IF(AK58="","",VLOOKUP(AK58,'【シフト記号表】参考様式10関係（勤務時間帯）'!$C$6:$U$35,19,FALSE))</f>
        <v/>
      </c>
      <c r="AL60" s="1031" t="str">
        <f>IF(AL58="","",VLOOKUP(AL58,'【シフト記号表】参考様式10関係（勤務時間帯）'!$C$6:$U$35,19,FALSE))</f>
        <v/>
      </c>
      <c r="AM60" s="1045" t="str">
        <f>IF(AM58="","",VLOOKUP(AM58,'【シフト記号表】参考様式10関係（勤務時間帯）'!$C$6:$U$35,19,FALSE))</f>
        <v/>
      </c>
      <c r="AN60" s="1017" t="str">
        <f>IF(AN58="","",VLOOKUP(AN58,'【シフト記号表】参考様式10関係（勤務時間帯）'!$C$6:$U$35,19,FALSE))</f>
        <v/>
      </c>
      <c r="AO60" s="1031" t="str">
        <f>IF(AO58="","",VLOOKUP(AO58,'【シフト記号表】参考様式10関係（勤務時間帯）'!$C$6:$U$35,19,FALSE))</f>
        <v/>
      </c>
      <c r="AP60" s="1031" t="str">
        <f>IF(AP58="","",VLOOKUP(AP58,'【シフト記号表】参考様式10関係（勤務時間帯）'!$C$6:$U$35,19,FALSE))</f>
        <v/>
      </c>
      <c r="AQ60" s="1031" t="str">
        <f>IF(AQ58="","",VLOOKUP(AQ58,'【シフト記号表】参考様式10関係（勤務時間帯）'!$C$6:$U$35,19,FALSE))</f>
        <v/>
      </c>
      <c r="AR60" s="1031" t="str">
        <f>IF(AR58="","",VLOOKUP(AR58,'【シフト記号表】参考様式10関係（勤務時間帯）'!$C$6:$U$35,19,FALSE))</f>
        <v/>
      </c>
      <c r="AS60" s="1031" t="str">
        <f>IF(AS58="","",VLOOKUP(AS58,'【シフト記号表】参考様式10関係（勤務時間帯）'!$C$6:$U$35,19,FALSE))</f>
        <v/>
      </c>
      <c r="AT60" s="1045" t="str">
        <f>IF(AT58="","",VLOOKUP(AT58,'【シフト記号表】参考様式10関係（勤務時間帯）'!$C$6:$U$35,19,FALSE))</f>
        <v/>
      </c>
      <c r="AU60" s="1017" t="str">
        <f>IF(AU58="","",VLOOKUP(AU58,'【シフト記号表】参考様式10関係（勤務時間帯）'!$C$6:$U$35,19,FALSE))</f>
        <v/>
      </c>
      <c r="AV60" s="1031" t="str">
        <f>IF(AV58="","",VLOOKUP(AV58,'【シフト記号表】参考様式10関係（勤務時間帯）'!$C$6:$U$35,19,FALSE))</f>
        <v/>
      </c>
      <c r="AW60" s="1031" t="str">
        <f>IF(AW58="","",VLOOKUP(AW58,'【シフト記号表】参考様式10関係（勤務時間帯）'!$C$6:$U$35,19,FALSE))</f>
        <v/>
      </c>
      <c r="AX60" s="1103">
        <f>IF($BB$3="４週",SUM(S60:AT60),IF($BB$3="暦月",SUM(S60:AW60),""))</f>
        <v>0</v>
      </c>
      <c r="AY60" s="1116"/>
      <c r="AZ60" s="1128">
        <f>IF($BB$3="４週",AX60/4,IF($BB$3="暦月",参考様式10!AX60/(参考様式10!$BB$8/7),""))</f>
        <v>0</v>
      </c>
      <c r="BA60" s="1137"/>
      <c r="BB60" s="1155"/>
      <c r="BC60" s="965"/>
      <c r="BD60" s="965"/>
      <c r="BE60" s="965"/>
      <c r="BF60" s="977"/>
    </row>
    <row r="61" spans="2:58" s="807" customFormat="1" ht="6" customHeight="1">
      <c r="B61" s="846"/>
      <c r="C61" s="867"/>
      <c r="D61" s="867"/>
      <c r="E61" s="867"/>
      <c r="F61" s="903"/>
      <c r="G61" s="903"/>
      <c r="H61" s="930"/>
      <c r="I61" s="930"/>
      <c r="J61" s="930"/>
      <c r="K61" s="930"/>
      <c r="L61" s="903"/>
      <c r="M61" s="903"/>
      <c r="N61" s="903"/>
      <c r="O61" s="903"/>
      <c r="P61" s="986"/>
      <c r="Q61" s="986"/>
      <c r="R61" s="986"/>
      <c r="S61" s="930"/>
      <c r="T61" s="930"/>
      <c r="U61" s="930"/>
      <c r="V61" s="930"/>
      <c r="W61" s="930"/>
      <c r="X61" s="930"/>
      <c r="Y61" s="930"/>
      <c r="Z61" s="930"/>
      <c r="AA61" s="930"/>
      <c r="AB61" s="930"/>
      <c r="AC61" s="930"/>
      <c r="AD61" s="930"/>
      <c r="AE61" s="930"/>
      <c r="AF61" s="930"/>
      <c r="AG61" s="930"/>
      <c r="AH61" s="930"/>
      <c r="AI61" s="930"/>
      <c r="AJ61" s="930"/>
      <c r="AK61" s="930"/>
      <c r="AL61" s="930"/>
      <c r="AM61" s="930"/>
      <c r="AN61" s="930"/>
      <c r="AO61" s="930"/>
      <c r="AP61" s="930"/>
      <c r="AQ61" s="930"/>
      <c r="AR61" s="930"/>
      <c r="AS61" s="930"/>
      <c r="AT61" s="930"/>
      <c r="AU61" s="930"/>
      <c r="AV61" s="930"/>
      <c r="AW61" s="930"/>
      <c r="AX61" s="1105"/>
      <c r="AY61" s="1105"/>
      <c r="AZ61" s="1105"/>
      <c r="BA61" s="1105"/>
      <c r="BB61" s="903"/>
      <c r="BC61" s="903"/>
      <c r="BD61" s="903"/>
      <c r="BE61" s="903"/>
      <c r="BF61" s="1182"/>
    </row>
    <row r="62" spans="2:58" ht="20.100000000000001" customHeight="1">
      <c r="B62" s="847"/>
      <c r="C62" s="868"/>
      <c r="D62" s="868"/>
      <c r="E62" s="868"/>
      <c r="F62" s="904"/>
      <c r="G62" s="916" t="s">
        <v>328</v>
      </c>
      <c r="H62" s="916"/>
      <c r="I62" s="916"/>
      <c r="J62" s="916"/>
      <c r="K62" s="944"/>
      <c r="L62" s="956"/>
      <c r="M62" s="966" t="s">
        <v>7</v>
      </c>
      <c r="N62" s="968"/>
      <c r="O62" s="968"/>
      <c r="P62" s="968"/>
      <c r="Q62" s="968"/>
      <c r="R62" s="1003"/>
      <c r="S62" s="1018" t="str">
        <f t="shared" ref="S62:AX64" si="1">IF(SUMIF($F$22:$F$60,$M62,S$22:S$60)=0,"",SUMIF($F$22:$F$60,$M62,S$22:S$60))</f>
        <v/>
      </c>
      <c r="T62" s="1032" t="str">
        <f t="shared" si="1"/>
        <v/>
      </c>
      <c r="U62" s="1032" t="str">
        <f t="shared" si="1"/>
        <v/>
      </c>
      <c r="V62" s="1032" t="str">
        <f t="shared" si="1"/>
        <v/>
      </c>
      <c r="W62" s="1032" t="str">
        <f t="shared" si="1"/>
        <v/>
      </c>
      <c r="X62" s="1032" t="str">
        <f t="shared" si="1"/>
        <v/>
      </c>
      <c r="Y62" s="1046" t="str">
        <f t="shared" si="1"/>
        <v/>
      </c>
      <c r="Z62" s="1018" t="str">
        <f t="shared" si="1"/>
        <v/>
      </c>
      <c r="AA62" s="1032" t="str">
        <f t="shared" si="1"/>
        <v/>
      </c>
      <c r="AB62" s="1032" t="str">
        <f t="shared" si="1"/>
        <v/>
      </c>
      <c r="AC62" s="1032" t="str">
        <f t="shared" si="1"/>
        <v/>
      </c>
      <c r="AD62" s="1032" t="str">
        <f t="shared" si="1"/>
        <v/>
      </c>
      <c r="AE62" s="1032" t="str">
        <f t="shared" si="1"/>
        <v/>
      </c>
      <c r="AF62" s="1046" t="str">
        <f t="shared" si="1"/>
        <v/>
      </c>
      <c r="AG62" s="1018" t="str">
        <f t="shared" si="1"/>
        <v/>
      </c>
      <c r="AH62" s="1032" t="str">
        <f t="shared" si="1"/>
        <v/>
      </c>
      <c r="AI62" s="1032" t="str">
        <f t="shared" si="1"/>
        <v/>
      </c>
      <c r="AJ62" s="1032" t="str">
        <f t="shared" si="1"/>
        <v/>
      </c>
      <c r="AK62" s="1032" t="str">
        <f t="shared" si="1"/>
        <v/>
      </c>
      <c r="AL62" s="1032" t="str">
        <f t="shared" si="1"/>
        <v/>
      </c>
      <c r="AM62" s="1046" t="str">
        <f t="shared" si="1"/>
        <v/>
      </c>
      <c r="AN62" s="1018" t="str">
        <f t="shared" si="1"/>
        <v/>
      </c>
      <c r="AO62" s="1032" t="str">
        <f t="shared" si="1"/>
        <v/>
      </c>
      <c r="AP62" s="1032" t="str">
        <f t="shared" si="1"/>
        <v/>
      </c>
      <c r="AQ62" s="1032" t="str">
        <f t="shared" si="1"/>
        <v/>
      </c>
      <c r="AR62" s="1032" t="str">
        <f t="shared" si="1"/>
        <v/>
      </c>
      <c r="AS62" s="1032" t="str">
        <f t="shared" si="1"/>
        <v/>
      </c>
      <c r="AT62" s="1046" t="str">
        <f t="shared" si="1"/>
        <v/>
      </c>
      <c r="AU62" s="1018" t="str">
        <f t="shared" si="1"/>
        <v/>
      </c>
      <c r="AV62" s="1032" t="str">
        <f t="shared" si="1"/>
        <v/>
      </c>
      <c r="AW62" s="1032" t="str">
        <f t="shared" si="1"/>
        <v/>
      </c>
      <c r="AX62" s="1106" t="str">
        <f t="shared" si="1"/>
        <v/>
      </c>
      <c r="AY62" s="1118"/>
      <c r="AZ62" s="1130" t="str">
        <f>IF(AX62="","",IF($BB$3="４週",AX62/4,IF($BB$3="暦月",AX62/($BB$8/7),"")))</f>
        <v/>
      </c>
      <c r="BA62" s="1139"/>
      <c r="BB62" s="1156"/>
      <c r="BC62" s="1168"/>
      <c r="BD62" s="1168"/>
      <c r="BE62" s="1168"/>
      <c r="BF62" s="1183"/>
    </row>
    <row r="63" spans="2:58" ht="20.25" customHeight="1">
      <c r="B63" s="848"/>
      <c r="C63" s="869"/>
      <c r="D63" s="869"/>
      <c r="E63" s="869"/>
      <c r="F63" s="905"/>
      <c r="G63" s="917"/>
      <c r="H63" s="917"/>
      <c r="I63" s="917"/>
      <c r="J63" s="917"/>
      <c r="K63" s="945"/>
      <c r="L63" s="957"/>
      <c r="M63" s="967" t="s">
        <v>755</v>
      </c>
      <c r="N63" s="969"/>
      <c r="O63" s="969"/>
      <c r="P63" s="969"/>
      <c r="Q63" s="969"/>
      <c r="R63" s="1004"/>
      <c r="S63" s="1018" t="str">
        <f t="shared" si="1"/>
        <v/>
      </c>
      <c r="T63" s="1032" t="str">
        <f t="shared" si="1"/>
        <v/>
      </c>
      <c r="U63" s="1032" t="str">
        <f t="shared" si="1"/>
        <v/>
      </c>
      <c r="V63" s="1032" t="str">
        <f t="shared" si="1"/>
        <v/>
      </c>
      <c r="W63" s="1032" t="str">
        <f t="shared" si="1"/>
        <v/>
      </c>
      <c r="X63" s="1032" t="str">
        <f t="shared" si="1"/>
        <v/>
      </c>
      <c r="Y63" s="1046" t="str">
        <f t="shared" si="1"/>
        <v/>
      </c>
      <c r="Z63" s="1018" t="str">
        <f t="shared" si="1"/>
        <v/>
      </c>
      <c r="AA63" s="1032" t="str">
        <f t="shared" si="1"/>
        <v/>
      </c>
      <c r="AB63" s="1032" t="str">
        <f t="shared" si="1"/>
        <v/>
      </c>
      <c r="AC63" s="1032" t="str">
        <f t="shared" si="1"/>
        <v/>
      </c>
      <c r="AD63" s="1032" t="str">
        <f t="shared" si="1"/>
        <v/>
      </c>
      <c r="AE63" s="1032" t="str">
        <f t="shared" si="1"/>
        <v/>
      </c>
      <c r="AF63" s="1046" t="str">
        <f t="shared" si="1"/>
        <v/>
      </c>
      <c r="AG63" s="1018" t="str">
        <f t="shared" si="1"/>
        <v/>
      </c>
      <c r="AH63" s="1032" t="str">
        <f t="shared" si="1"/>
        <v/>
      </c>
      <c r="AI63" s="1032" t="str">
        <f t="shared" si="1"/>
        <v/>
      </c>
      <c r="AJ63" s="1032" t="str">
        <f t="shared" si="1"/>
        <v/>
      </c>
      <c r="AK63" s="1032" t="str">
        <f t="shared" si="1"/>
        <v/>
      </c>
      <c r="AL63" s="1032" t="str">
        <f t="shared" si="1"/>
        <v/>
      </c>
      <c r="AM63" s="1046" t="str">
        <f t="shared" si="1"/>
        <v/>
      </c>
      <c r="AN63" s="1018" t="str">
        <f t="shared" si="1"/>
        <v/>
      </c>
      <c r="AO63" s="1032" t="str">
        <f t="shared" si="1"/>
        <v/>
      </c>
      <c r="AP63" s="1032" t="str">
        <f t="shared" si="1"/>
        <v/>
      </c>
      <c r="AQ63" s="1032" t="str">
        <f t="shared" si="1"/>
        <v/>
      </c>
      <c r="AR63" s="1032" t="str">
        <f t="shared" si="1"/>
        <v/>
      </c>
      <c r="AS63" s="1032" t="str">
        <f t="shared" si="1"/>
        <v/>
      </c>
      <c r="AT63" s="1046" t="str">
        <f t="shared" si="1"/>
        <v/>
      </c>
      <c r="AU63" s="1018" t="str">
        <f t="shared" si="1"/>
        <v/>
      </c>
      <c r="AV63" s="1032" t="str">
        <f t="shared" si="1"/>
        <v/>
      </c>
      <c r="AW63" s="1032" t="str">
        <f t="shared" si="1"/>
        <v/>
      </c>
      <c r="AX63" s="1106" t="str">
        <f t="shared" si="1"/>
        <v/>
      </c>
      <c r="AY63" s="1118"/>
      <c r="AZ63" s="1130" t="str">
        <f>IF(AX63="","",IF($BB$3="４週",AX63/4,IF($BB$3="暦月",AX63/($BB$8/7),"")))</f>
        <v/>
      </c>
      <c r="BA63" s="1139"/>
      <c r="BB63" s="1157"/>
      <c r="BC63" s="1169"/>
      <c r="BD63" s="1169"/>
      <c r="BE63" s="1169"/>
      <c r="BF63" s="1184"/>
    </row>
    <row r="64" spans="2:58" ht="20.25" customHeight="1">
      <c r="B64" s="849"/>
      <c r="C64" s="870"/>
      <c r="D64" s="870"/>
      <c r="E64" s="870"/>
      <c r="F64" s="905"/>
      <c r="G64" s="918"/>
      <c r="H64" s="918"/>
      <c r="I64" s="918"/>
      <c r="J64" s="918"/>
      <c r="K64" s="946"/>
      <c r="L64" s="957"/>
      <c r="M64" s="967" t="s">
        <v>756</v>
      </c>
      <c r="N64" s="969"/>
      <c r="O64" s="969"/>
      <c r="P64" s="969"/>
      <c r="Q64" s="969"/>
      <c r="R64" s="1004"/>
      <c r="S64" s="1018" t="str">
        <f t="shared" si="1"/>
        <v/>
      </c>
      <c r="T64" s="1032" t="str">
        <f t="shared" si="1"/>
        <v/>
      </c>
      <c r="U64" s="1032" t="str">
        <f t="shared" si="1"/>
        <v/>
      </c>
      <c r="V64" s="1032" t="str">
        <f t="shared" si="1"/>
        <v/>
      </c>
      <c r="W64" s="1032" t="str">
        <f t="shared" si="1"/>
        <v/>
      </c>
      <c r="X64" s="1032" t="str">
        <f t="shared" si="1"/>
        <v/>
      </c>
      <c r="Y64" s="1046" t="str">
        <f t="shared" si="1"/>
        <v/>
      </c>
      <c r="Z64" s="1018" t="str">
        <f t="shared" si="1"/>
        <v/>
      </c>
      <c r="AA64" s="1032" t="str">
        <f t="shared" si="1"/>
        <v/>
      </c>
      <c r="AB64" s="1032" t="str">
        <f t="shared" si="1"/>
        <v/>
      </c>
      <c r="AC64" s="1032" t="str">
        <f t="shared" si="1"/>
        <v/>
      </c>
      <c r="AD64" s="1032" t="str">
        <f t="shared" si="1"/>
        <v/>
      </c>
      <c r="AE64" s="1032" t="str">
        <f t="shared" si="1"/>
        <v/>
      </c>
      <c r="AF64" s="1046" t="str">
        <f t="shared" si="1"/>
        <v/>
      </c>
      <c r="AG64" s="1018" t="str">
        <f t="shared" si="1"/>
        <v/>
      </c>
      <c r="AH64" s="1032" t="str">
        <f t="shared" si="1"/>
        <v/>
      </c>
      <c r="AI64" s="1032" t="str">
        <f t="shared" si="1"/>
        <v/>
      </c>
      <c r="AJ64" s="1032" t="str">
        <f t="shared" si="1"/>
        <v/>
      </c>
      <c r="AK64" s="1032" t="str">
        <f t="shared" si="1"/>
        <v/>
      </c>
      <c r="AL64" s="1032" t="str">
        <f t="shared" si="1"/>
        <v/>
      </c>
      <c r="AM64" s="1046" t="str">
        <f t="shared" si="1"/>
        <v/>
      </c>
      <c r="AN64" s="1018" t="str">
        <f t="shared" si="1"/>
        <v/>
      </c>
      <c r="AO64" s="1032" t="str">
        <f t="shared" si="1"/>
        <v/>
      </c>
      <c r="AP64" s="1032" t="str">
        <f t="shared" si="1"/>
        <v/>
      </c>
      <c r="AQ64" s="1032" t="str">
        <f t="shared" si="1"/>
        <v/>
      </c>
      <c r="AR64" s="1032" t="str">
        <f t="shared" si="1"/>
        <v/>
      </c>
      <c r="AS64" s="1032" t="str">
        <f t="shared" si="1"/>
        <v/>
      </c>
      <c r="AT64" s="1046" t="str">
        <f t="shared" si="1"/>
        <v/>
      </c>
      <c r="AU64" s="1018" t="str">
        <f t="shared" si="1"/>
        <v/>
      </c>
      <c r="AV64" s="1032" t="str">
        <f t="shared" si="1"/>
        <v/>
      </c>
      <c r="AW64" s="1032" t="str">
        <f t="shared" si="1"/>
        <v/>
      </c>
      <c r="AX64" s="1106" t="str">
        <f t="shared" si="1"/>
        <v/>
      </c>
      <c r="AY64" s="1118"/>
      <c r="AZ64" s="1130" t="str">
        <f>IF(AX64="","",IF($BB$3="４週",AX64/4,IF($BB$3="暦月",AX64/($BB$8/7),"")))</f>
        <v/>
      </c>
      <c r="BA64" s="1139"/>
      <c r="BB64" s="1157"/>
      <c r="BC64" s="1169"/>
      <c r="BD64" s="1169"/>
      <c r="BE64" s="1169"/>
      <c r="BF64" s="1184"/>
    </row>
    <row r="65" spans="1:73" ht="20.25" customHeight="1">
      <c r="B65" s="850"/>
      <c r="C65" s="871"/>
      <c r="D65" s="871"/>
      <c r="E65" s="871"/>
      <c r="F65" s="871"/>
      <c r="G65" s="919" t="s">
        <v>437</v>
      </c>
      <c r="H65" s="919"/>
      <c r="I65" s="919"/>
      <c r="J65" s="919"/>
      <c r="K65" s="919"/>
      <c r="L65" s="919"/>
      <c r="M65" s="919"/>
      <c r="N65" s="919"/>
      <c r="O65" s="919"/>
      <c r="P65" s="919"/>
      <c r="Q65" s="919"/>
      <c r="R65" s="1005"/>
      <c r="S65" s="1019"/>
      <c r="T65" s="1033"/>
      <c r="U65" s="1033"/>
      <c r="V65" s="1033"/>
      <c r="W65" s="1033"/>
      <c r="X65" s="1033"/>
      <c r="Y65" s="1047"/>
      <c r="Z65" s="1019"/>
      <c r="AA65" s="1033"/>
      <c r="AB65" s="1033"/>
      <c r="AC65" s="1033"/>
      <c r="AD65" s="1033"/>
      <c r="AE65" s="1033"/>
      <c r="AF65" s="1047"/>
      <c r="AG65" s="1019"/>
      <c r="AH65" s="1033"/>
      <c r="AI65" s="1033"/>
      <c r="AJ65" s="1033"/>
      <c r="AK65" s="1033"/>
      <c r="AL65" s="1033"/>
      <c r="AM65" s="1047"/>
      <c r="AN65" s="1019"/>
      <c r="AO65" s="1033"/>
      <c r="AP65" s="1033"/>
      <c r="AQ65" s="1033"/>
      <c r="AR65" s="1033"/>
      <c r="AS65" s="1033"/>
      <c r="AT65" s="1047"/>
      <c r="AU65" s="1019"/>
      <c r="AV65" s="1033"/>
      <c r="AW65" s="1047"/>
      <c r="AX65" s="1107"/>
      <c r="AY65" s="1119"/>
      <c r="AZ65" s="1119"/>
      <c r="BA65" s="1140"/>
      <c r="BB65" s="1157"/>
      <c r="BC65" s="1169"/>
      <c r="BD65" s="1169"/>
      <c r="BE65" s="1169"/>
      <c r="BF65" s="1184"/>
    </row>
    <row r="66" spans="1:73" ht="20.25" customHeight="1">
      <c r="B66" s="850"/>
      <c r="C66" s="871"/>
      <c r="D66" s="871"/>
      <c r="E66" s="871"/>
      <c r="F66" s="871"/>
      <c r="G66" s="919" t="s">
        <v>760</v>
      </c>
      <c r="H66" s="919"/>
      <c r="I66" s="919"/>
      <c r="J66" s="919"/>
      <c r="K66" s="919"/>
      <c r="L66" s="919"/>
      <c r="M66" s="919"/>
      <c r="N66" s="919"/>
      <c r="O66" s="919"/>
      <c r="P66" s="919"/>
      <c r="Q66" s="919"/>
      <c r="R66" s="1005"/>
      <c r="S66" s="1019"/>
      <c r="T66" s="1033"/>
      <c r="U66" s="1033"/>
      <c r="V66" s="1033"/>
      <c r="W66" s="1033"/>
      <c r="X66" s="1033"/>
      <c r="Y66" s="1047"/>
      <c r="Z66" s="1019"/>
      <c r="AA66" s="1033"/>
      <c r="AB66" s="1033"/>
      <c r="AC66" s="1033"/>
      <c r="AD66" s="1033"/>
      <c r="AE66" s="1033"/>
      <c r="AF66" s="1047"/>
      <c r="AG66" s="1019"/>
      <c r="AH66" s="1033"/>
      <c r="AI66" s="1033"/>
      <c r="AJ66" s="1033"/>
      <c r="AK66" s="1033"/>
      <c r="AL66" s="1033"/>
      <c r="AM66" s="1047"/>
      <c r="AN66" s="1019"/>
      <c r="AO66" s="1033"/>
      <c r="AP66" s="1033"/>
      <c r="AQ66" s="1033"/>
      <c r="AR66" s="1033"/>
      <c r="AS66" s="1033"/>
      <c r="AT66" s="1047"/>
      <c r="AU66" s="1019"/>
      <c r="AV66" s="1033"/>
      <c r="AW66" s="1047"/>
      <c r="AX66" s="1108"/>
      <c r="AY66" s="1120"/>
      <c r="AZ66" s="1120"/>
      <c r="BA66" s="1141"/>
      <c r="BB66" s="1157"/>
      <c r="BC66" s="1169"/>
      <c r="BD66" s="1169"/>
      <c r="BE66" s="1169"/>
      <c r="BF66" s="1184"/>
    </row>
    <row r="67" spans="1:73" ht="47.25" customHeight="1">
      <c r="B67" s="851"/>
      <c r="C67" s="872"/>
      <c r="D67" s="872"/>
      <c r="E67" s="872"/>
      <c r="F67" s="872"/>
      <c r="G67" s="920" t="s">
        <v>307</v>
      </c>
      <c r="H67" s="931"/>
      <c r="I67" s="931"/>
      <c r="J67" s="931"/>
      <c r="K67" s="931"/>
      <c r="L67" s="931"/>
      <c r="M67" s="931"/>
      <c r="N67" s="931"/>
      <c r="O67" s="931"/>
      <c r="P67" s="931"/>
      <c r="Q67" s="931"/>
      <c r="R67" s="1006"/>
      <c r="S67" s="1020" t="str">
        <f t="shared" ref="S67:AW67" si="2">IF(S66&lt;&gt;"",IF(S65&gt;15,((S65-15)/5+1)*S66,S66),"")</f>
        <v/>
      </c>
      <c r="T67" s="1034" t="str">
        <f t="shared" si="2"/>
        <v/>
      </c>
      <c r="U67" s="1034" t="str">
        <f t="shared" si="2"/>
        <v/>
      </c>
      <c r="V67" s="1034" t="str">
        <f t="shared" si="2"/>
        <v/>
      </c>
      <c r="W67" s="1034" t="str">
        <f t="shared" si="2"/>
        <v/>
      </c>
      <c r="X67" s="1034" t="str">
        <f t="shared" si="2"/>
        <v/>
      </c>
      <c r="Y67" s="1048" t="str">
        <f t="shared" si="2"/>
        <v/>
      </c>
      <c r="Z67" s="1020" t="str">
        <f t="shared" si="2"/>
        <v/>
      </c>
      <c r="AA67" s="1034" t="str">
        <f t="shared" si="2"/>
        <v/>
      </c>
      <c r="AB67" s="1034" t="str">
        <f t="shared" si="2"/>
        <v/>
      </c>
      <c r="AC67" s="1034" t="str">
        <f t="shared" si="2"/>
        <v/>
      </c>
      <c r="AD67" s="1034" t="str">
        <f t="shared" si="2"/>
        <v/>
      </c>
      <c r="AE67" s="1034" t="str">
        <f t="shared" si="2"/>
        <v/>
      </c>
      <c r="AF67" s="1048" t="str">
        <f t="shared" si="2"/>
        <v/>
      </c>
      <c r="AG67" s="1020" t="str">
        <f t="shared" si="2"/>
        <v/>
      </c>
      <c r="AH67" s="1034" t="str">
        <f t="shared" si="2"/>
        <v/>
      </c>
      <c r="AI67" s="1034" t="str">
        <f t="shared" si="2"/>
        <v/>
      </c>
      <c r="AJ67" s="1034" t="str">
        <f t="shared" si="2"/>
        <v/>
      </c>
      <c r="AK67" s="1034" t="str">
        <f t="shared" si="2"/>
        <v/>
      </c>
      <c r="AL67" s="1034" t="str">
        <f t="shared" si="2"/>
        <v/>
      </c>
      <c r="AM67" s="1048" t="str">
        <f t="shared" si="2"/>
        <v/>
      </c>
      <c r="AN67" s="1020" t="str">
        <f t="shared" si="2"/>
        <v/>
      </c>
      <c r="AO67" s="1034" t="str">
        <f t="shared" si="2"/>
        <v/>
      </c>
      <c r="AP67" s="1034" t="str">
        <f t="shared" si="2"/>
        <v/>
      </c>
      <c r="AQ67" s="1034" t="str">
        <f t="shared" si="2"/>
        <v/>
      </c>
      <c r="AR67" s="1034" t="str">
        <f t="shared" si="2"/>
        <v/>
      </c>
      <c r="AS67" s="1034" t="str">
        <f t="shared" si="2"/>
        <v/>
      </c>
      <c r="AT67" s="1048" t="str">
        <f t="shared" si="2"/>
        <v/>
      </c>
      <c r="AU67" s="1084" t="str">
        <f t="shared" si="2"/>
        <v/>
      </c>
      <c r="AV67" s="1089" t="str">
        <f t="shared" si="2"/>
        <v/>
      </c>
      <c r="AW67" s="1094" t="str">
        <f t="shared" si="2"/>
        <v/>
      </c>
      <c r="AX67" s="1108"/>
      <c r="AY67" s="1120"/>
      <c r="AZ67" s="1120"/>
      <c r="BA67" s="1141"/>
      <c r="BB67" s="1157"/>
      <c r="BC67" s="1169"/>
      <c r="BD67" s="1169"/>
      <c r="BE67" s="1169"/>
      <c r="BF67" s="1184"/>
    </row>
    <row r="68" spans="1:73" ht="18.75" customHeight="1">
      <c r="B68" s="852" t="s">
        <v>753</v>
      </c>
      <c r="C68" s="873"/>
      <c r="D68" s="873"/>
      <c r="E68" s="873"/>
      <c r="F68" s="873"/>
      <c r="G68" s="873"/>
      <c r="H68" s="873"/>
      <c r="I68" s="873"/>
      <c r="J68" s="873"/>
      <c r="K68" s="947"/>
      <c r="L68" s="958" t="s">
        <v>7</v>
      </c>
      <c r="M68" s="958"/>
      <c r="N68" s="958"/>
      <c r="O68" s="958"/>
      <c r="P68" s="958"/>
      <c r="Q68" s="958"/>
      <c r="R68" s="1007"/>
      <c r="S68" s="1021" t="str">
        <f t="shared" ref="S68:AW72" si="3">IF($L68="","",IF(COUNTIFS($F$22:$F$60,$L68,S$22:S$60,"&gt;0")=0,"",COUNTIFS($F$22:$F$60,$L68,S$22:S$60,"&gt;0")))</f>
        <v/>
      </c>
      <c r="T68" s="1035" t="str">
        <f t="shared" si="3"/>
        <v/>
      </c>
      <c r="U68" s="1035" t="str">
        <f t="shared" si="3"/>
        <v/>
      </c>
      <c r="V68" s="1035" t="str">
        <f t="shared" si="3"/>
        <v/>
      </c>
      <c r="W68" s="1035" t="str">
        <f t="shared" si="3"/>
        <v/>
      </c>
      <c r="X68" s="1035" t="str">
        <f t="shared" si="3"/>
        <v/>
      </c>
      <c r="Y68" s="1049" t="str">
        <f t="shared" si="3"/>
        <v/>
      </c>
      <c r="Z68" s="1055" t="str">
        <f t="shared" si="3"/>
        <v/>
      </c>
      <c r="AA68" s="1035" t="str">
        <f t="shared" si="3"/>
        <v/>
      </c>
      <c r="AB68" s="1035" t="str">
        <f t="shared" si="3"/>
        <v/>
      </c>
      <c r="AC68" s="1035" t="str">
        <f t="shared" si="3"/>
        <v/>
      </c>
      <c r="AD68" s="1035" t="str">
        <f t="shared" si="3"/>
        <v/>
      </c>
      <c r="AE68" s="1035" t="str">
        <f t="shared" si="3"/>
        <v/>
      </c>
      <c r="AF68" s="1049" t="str">
        <f t="shared" si="3"/>
        <v/>
      </c>
      <c r="AG68" s="1035" t="str">
        <f t="shared" si="3"/>
        <v/>
      </c>
      <c r="AH68" s="1035" t="str">
        <f t="shared" si="3"/>
        <v/>
      </c>
      <c r="AI68" s="1035" t="str">
        <f t="shared" si="3"/>
        <v/>
      </c>
      <c r="AJ68" s="1035" t="str">
        <f t="shared" si="3"/>
        <v/>
      </c>
      <c r="AK68" s="1035" t="str">
        <f t="shared" si="3"/>
        <v/>
      </c>
      <c r="AL68" s="1035" t="str">
        <f t="shared" si="3"/>
        <v/>
      </c>
      <c r="AM68" s="1049" t="str">
        <f t="shared" si="3"/>
        <v/>
      </c>
      <c r="AN68" s="1035" t="str">
        <f t="shared" si="3"/>
        <v/>
      </c>
      <c r="AO68" s="1035" t="str">
        <f t="shared" si="3"/>
        <v/>
      </c>
      <c r="AP68" s="1035" t="str">
        <f t="shared" si="3"/>
        <v/>
      </c>
      <c r="AQ68" s="1035" t="str">
        <f t="shared" si="3"/>
        <v/>
      </c>
      <c r="AR68" s="1035" t="str">
        <f t="shared" si="3"/>
        <v/>
      </c>
      <c r="AS68" s="1035" t="str">
        <f t="shared" si="3"/>
        <v/>
      </c>
      <c r="AT68" s="1049" t="str">
        <f t="shared" si="3"/>
        <v/>
      </c>
      <c r="AU68" s="1035" t="str">
        <f t="shared" si="3"/>
        <v/>
      </c>
      <c r="AV68" s="1035" t="str">
        <f t="shared" si="3"/>
        <v/>
      </c>
      <c r="AW68" s="1049" t="str">
        <f t="shared" si="3"/>
        <v/>
      </c>
      <c r="AX68" s="1108"/>
      <c r="AY68" s="1120"/>
      <c r="AZ68" s="1120"/>
      <c r="BA68" s="1141"/>
      <c r="BB68" s="1157"/>
      <c r="BC68" s="1169"/>
      <c r="BD68" s="1169"/>
      <c r="BE68" s="1169"/>
      <c r="BF68" s="1184"/>
    </row>
    <row r="69" spans="1:73" ht="18.75" customHeight="1">
      <c r="B69" s="852"/>
      <c r="C69" s="873"/>
      <c r="D69" s="873"/>
      <c r="E69" s="873"/>
      <c r="F69" s="873"/>
      <c r="G69" s="873"/>
      <c r="H69" s="873"/>
      <c r="I69" s="873"/>
      <c r="J69" s="873"/>
      <c r="K69" s="947"/>
      <c r="L69" s="959" t="s">
        <v>755</v>
      </c>
      <c r="M69" s="959"/>
      <c r="N69" s="959"/>
      <c r="O69" s="959"/>
      <c r="P69" s="959"/>
      <c r="Q69" s="959"/>
      <c r="R69" s="1008"/>
      <c r="S69" s="1022" t="str">
        <f t="shared" si="3"/>
        <v/>
      </c>
      <c r="T69" s="1036" t="str">
        <f t="shared" si="3"/>
        <v/>
      </c>
      <c r="U69" s="1036" t="str">
        <f t="shared" si="3"/>
        <v/>
      </c>
      <c r="V69" s="1036" t="str">
        <f t="shared" si="3"/>
        <v/>
      </c>
      <c r="W69" s="1036" t="str">
        <f t="shared" si="3"/>
        <v/>
      </c>
      <c r="X69" s="1036" t="str">
        <f t="shared" si="3"/>
        <v/>
      </c>
      <c r="Y69" s="1050" t="str">
        <f t="shared" si="3"/>
        <v/>
      </c>
      <c r="Z69" s="1056" t="str">
        <f t="shared" si="3"/>
        <v/>
      </c>
      <c r="AA69" s="1036" t="str">
        <f t="shared" si="3"/>
        <v/>
      </c>
      <c r="AB69" s="1036" t="str">
        <f t="shared" si="3"/>
        <v/>
      </c>
      <c r="AC69" s="1036" t="str">
        <f t="shared" si="3"/>
        <v/>
      </c>
      <c r="AD69" s="1036" t="str">
        <f t="shared" si="3"/>
        <v/>
      </c>
      <c r="AE69" s="1036" t="str">
        <f t="shared" si="3"/>
        <v/>
      </c>
      <c r="AF69" s="1050" t="str">
        <f t="shared" si="3"/>
        <v/>
      </c>
      <c r="AG69" s="1036" t="str">
        <f t="shared" si="3"/>
        <v/>
      </c>
      <c r="AH69" s="1036" t="str">
        <f t="shared" si="3"/>
        <v/>
      </c>
      <c r="AI69" s="1036" t="str">
        <f t="shared" si="3"/>
        <v/>
      </c>
      <c r="AJ69" s="1036" t="str">
        <f t="shared" si="3"/>
        <v/>
      </c>
      <c r="AK69" s="1036" t="str">
        <f t="shared" si="3"/>
        <v/>
      </c>
      <c r="AL69" s="1036" t="str">
        <f t="shared" si="3"/>
        <v/>
      </c>
      <c r="AM69" s="1050" t="str">
        <f t="shared" si="3"/>
        <v/>
      </c>
      <c r="AN69" s="1036" t="str">
        <f t="shared" si="3"/>
        <v/>
      </c>
      <c r="AO69" s="1036" t="str">
        <f t="shared" si="3"/>
        <v/>
      </c>
      <c r="AP69" s="1036" t="str">
        <f t="shared" si="3"/>
        <v/>
      </c>
      <c r="AQ69" s="1036" t="str">
        <f t="shared" si="3"/>
        <v/>
      </c>
      <c r="AR69" s="1036" t="str">
        <f t="shared" si="3"/>
        <v/>
      </c>
      <c r="AS69" s="1036" t="str">
        <f t="shared" si="3"/>
        <v/>
      </c>
      <c r="AT69" s="1050" t="str">
        <f t="shared" si="3"/>
        <v/>
      </c>
      <c r="AU69" s="1036" t="str">
        <f t="shared" si="3"/>
        <v/>
      </c>
      <c r="AV69" s="1036" t="str">
        <f t="shared" si="3"/>
        <v/>
      </c>
      <c r="AW69" s="1050" t="str">
        <f t="shared" si="3"/>
        <v/>
      </c>
      <c r="AX69" s="1108"/>
      <c r="AY69" s="1120"/>
      <c r="AZ69" s="1120"/>
      <c r="BA69" s="1141"/>
      <c r="BB69" s="1157"/>
      <c r="BC69" s="1169"/>
      <c r="BD69" s="1169"/>
      <c r="BE69" s="1169"/>
      <c r="BF69" s="1184"/>
    </row>
    <row r="70" spans="1:73" ht="18.75" customHeight="1">
      <c r="B70" s="852"/>
      <c r="C70" s="873"/>
      <c r="D70" s="873"/>
      <c r="E70" s="873"/>
      <c r="F70" s="873"/>
      <c r="G70" s="873"/>
      <c r="H70" s="873"/>
      <c r="I70" s="873"/>
      <c r="J70" s="873"/>
      <c r="K70" s="947"/>
      <c r="L70" s="959" t="s">
        <v>756</v>
      </c>
      <c r="M70" s="959"/>
      <c r="N70" s="959"/>
      <c r="O70" s="959"/>
      <c r="P70" s="959"/>
      <c r="Q70" s="959"/>
      <c r="R70" s="1008"/>
      <c r="S70" s="1022" t="str">
        <f t="shared" si="3"/>
        <v/>
      </c>
      <c r="T70" s="1036" t="str">
        <f t="shared" si="3"/>
        <v/>
      </c>
      <c r="U70" s="1036" t="str">
        <f t="shared" si="3"/>
        <v/>
      </c>
      <c r="V70" s="1036" t="str">
        <f t="shared" si="3"/>
        <v/>
      </c>
      <c r="W70" s="1036" t="str">
        <f t="shared" si="3"/>
        <v/>
      </c>
      <c r="X70" s="1036" t="str">
        <f t="shared" si="3"/>
        <v/>
      </c>
      <c r="Y70" s="1050" t="str">
        <f t="shared" si="3"/>
        <v/>
      </c>
      <c r="Z70" s="1056" t="str">
        <f t="shared" si="3"/>
        <v/>
      </c>
      <c r="AA70" s="1036" t="str">
        <f t="shared" si="3"/>
        <v/>
      </c>
      <c r="AB70" s="1036" t="str">
        <f t="shared" si="3"/>
        <v/>
      </c>
      <c r="AC70" s="1036" t="str">
        <f t="shared" si="3"/>
        <v/>
      </c>
      <c r="AD70" s="1036" t="str">
        <f t="shared" si="3"/>
        <v/>
      </c>
      <c r="AE70" s="1036" t="str">
        <f t="shared" si="3"/>
        <v/>
      </c>
      <c r="AF70" s="1050" t="str">
        <f t="shared" si="3"/>
        <v/>
      </c>
      <c r="AG70" s="1036" t="str">
        <f t="shared" si="3"/>
        <v/>
      </c>
      <c r="AH70" s="1036" t="str">
        <f t="shared" si="3"/>
        <v/>
      </c>
      <c r="AI70" s="1036" t="str">
        <f t="shared" si="3"/>
        <v/>
      </c>
      <c r="AJ70" s="1036" t="str">
        <f t="shared" si="3"/>
        <v/>
      </c>
      <c r="AK70" s="1036" t="str">
        <f t="shared" si="3"/>
        <v/>
      </c>
      <c r="AL70" s="1036" t="str">
        <f t="shared" si="3"/>
        <v/>
      </c>
      <c r="AM70" s="1050" t="str">
        <f t="shared" si="3"/>
        <v/>
      </c>
      <c r="AN70" s="1036" t="str">
        <f t="shared" si="3"/>
        <v/>
      </c>
      <c r="AO70" s="1036" t="str">
        <f t="shared" si="3"/>
        <v/>
      </c>
      <c r="AP70" s="1036" t="str">
        <f t="shared" si="3"/>
        <v/>
      </c>
      <c r="AQ70" s="1036" t="str">
        <f t="shared" si="3"/>
        <v/>
      </c>
      <c r="AR70" s="1036" t="str">
        <f t="shared" si="3"/>
        <v/>
      </c>
      <c r="AS70" s="1036" t="str">
        <f t="shared" si="3"/>
        <v/>
      </c>
      <c r="AT70" s="1050" t="str">
        <f t="shared" si="3"/>
        <v/>
      </c>
      <c r="AU70" s="1036" t="str">
        <f t="shared" si="3"/>
        <v/>
      </c>
      <c r="AV70" s="1036" t="str">
        <f t="shared" si="3"/>
        <v/>
      </c>
      <c r="AW70" s="1050" t="str">
        <f t="shared" si="3"/>
        <v/>
      </c>
      <c r="AX70" s="1108"/>
      <c r="AY70" s="1120"/>
      <c r="AZ70" s="1120"/>
      <c r="BA70" s="1141"/>
      <c r="BB70" s="1157"/>
      <c r="BC70" s="1169"/>
      <c r="BD70" s="1169"/>
      <c r="BE70" s="1169"/>
      <c r="BF70" s="1184"/>
    </row>
    <row r="71" spans="1:73" ht="18.75" customHeight="1">
      <c r="B71" s="852"/>
      <c r="C71" s="873"/>
      <c r="D71" s="873"/>
      <c r="E71" s="873"/>
      <c r="F71" s="873"/>
      <c r="G71" s="873"/>
      <c r="H71" s="873"/>
      <c r="I71" s="873"/>
      <c r="J71" s="873"/>
      <c r="K71" s="947"/>
      <c r="L71" s="959" t="s">
        <v>566</v>
      </c>
      <c r="M71" s="959"/>
      <c r="N71" s="959"/>
      <c r="O71" s="959"/>
      <c r="P71" s="959"/>
      <c r="Q71" s="959"/>
      <c r="R71" s="1008"/>
      <c r="S71" s="1022" t="str">
        <f t="shared" si="3"/>
        <v/>
      </c>
      <c r="T71" s="1036" t="str">
        <f t="shared" si="3"/>
        <v/>
      </c>
      <c r="U71" s="1036" t="str">
        <f t="shared" si="3"/>
        <v/>
      </c>
      <c r="V71" s="1036" t="str">
        <f t="shared" si="3"/>
        <v/>
      </c>
      <c r="W71" s="1036" t="str">
        <f t="shared" si="3"/>
        <v/>
      </c>
      <c r="X71" s="1036" t="str">
        <f t="shared" si="3"/>
        <v/>
      </c>
      <c r="Y71" s="1050" t="str">
        <f t="shared" si="3"/>
        <v/>
      </c>
      <c r="Z71" s="1056" t="str">
        <f t="shared" si="3"/>
        <v/>
      </c>
      <c r="AA71" s="1036" t="str">
        <f t="shared" si="3"/>
        <v/>
      </c>
      <c r="AB71" s="1036" t="str">
        <f t="shared" si="3"/>
        <v/>
      </c>
      <c r="AC71" s="1036" t="str">
        <f t="shared" si="3"/>
        <v/>
      </c>
      <c r="AD71" s="1036" t="str">
        <f t="shared" si="3"/>
        <v/>
      </c>
      <c r="AE71" s="1036" t="str">
        <f t="shared" si="3"/>
        <v/>
      </c>
      <c r="AF71" s="1050" t="str">
        <f t="shared" si="3"/>
        <v/>
      </c>
      <c r="AG71" s="1036" t="str">
        <f t="shared" si="3"/>
        <v/>
      </c>
      <c r="AH71" s="1036" t="str">
        <f t="shared" si="3"/>
        <v/>
      </c>
      <c r="AI71" s="1036" t="str">
        <f t="shared" si="3"/>
        <v/>
      </c>
      <c r="AJ71" s="1036" t="str">
        <f t="shared" si="3"/>
        <v/>
      </c>
      <c r="AK71" s="1036" t="str">
        <f t="shared" si="3"/>
        <v/>
      </c>
      <c r="AL71" s="1036" t="str">
        <f t="shared" si="3"/>
        <v/>
      </c>
      <c r="AM71" s="1050" t="str">
        <f t="shared" si="3"/>
        <v/>
      </c>
      <c r="AN71" s="1036" t="str">
        <f t="shared" si="3"/>
        <v/>
      </c>
      <c r="AO71" s="1036" t="str">
        <f t="shared" si="3"/>
        <v/>
      </c>
      <c r="AP71" s="1036" t="str">
        <f t="shared" si="3"/>
        <v/>
      </c>
      <c r="AQ71" s="1036" t="str">
        <f t="shared" si="3"/>
        <v/>
      </c>
      <c r="AR71" s="1036" t="str">
        <f t="shared" si="3"/>
        <v/>
      </c>
      <c r="AS71" s="1036" t="str">
        <f t="shared" si="3"/>
        <v/>
      </c>
      <c r="AT71" s="1050" t="str">
        <f t="shared" si="3"/>
        <v/>
      </c>
      <c r="AU71" s="1036" t="str">
        <f t="shared" si="3"/>
        <v/>
      </c>
      <c r="AV71" s="1036" t="str">
        <f t="shared" si="3"/>
        <v/>
      </c>
      <c r="AW71" s="1050" t="str">
        <f t="shared" si="3"/>
        <v/>
      </c>
      <c r="AX71" s="1108"/>
      <c r="AY71" s="1120"/>
      <c r="AZ71" s="1120"/>
      <c r="BA71" s="1141"/>
      <c r="BB71" s="1157"/>
      <c r="BC71" s="1169"/>
      <c r="BD71" s="1169"/>
      <c r="BE71" s="1169"/>
      <c r="BF71" s="1184"/>
    </row>
    <row r="72" spans="1:73" ht="18.75" customHeight="1">
      <c r="B72" s="853"/>
      <c r="C72" s="874"/>
      <c r="D72" s="874"/>
      <c r="E72" s="874"/>
      <c r="F72" s="874"/>
      <c r="G72" s="874"/>
      <c r="H72" s="874"/>
      <c r="I72" s="874"/>
      <c r="J72" s="874"/>
      <c r="K72" s="948"/>
      <c r="L72" s="960"/>
      <c r="M72" s="960"/>
      <c r="N72" s="960"/>
      <c r="O72" s="960"/>
      <c r="P72" s="960"/>
      <c r="Q72" s="960"/>
      <c r="R72" s="1009"/>
      <c r="S72" s="1023" t="str">
        <f t="shared" si="3"/>
        <v/>
      </c>
      <c r="T72" s="1037" t="str">
        <f t="shared" si="3"/>
        <v/>
      </c>
      <c r="U72" s="1037" t="str">
        <f t="shared" si="3"/>
        <v/>
      </c>
      <c r="V72" s="1037" t="str">
        <f t="shared" si="3"/>
        <v/>
      </c>
      <c r="W72" s="1037" t="str">
        <f t="shared" si="3"/>
        <v/>
      </c>
      <c r="X72" s="1037" t="str">
        <f t="shared" si="3"/>
        <v/>
      </c>
      <c r="Y72" s="1051" t="str">
        <f t="shared" si="3"/>
        <v/>
      </c>
      <c r="Z72" s="1057" t="str">
        <f t="shared" si="3"/>
        <v/>
      </c>
      <c r="AA72" s="1037" t="str">
        <f t="shared" si="3"/>
        <v/>
      </c>
      <c r="AB72" s="1037" t="str">
        <f t="shared" si="3"/>
        <v/>
      </c>
      <c r="AC72" s="1037" t="str">
        <f t="shared" si="3"/>
        <v/>
      </c>
      <c r="AD72" s="1037" t="str">
        <f t="shared" si="3"/>
        <v/>
      </c>
      <c r="AE72" s="1037" t="str">
        <f t="shared" si="3"/>
        <v/>
      </c>
      <c r="AF72" s="1051" t="str">
        <f t="shared" si="3"/>
        <v/>
      </c>
      <c r="AG72" s="1037" t="str">
        <f t="shared" si="3"/>
        <v/>
      </c>
      <c r="AH72" s="1037" t="str">
        <f t="shared" si="3"/>
        <v/>
      </c>
      <c r="AI72" s="1037" t="str">
        <f t="shared" si="3"/>
        <v/>
      </c>
      <c r="AJ72" s="1037" t="str">
        <f t="shared" si="3"/>
        <v/>
      </c>
      <c r="AK72" s="1037" t="str">
        <f t="shared" si="3"/>
        <v/>
      </c>
      <c r="AL72" s="1037" t="str">
        <f t="shared" si="3"/>
        <v/>
      </c>
      <c r="AM72" s="1051" t="str">
        <f t="shared" si="3"/>
        <v/>
      </c>
      <c r="AN72" s="1037" t="str">
        <f t="shared" si="3"/>
        <v/>
      </c>
      <c r="AO72" s="1037" t="str">
        <f t="shared" si="3"/>
        <v/>
      </c>
      <c r="AP72" s="1037" t="str">
        <f t="shared" si="3"/>
        <v/>
      </c>
      <c r="AQ72" s="1037" t="str">
        <f t="shared" si="3"/>
        <v/>
      </c>
      <c r="AR72" s="1037" t="str">
        <f t="shared" si="3"/>
        <v/>
      </c>
      <c r="AS72" s="1037" t="str">
        <f t="shared" si="3"/>
        <v/>
      </c>
      <c r="AT72" s="1051" t="str">
        <f t="shared" si="3"/>
        <v/>
      </c>
      <c r="AU72" s="1037" t="str">
        <f t="shared" si="3"/>
        <v/>
      </c>
      <c r="AV72" s="1037" t="str">
        <f t="shared" si="3"/>
        <v/>
      </c>
      <c r="AW72" s="1051" t="str">
        <f t="shared" si="3"/>
        <v/>
      </c>
      <c r="AX72" s="1109"/>
      <c r="AY72" s="1121"/>
      <c r="AZ72" s="1121"/>
      <c r="BA72" s="1142"/>
      <c r="BB72" s="1158"/>
      <c r="BC72" s="1170"/>
      <c r="BD72" s="1170"/>
      <c r="BE72" s="1170"/>
      <c r="BF72" s="1185"/>
    </row>
    <row r="73" spans="1:73" ht="13.5" customHeight="1">
      <c r="C73" s="875"/>
      <c r="D73" s="875"/>
      <c r="E73" s="875"/>
      <c r="F73" s="875"/>
      <c r="G73" s="921"/>
      <c r="H73" s="932"/>
      <c r="AF73" s="532"/>
    </row>
    <row r="74" spans="1:73" ht="11.45" customHeight="1">
      <c r="H74" s="933"/>
      <c r="I74" s="933"/>
      <c r="J74" s="933"/>
      <c r="K74" s="933"/>
      <c r="L74" s="933"/>
      <c r="M74" s="933"/>
      <c r="N74" s="933"/>
      <c r="O74" s="933"/>
      <c r="P74" s="933"/>
      <c r="Q74" s="933"/>
      <c r="R74" s="933"/>
      <c r="S74" s="933"/>
      <c r="T74" s="933"/>
      <c r="U74" s="933"/>
      <c r="V74" s="933"/>
      <c r="W74" s="933"/>
      <c r="X74" s="933"/>
      <c r="Y74" s="933"/>
      <c r="Z74" s="933"/>
      <c r="AA74" s="933"/>
      <c r="AB74" s="933"/>
      <c r="AC74" s="933"/>
      <c r="AD74" s="933"/>
      <c r="AE74" s="933"/>
      <c r="AF74" s="933"/>
      <c r="AG74" s="933"/>
      <c r="AH74" s="933"/>
      <c r="AI74" s="933"/>
      <c r="AJ74" s="933"/>
      <c r="AK74" s="933"/>
      <c r="AL74" s="933"/>
      <c r="AM74" s="933"/>
      <c r="AN74" s="933"/>
      <c r="AO74" s="933"/>
      <c r="AP74" s="933"/>
      <c r="AQ74" s="933"/>
      <c r="AR74" s="933"/>
      <c r="AS74" s="933"/>
      <c r="AT74" s="933"/>
      <c r="AU74" s="933"/>
      <c r="AV74" s="933"/>
      <c r="AW74" s="933"/>
      <c r="AX74" s="933"/>
      <c r="AY74" s="933"/>
      <c r="AZ74" s="933"/>
      <c r="BA74" s="933"/>
    </row>
    <row r="75" spans="1:73" ht="20.25" customHeight="1">
      <c r="A75" s="833"/>
      <c r="B75" s="833"/>
      <c r="G75" s="833"/>
      <c r="H75" s="833"/>
      <c r="I75" s="833"/>
      <c r="J75" s="833"/>
      <c r="K75" s="833"/>
      <c r="L75" s="833"/>
      <c r="M75" s="833"/>
      <c r="N75" s="833"/>
      <c r="O75" s="833"/>
      <c r="P75" s="833"/>
      <c r="Q75" s="833"/>
      <c r="R75" s="833"/>
      <c r="S75" s="833"/>
      <c r="T75" s="833"/>
      <c r="U75" s="833"/>
      <c r="V75" s="833"/>
      <c r="W75" s="833"/>
      <c r="X75" s="833"/>
      <c r="Y75" s="833"/>
      <c r="Z75" s="833"/>
      <c r="AA75" s="833"/>
      <c r="AB75" s="833"/>
      <c r="AC75" s="833"/>
      <c r="AD75" s="833"/>
      <c r="AE75" s="833"/>
      <c r="AF75" s="833"/>
      <c r="AG75" s="833"/>
      <c r="AH75" s="833"/>
      <c r="AI75" s="833"/>
      <c r="AJ75" s="833"/>
      <c r="AK75" s="833"/>
      <c r="AL75" s="833"/>
      <c r="AM75" s="833"/>
      <c r="AN75" s="833"/>
      <c r="AO75" s="833"/>
      <c r="AP75" s="833"/>
      <c r="AQ75" s="833"/>
      <c r="AR75" s="833"/>
      <c r="AS75" s="833"/>
      <c r="AT75" s="833"/>
      <c r="AU75" s="833"/>
      <c r="AV75" s="833"/>
      <c r="BN75" s="1173"/>
      <c r="BO75" s="1186"/>
      <c r="BP75" s="1173"/>
      <c r="BQ75" s="1173"/>
      <c r="BR75" s="1173"/>
      <c r="BS75" s="1187"/>
      <c r="BT75" s="1188"/>
      <c r="BU75" s="1188"/>
    </row>
    <row r="76" spans="1:73" ht="20.25" customHeight="1">
      <c r="C76" s="876"/>
      <c r="D76" s="876"/>
      <c r="E76" s="876"/>
      <c r="F76" s="876"/>
      <c r="G76" s="876"/>
      <c r="H76" s="532"/>
      <c r="I76" s="532"/>
    </row>
    <row r="77" spans="1:73" ht="20.25" customHeight="1">
      <c r="C77" s="876"/>
      <c r="D77" s="876"/>
      <c r="E77" s="876"/>
      <c r="F77" s="876"/>
      <c r="G77" s="876"/>
      <c r="H77" s="532"/>
      <c r="I77" s="532"/>
    </row>
    <row r="78" spans="1:73" ht="20.25" customHeight="1">
      <c r="C78" s="532"/>
      <c r="D78" s="532"/>
      <c r="E78" s="532"/>
      <c r="F78" s="532"/>
      <c r="G78" s="532"/>
    </row>
    <row r="79" spans="1:73" ht="20.25" customHeight="1">
      <c r="C79" s="532"/>
      <c r="D79" s="532"/>
      <c r="E79" s="532"/>
      <c r="F79" s="532"/>
      <c r="G79" s="532"/>
    </row>
    <row r="80" spans="1:73" ht="20.25" customHeight="1">
      <c r="C80" s="532"/>
      <c r="D80" s="532"/>
      <c r="E80" s="532"/>
      <c r="F80" s="532"/>
      <c r="G80" s="532"/>
    </row>
    <row r="81" spans="3:7" ht="20.25" customHeight="1">
      <c r="C81" s="532"/>
      <c r="D81" s="532"/>
      <c r="E81" s="532"/>
      <c r="F81" s="532"/>
      <c r="G81" s="532"/>
    </row>
  </sheetData>
  <sheetProtection sheet="1" objects="1" scenarios="1"/>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G67:R67"/>
    <mergeCell ref="L68:R68"/>
    <mergeCell ref="L69:R69"/>
    <mergeCell ref="L70:R70"/>
    <mergeCell ref="L71:R71"/>
    <mergeCell ref="L72:R7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8:K72"/>
    <mergeCell ref="BB62:BF72"/>
    <mergeCell ref="AX65:BA72"/>
  </mergeCells>
  <phoneticPr fontId="57"/>
  <conditionalFormatting sqref="S24 S65:BA72">
    <cfRule type="expression" dxfId="549" priority="784">
      <formula>INDIRECT(ADDRESS(ROW(),COLUMN()))=TRUNC(INDIRECT(ADDRESS(ROW(),COLUMN())))</formula>
    </cfRule>
  </conditionalFormatting>
  <conditionalFormatting sqref="S23">
    <cfRule type="expression" dxfId="548" priority="783">
      <formula>INDIRECT(ADDRESS(ROW(),COLUMN()))=TRUNC(INDIRECT(ADDRESS(ROW(),COLUMN())))</formula>
    </cfRule>
  </conditionalFormatting>
  <conditionalFormatting sqref="T24:Y24">
    <cfRule type="expression" dxfId="547" priority="782">
      <formula>INDIRECT(ADDRESS(ROW(),COLUMN()))=TRUNC(INDIRECT(ADDRESS(ROW(),COLUMN())))</formula>
    </cfRule>
  </conditionalFormatting>
  <conditionalFormatting sqref="T23:Y23">
    <cfRule type="expression" dxfId="546" priority="781">
      <formula>INDIRECT(ADDRESS(ROW(),COLUMN()))=TRUNC(INDIRECT(ADDRESS(ROW(),COLUMN())))</formula>
    </cfRule>
  </conditionalFormatting>
  <conditionalFormatting sqref="AX23:BA24">
    <cfRule type="expression" dxfId="545" priority="764">
      <formula>INDIRECT(ADDRESS(ROW(),COLUMN()))=TRUNC(INDIRECT(ADDRESS(ROW(),COLUMN())))</formula>
    </cfRule>
  </conditionalFormatting>
  <conditionalFormatting sqref="BC14:BD14">
    <cfRule type="expression" dxfId="544" priority="510">
      <formula>INDIRECT(ADDRESS(ROW(),COLUMN()))=TRUNC(INDIRECT(ADDRESS(ROW(),COLUMN())))</formula>
    </cfRule>
  </conditionalFormatting>
  <conditionalFormatting sqref="Z24">
    <cfRule type="expression" dxfId="543" priority="509">
      <formula>INDIRECT(ADDRESS(ROW(),COLUMN()))=TRUNC(INDIRECT(ADDRESS(ROW(),COLUMN())))</formula>
    </cfRule>
  </conditionalFormatting>
  <conditionalFormatting sqref="Z23">
    <cfRule type="expression" dxfId="542" priority="508">
      <formula>INDIRECT(ADDRESS(ROW(),COLUMN()))=TRUNC(INDIRECT(ADDRESS(ROW(),COLUMN())))</formula>
    </cfRule>
  </conditionalFormatting>
  <conditionalFormatting sqref="AA24:AF24">
    <cfRule type="expression" dxfId="541" priority="507">
      <formula>INDIRECT(ADDRESS(ROW(),COLUMN()))=TRUNC(INDIRECT(ADDRESS(ROW(),COLUMN())))</formula>
    </cfRule>
  </conditionalFormatting>
  <conditionalFormatting sqref="AA23:AF23">
    <cfRule type="expression" dxfId="540" priority="506">
      <formula>INDIRECT(ADDRESS(ROW(),COLUMN()))=TRUNC(INDIRECT(ADDRESS(ROW(),COLUMN())))</formula>
    </cfRule>
  </conditionalFormatting>
  <conditionalFormatting sqref="AG24">
    <cfRule type="expression" dxfId="539" priority="505">
      <formula>INDIRECT(ADDRESS(ROW(),COLUMN()))=TRUNC(INDIRECT(ADDRESS(ROW(),COLUMN())))</formula>
    </cfRule>
  </conditionalFormatting>
  <conditionalFormatting sqref="AG23">
    <cfRule type="expression" dxfId="538" priority="504">
      <formula>INDIRECT(ADDRESS(ROW(),COLUMN()))=TRUNC(INDIRECT(ADDRESS(ROW(),COLUMN())))</formula>
    </cfRule>
  </conditionalFormatting>
  <conditionalFormatting sqref="AH24:AM24">
    <cfRule type="expression" dxfId="537" priority="503">
      <formula>INDIRECT(ADDRESS(ROW(),COLUMN()))=TRUNC(INDIRECT(ADDRESS(ROW(),COLUMN())))</formula>
    </cfRule>
  </conditionalFormatting>
  <conditionalFormatting sqref="AH23:AM23">
    <cfRule type="expression" dxfId="536" priority="502">
      <formula>INDIRECT(ADDRESS(ROW(),COLUMN()))=TRUNC(INDIRECT(ADDRESS(ROW(),COLUMN())))</formula>
    </cfRule>
  </conditionalFormatting>
  <conditionalFormatting sqref="AN24">
    <cfRule type="expression" dxfId="535" priority="501">
      <formula>INDIRECT(ADDRESS(ROW(),COLUMN()))=TRUNC(INDIRECT(ADDRESS(ROW(),COLUMN())))</formula>
    </cfRule>
  </conditionalFormatting>
  <conditionalFormatting sqref="AN23">
    <cfRule type="expression" dxfId="534" priority="500">
      <formula>INDIRECT(ADDRESS(ROW(),COLUMN()))=TRUNC(INDIRECT(ADDRESS(ROW(),COLUMN())))</formula>
    </cfRule>
  </conditionalFormatting>
  <conditionalFormatting sqref="AO24:AT24">
    <cfRule type="expression" dxfId="533" priority="499">
      <formula>INDIRECT(ADDRESS(ROW(),COLUMN()))=TRUNC(INDIRECT(ADDRESS(ROW(),COLUMN())))</formula>
    </cfRule>
  </conditionalFormatting>
  <conditionalFormatting sqref="AO23:AT23">
    <cfRule type="expression" dxfId="532" priority="498">
      <formula>INDIRECT(ADDRESS(ROW(),COLUMN()))=TRUNC(INDIRECT(ADDRESS(ROW(),COLUMN())))</formula>
    </cfRule>
  </conditionalFormatting>
  <conditionalFormatting sqref="AU24">
    <cfRule type="expression" dxfId="531" priority="497">
      <formula>INDIRECT(ADDRESS(ROW(),COLUMN()))=TRUNC(INDIRECT(ADDRESS(ROW(),COLUMN())))</formula>
    </cfRule>
  </conditionalFormatting>
  <conditionalFormatting sqref="AU23">
    <cfRule type="expression" dxfId="530" priority="496">
      <formula>INDIRECT(ADDRESS(ROW(),COLUMN()))=TRUNC(INDIRECT(ADDRESS(ROW(),COLUMN())))</formula>
    </cfRule>
  </conditionalFormatting>
  <conditionalFormatting sqref="AV24:AW24">
    <cfRule type="expression" dxfId="529" priority="495">
      <formula>INDIRECT(ADDRESS(ROW(),COLUMN()))=TRUNC(INDIRECT(ADDRESS(ROW(),COLUMN())))</formula>
    </cfRule>
  </conditionalFormatting>
  <conditionalFormatting sqref="AV23:AW23">
    <cfRule type="expression" dxfId="528" priority="494">
      <formula>INDIRECT(ADDRESS(ROW(),COLUMN()))=TRUNC(INDIRECT(ADDRESS(ROW(),COLUMN())))</formula>
    </cfRule>
  </conditionalFormatting>
  <conditionalFormatting sqref="S27">
    <cfRule type="expression" dxfId="527" priority="253">
      <formula>INDIRECT(ADDRESS(ROW(),COLUMN()))=TRUNC(INDIRECT(ADDRESS(ROW(),COLUMN())))</formula>
    </cfRule>
  </conditionalFormatting>
  <conditionalFormatting sqref="S26">
    <cfRule type="expression" dxfId="526" priority="252">
      <formula>INDIRECT(ADDRESS(ROW(),COLUMN()))=TRUNC(INDIRECT(ADDRESS(ROW(),COLUMN())))</formula>
    </cfRule>
  </conditionalFormatting>
  <conditionalFormatting sqref="T27:Y27">
    <cfRule type="expression" dxfId="525" priority="251">
      <formula>INDIRECT(ADDRESS(ROW(),COLUMN()))=TRUNC(INDIRECT(ADDRESS(ROW(),COLUMN())))</formula>
    </cfRule>
  </conditionalFormatting>
  <conditionalFormatting sqref="T26:Y26">
    <cfRule type="expression" dxfId="524" priority="250">
      <formula>INDIRECT(ADDRESS(ROW(),COLUMN()))=TRUNC(INDIRECT(ADDRESS(ROW(),COLUMN())))</formula>
    </cfRule>
  </conditionalFormatting>
  <conditionalFormatting sqref="AX26:BA27">
    <cfRule type="expression" dxfId="523" priority="249">
      <formula>INDIRECT(ADDRESS(ROW(),COLUMN()))=TRUNC(INDIRECT(ADDRESS(ROW(),COLUMN())))</formula>
    </cfRule>
  </conditionalFormatting>
  <conditionalFormatting sqref="Z27">
    <cfRule type="expression" dxfId="522" priority="248">
      <formula>INDIRECT(ADDRESS(ROW(),COLUMN()))=TRUNC(INDIRECT(ADDRESS(ROW(),COLUMN())))</formula>
    </cfRule>
  </conditionalFormatting>
  <conditionalFormatting sqref="Z26">
    <cfRule type="expression" dxfId="521" priority="247">
      <formula>INDIRECT(ADDRESS(ROW(),COLUMN()))=TRUNC(INDIRECT(ADDRESS(ROW(),COLUMN())))</formula>
    </cfRule>
  </conditionalFormatting>
  <conditionalFormatting sqref="AA27:AF27">
    <cfRule type="expression" dxfId="520" priority="246">
      <formula>INDIRECT(ADDRESS(ROW(),COLUMN()))=TRUNC(INDIRECT(ADDRESS(ROW(),COLUMN())))</formula>
    </cfRule>
  </conditionalFormatting>
  <conditionalFormatting sqref="AA26:AF26">
    <cfRule type="expression" dxfId="519" priority="245">
      <formula>INDIRECT(ADDRESS(ROW(),COLUMN()))=TRUNC(INDIRECT(ADDRESS(ROW(),COLUMN())))</formula>
    </cfRule>
  </conditionalFormatting>
  <conditionalFormatting sqref="AG27">
    <cfRule type="expression" dxfId="518" priority="244">
      <formula>INDIRECT(ADDRESS(ROW(),COLUMN()))=TRUNC(INDIRECT(ADDRESS(ROW(),COLUMN())))</formula>
    </cfRule>
  </conditionalFormatting>
  <conditionalFormatting sqref="AG26">
    <cfRule type="expression" dxfId="517" priority="243">
      <formula>INDIRECT(ADDRESS(ROW(),COLUMN()))=TRUNC(INDIRECT(ADDRESS(ROW(),COLUMN())))</formula>
    </cfRule>
  </conditionalFormatting>
  <conditionalFormatting sqref="AH27:AM27">
    <cfRule type="expression" dxfId="516" priority="242">
      <formula>INDIRECT(ADDRESS(ROW(),COLUMN()))=TRUNC(INDIRECT(ADDRESS(ROW(),COLUMN())))</formula>
    </cfRule>
  </conditionalFormatting>
  <conditionalFormatting sqref="AH26:AM26">
    <cfRule type="expression" dxfId="515" priority="241">
      <formula>INDIRECT(ADDRESS(ROW(),COLUMN()))=TRUNC(INDIRECT(ADDRESS(ROW(),COLUMN())))</formula>
    </cfRule>
  </conditionalFormatting>
  <conditionalFormatting sqref="AN27">
    <cfRule type="expression" dxfId="514" priority="240">
      <formula>INDIRECT(ADDRESS(ROW(),COLUMN()))=TRUNC(INDIRECT(ADDRESS(ROW(),COLUMN())))</formula>
    </cfRule>
  </conditionalFormatting>
  <conditionalFormatting sqref="AN26">
    <cfRule type="expression" dxfId="513" priority="239">
      <formula>INDIRECT(ADDRESS(ROW(),COLUMN()))=TRUNC(INDIRECT(ADDRESS(ROW(),COLUMN())))</formula>
    </cfRule>
  </conditionalFormatting>
  <conditionalFormatting sqref="AO27:AT27">
    <cfRule type="expression" dxfId="512" priority="238">
      <formula>INDIRECT(ADDRESS(ROW(),COLUMN()))=TRUNC(INDIRECT(ADDRESS(ROW(),COLUMN())))</formula>
    </cfRule>
  </conditionalFormatting>
  <conditionalFormatting sqref="AO26:AT26">
    <cfRule type="expression" dxfId="511" priority="237">
      <formula>INDIRECT(ADDRESS(ROW(),COLUMN()))=TRUNC(INDIRECT(ADDRESS(ROW(),COLUMN())))</formula>
    </cfRule>
  </conditionalFormatting>
  <conditionalFormatting sqref="AU27">
    <cfRule type="expression" dxfId="510" priority="236">
      <formula>INDIRECT(ADDRESS(ROW(),COLUMN()))=TRUNC(INDIRECT(ADDRESS(ROW(),COLUMN())))</formula>
    </cfRule>
  </conditionalFormatting>
  <conditionalFormatting sqref="AU26">
    <cfRule type="expression" dxfId="509" priority="235">
      <formula>INDIRECT(ADDRESS(ROW(),COLUMN()))=TRUNC(INDIRECT(ADDRESS(ROW(),COLUMN())))</formula>
    </cfRule>
  </conditionalFormatting>
  <conditionalFormatting sqref="AV27:AW27">
    <cfRule type="expression" dxfId="508" priority="234">
      <formula>INDIRECT(ADDRESS(ROW(),COLUMN()))=TRUNC(INDIRECT(ADDRESS(ROW(),COLUMN())))</formula>
    </cfRule>
  </conditionalFormatting>
  <conditionalFormatting sqref="AV26:AW26">
    <cfRule type="expression" dxfId="507" priority="233">
      <formula>INDIRECT(ADDRESS(ROW(),COLUMN()))=TRUNC(INDIRECT(ADDRESS(ROW(),COLUMN())))</formula>
    </cfRule>
  </conditionalFormatting>
  <conditionalFormatting sqref="S30">
    <cfRule type="expression" dxfId="506" priority="232">
      <formula>INDIRECT(ADDRESS(ROW(),COLUMN()))=TRUNC(INDIRECT(ADDRESS(ROW(),COLUMN())))</formula>
    </cfRule>
  </conditionalFormatting>
  <conditionalFormatting sqref="S29">
    <cfRule type="expression" dxfId="505" priority="231">
      <formula>INDIRECT(ADDRESS(ROW(),COLUMN()))=TRUNC(INDIRECT(ADDRESS(ROW(),COLUMN())))</formula>
    </cfRule>
  </conditionalFormatting>
  <conditionalFormatting sqref="T30:Y30">
    <cfRule type="expression" dxfId="504" priority="230">
      <formula>INDIRECT(ADDRESS(ROW(),COLUMN()))=TRUNC(INDIRECT(ADDRESS(ROW(),COLUMN())))</formula>
    </cfRule>
  </conditionalFormatting>
  <conditionalFormatting sqref="T29:Y29">
    <cfRule type="expression" dxfId="503" priority="229">
      <formula>INDIRECT(ADDRESS(ROW(),COLUMN()))=TRUNC(INDIRECT(ADDRESS(ROW(),COLUMN())))</formula>
    </cfRule>
  </conditionalFormatting>
  <conditionalFormatting sqref="AX29:BA30">
    <cfRule type="expression" dxfId="502" priority="228">
      <formula>INDIRECT(ADDRESS(ROW(),COLUMN()))=TRUNC(INDIRECT(ADDRESS(ROW(),COLUMN())))</formula>
    </cfRule>
  </conditionalFormatting>
  <conditionalFormatting sqref="Z30">
    <cfRule type="expression" dxfId="501" priority="227">
      <formula>INDIRECT(ADDRESS(ROW(),COLUMN()))=TRUNC(INDIRECT(ADDRESS(ROW(),COLUMN())))</formula>
    </cfRule>
  </conditionalFormatting>
  <conditionalFormatting sqref="Z29">
    <cfRule type="expression" dxfId="500" priority="226">
      <formula>INDIRECT(ADDRESS(ROW(),COLUMN()))=TRUNC(INDIRECT(ADDRESS(ROW(),COLUMN())))</formula>
    </cfRule>
  </conditionalFormatting>
  <conditionalFormatting sqref="AA30:AF30">
    <cfRule type="expression" dxfId="499" priority="225">
      <formula>INDIRECT(ADDRESS(ROW(),COLUMN()))=TRUNC(INDIRECT(ADDRESS(ROW(),COLUMN())))</formula>
    </cfRule>
  </conditionalFormatting>
  <conditionalFormatting sqref="AA29:AF29">
    <cfRule type="expression" dxfId="498" priority="224">
      <formula>INDIRECT(ADDRESS(ROW(),COLUMN()))=TRUNC(INDIRECT(ADDRESS(ROW(),COLUMN())))</formula>
    </cfRule>
  </conditionalFormatting>
  <conditionalFormatting sqref="AG30">
    <cfRule type="expression" dxfId="497" priority="223">
      <formula>INDIRECT(ADDRESS(ROW(),COLUMN()))=TRUNC(INDIRECT(ADDRESS(ROW(),COLUMN())))</formula>
    </cfRule>
  </conditionalFormatting>
  <conditionalFormatting sqref="AG29">
    <cfRule type="expression" dxfId="496" priority="222">
      <formula>INDIRECT(ADDRESS(ROW(),COLUMN()))=TRUNC(INDIRECT(ADDRESS(ROW(),COLUMN())))</formula>
    </cfRule>
  </conditionalFormatting>
  <conditionalFormatting sqref="AH30:AM30">
    <cfRule type="expression" dxfId="495" priority="221">
      <formula>INDIRECT(ADDRESS(ROW(),COLUMN()))=TRUNC(INDIRECT(ADDRESS(ROW(),COLUMN())))</formula>
    </cfRule>
  </conditionalFormatting>
  <conditionalFormatting sqref="AH29:AM29">
    <cfRule type="expression" dxfId="494" priority="220">
      <formula>INDIRECT(ADDRESS(ROW(),COLUMN()))=TRUNC(INDIRECT(ADDRESS(ROW(),COLUMN())))</formula>
    </cfRule>
  </conditionalFormatting>
  <conditionalFormatting sqref="AN30">
    <cfRule type="expression" dxfId="493" priority="219">
      <formula>INDIRECT(ADDRESS(ROW(),COLUMN()))=TRUNC(INDIRECT(ADDRESS(ROW(),COLUMN())))</formula>
    </cfRule>
  </conditionalFormatting>
  <conditionalFormatting sqref="AN29">
    <cfRule type="expression" dxfId="492" priority="218">
      <formula>INDIRECT(ADDRESS(ROW(),COLUMN()))=TRUNC(INDIRECT(ADDRESS(ROW(),COLUMN())))</formula>
    </cfRule>
  </conditionalFormatting>
  <conditionalFormatting sqref="AO30:AT30">
    <cfRule type="expression" dxfId="491" priority="217">
      <formula>INDIRECT(ADDRESS(ROW(),COLUMN()))=TRUNC(INDIRECT(ADDRESS(ROW(),COLUMN())))</formula>
    </cfRule>
  </conditionalFormatting>
  <conditionalFormatting sqref="AO29:AT29">
    <cfRule type="expression" dxfId="490" priority="216">
      <formula>INDIRECT(ADDRESS(ROW(),COLUMN()))=TRUNC(INDIRECT(ADDRESS(ROW(),COLUMN())))</formula>
    </cfRule>
  </conditionalFormatting>
  <conditionalFormatting sqref="AU30">
    <cfRule type="expression" dxfId="489" priority="215">
      <formula>INDIRECT(ADDRESS(ROW(),COLUMN()))=TRUNC(INDIRECT(ADDRESS(ROW(),COLUMN())))</formula>
    </cfRule>
  </conditionalFormatting>
  <conditionalFormatting sqref="AU29">
    <cfRule type="expression" dxfId="488" priority="214">
      <formula>INDIRECT(ADDRESS(ROW(),COLUMN()))=TRUNC(INDIRECT(ADDRESS(ROW(),COLUMN())))</formula>
    </cfRule>
  </conditionalFormatting>
  <conditionalFormatting sqref="AV30:AW30">
    <cfRule type="expression" dxfId="487" priority="213">
      <formula>INDIRECT(ADDRESS(ROW(),COLUMN()))=TRUNC(INDIRECT(ADDRESS(ROW(),COLUMN())))</formula>
    </cfRule>
  </conditionalFormatting>
  <conditionalFormatting sqref="AV29:AW29">
    <cfRule type="expression" dxfId="486" priority="212">
      <formula>INDIRECT(ADDRESS(ROW(),COLUMN()))=TRUNC(INDIRECT(ADDRESS(ROW(),COLUMN())))</formula>
    </cfRule>
  </conditionalFormatting>
  <conditionalFormatting sqref="S33">
    <cfRule type="expression" dxfId="485" priority="211">
      <formula>INDIRECT(ADDRESS(ROW(),COLUMN()))=TRUNC(INDIRECT(ADDRESS(ROW(),COLUMN())))</formula>
    </cfRule>
  </conditionalFormatting>
  <conditionalFormatting sqref="S32">
    <cfRule type="expression" dxfId="484" priority="210">
      <formula>INDIRECT(ADDRESS(ROW(),COLUMN()))=TRUNC(INDIRECT(ADDRESS(ROW(),COLUMN())))</formula>
    </cfRule>
  </conditionalFormatting>
  <conditionalFormatting sqref="T33:Y33">
    <cfRule type="expression" dxfId="483" priority="209">
      <formula>INDIRECT(ADDRESS(ROW(),COLUMN()))=TRUNC(INDIRECT(ADDRESS(ROW(),COLUMN())))</formula>
    </cfRule>
  </conditionalFormatting>
  <conditionalFormatting sqref="T32:Y32">
    <cfRule type="expression" dxfId="482" priority="208">
      <formula>INDIRECT(ADDRESS(ROW(),COLUMN()))=TRUNC(INDIRECT(ADDRESS(ROW(),COLUMN())))</formula>
    </cfRule>
  </conditionalFormatting>
  <conditionalFormatting sqref="AX32:BA33">
    <cfRule type="expression" dxfId="481" priority="207">
      <formula>INDIRECT(ADDRESS(ROW(),COLUMN()))=TRUNC(INDIRECT(ADDRESS(ROW(),COLUMN())))</formula>
    </cfRule>
  </conditionalFormatting>
  <conditionalFormatting sqref="Z33">
    <cfRule type="expression" dxfId="480" priority="206">
      <formula>INDIRECT(ADDRESS(ROW(),COLUMN()))=TRUNC(INDIRECT(ADDRESS(ROW(),COLUMN())))</formula>
    </cfRule>
  </conditionalFormatting>
  <conditionalFormatting sqref="Z32">
    <cfRule type="expression" dxfId="479" priority="205">
      <formula>INDIRECT(ADDRESS(ROW(),COLUMN()))=TRUNC(INDIRECT(ADDRESS(ROW(),COLUMN())))</formula>
    </cfRule>
  </conditionalFormatting>
  <conditionalFormatting sqref="AA33:AF33">
    <cfRule type="expression" dxfId="478" priority="204">
      <formula>INDIRECT(ADDRESS(ROW(),COLUMN()))=TRUNC(INDIRECT(ADDRESS(ROW(),COLUMN())))</formula>
    </cfRule>
  </conditionalFormatting>
  <conditionalFormatting sqref="AA32:AF32">
    <cfRule type="expression" dxfId="477" priority="203">
      <formula>INDIRECT(ADDRESS(ROW(),COLUMN()))=TRUNC(INDIRECT(ADDRESS(ROW(),COLUMN())))</formula>
    </cfRule>
  </conditionalFormatting>
  <conditionalFormatting sqref="AG33">
    <cfRule type="expression" dxfId="476" priority="202">
      <formula>INDIRECT(ADDRESS(ROW(),COLUMN()))=TRUNC(INDIRECT(ADDRESS(ROW(),COLUMN())))</formula>
    </cfRule>
  </conditionalFormatting>
  <conditionalFormatting sqref="AG32">
    <cfRule type="expression" dxfId="475" priority="201">
      <formula>INDIRECT(ADDRESS(ROW(),COLUMN()))=TRUNC(INDIRECT(ADDRESS(ROW(),COLUMN())))</formula>
    </cfRule>
  </conditionalFormatting>
  <conditionalFormatting sqref="AH33:AM33">
    <cfRule type="expression" dxfId="474" priority="200">
      <formula>INDIRECT(ADDRESS(ROW(),COLUMN()))=TRUNC(INDIRECT(ADDRESS(ROW(),COLUMN())))</formula>
    </cfRule>
  </conditionalFormatting>
  <conditionalFormatting sqref="AH32:AM32">
    <cfRule type="expression" dxfId="473" priority="199">
      <formula>INDIRECT(ADDRESS(ROW(),COLUMN()))=TRUNC(INDIRECT(ADDRESS(ROW(),COLUMN())))</formula>
    </cfRule>
  </conditionalFormatting>
  <conditionalFormatting sqref="AN33">
    <cfRule type="expression" dxfId="472" priority="198">
      <formula>INDIRECT(ADDRESS(ROW(),COLUMN()))=TRUNC(INDIRECT(ADDRESS(ROW(),COLUMN())))</formula>
    </cfRule>
  </conditionalFormatting>
  <conditionalFormatting sqref="AN32">
    <cfRule type="expression" dxfId="471" priority="197">
      <formula>INDIRECT(ADDRESS(ROW(),COLUMN()))=TRUNC(INDIRECT(ADDRESS(ROW(),COLUMN())))</formula>
    </cfRule>
  </conditionalFormatting>
  <conditionalFormatting sqref="AO33:AT33">
    <cfRule type="expression" dxfId="470" priority="196">
      <formula>INDIRECT(ADDRESS(ROW(),COLUMN()))=TRUNC(INDIRECT(ADDRESS(ROW(),COLUMN())))</formula>
    </cfRule>
  </conditionalFormatting>
  <conditionalFormatting sqref="AO32:AT32">
    <cfRule type="expression" dxfId="469" priority="195">
      <formula>INDIRECT(ADDRESS(ROW(),COLUMN()))=TRUNC(INDIRECT(ADDRESS(ROW(),COLUMN())))</formula>
    </cfRule>
  </conditionalFormatting>
  <conditionalFormatting sqref="AU33">
    <cfRule type="expression" dxfId="468" priority="194">
      <formula>INDIRECT(ADDRESS(ROW(),COLUMN()))=TRUNC(INDIRECT(ADDRESS(ROW(),COLUMN())))</formula>
    </cfRule>
  </conditionalFormatting>
  <conditionalFormatting sqref="AU32">
    <cfRule type="expression" dxfId="467" priority="193">
      <formula>INDIRECT(ADDRESS(ROW(),COLUMN()))=TRUNC(INDIRECT(ADDRESS(ROW(),COLUMN())))</formula>
    </cfRule>
  </conditionalFormatting>
  <conditionalFormatting sqref="AV33:AW33">
    <cfRule type="expression" dxfId="466" priority="192">
      <formula>INDIRECT(ADDRESS(ROW(),COLUMN()))=TRUNC(INDIRECT(ADDRESS(ROW(),COLUMN())))</formula>
    </cfRule>
  </conditionalFormatting>
  <conditionalFormatting sqref="AV32:AW32">
    <cfRule type="expression" dxfId="465" priority="191">
      <formula>INDIRECT(ADDRESS(ROW(),COLUMN()))=TRUNC(INDIRECT(ADDRESS(ROW(),COLUMN())))</formula>
    </cfRule>
  </conditionalFormatting>
  <conditionalFormatting sqref="S36">
    <cfRule type="expression" dxfId="464" priority="190">
      <formula>INDIRECT(ADDRESS(ROW(),COLUMN()))=TRUNC(INDIRECT(ADDRESS(ROW(),COLUMN())))</formula>
    </cfRule>
  </conditionalFormatting>
  <conditionalFormatting sqref="S35">
    <cfRule type="expression" dxfId="463" priority="189">
      <formula>INDIRECT(ADDRESS(ROW(),COLUMN()))=TRUNC(INDIRECT(ADDRESS(ROW(),COLUMN())))</formula>
    </cfRule>
  </conditionalFormatting>
  <conditionalFormatting sqref="T36:Y36">
    <cfRule type="expression" dxfId="462" priority="188">
      <formula>INDIRECT(ADDRESS(ROW(),COLUMN()))=TRUNC(INDIRECT(ADDRESS(ROW(),COLUMN())))</formula>
    </cfRule>
  </conditionalFormatting>
  <conditionalFormatting sqref="T35:Y35">
    <cfRule type="expression" dxfId="461" priority="187">
      <formula>INDIRECT(ADDRESS(ROW(),COLUMN()))=TRUNC(INDIRECT(ADDRESS(ROW(),COLUMN())))</formula>
    </cfRule>
  </conditionalFormatting>
  <conditionalFormatting sqref="AX35:BA36">
    <cfRule type="expression" dxfId="460" priority="186">
      <formula>INDIRECT(ADDRESS(ROW(),COLUMN()))=TRUNC(INDIRECT(ADDRESS(ROW(),COLUMN())))</formula>
    </cfRule>
  </conditionalFormatting>
  <conditionalFormatting sqref="Z36">
    <cfRule type="expression" dxfId="459" priority="185">
      <formula>INDIRECT(ADDRESS(ROW(),COLUMN()))=TRUNC(INDIRECT(ADDRESS(ROW(),COLUMN())))</formula>
    </cfRule>
  </conditionalFormatting>
  <conditionalFormatting sqref="Z35">
    <cfRule type="expression" dxfId="458" priority="184">
      <formula>INDIRECT(ADDRESS(ROW(),COLUMN()))=TRUNC(INDIRECT(ADDRESS(ROW(),COLUMN())))</formula>
    </cfRule>
  </conditionalFormatting>
  <conditionalFormatting sqref="AA36:AF36">
    <cfRule type="expression" dxfId="457" priority="183">
      <formula>INDIRECT(ADDRESS(ROW(),COLUMN()))=TRUNC(INDIRECT(ADDRESS(ROW(),COLUMN())))</formula>
    </cfRule>
  </conditionalFormatting>
  <conditionalFormatting sqref="AA35:AF35">
    <cfRule type="expression" dxfId="456" priority="182">
      <formula>INDIRECT(ADDRESS(ROW(),COLUMN()))=TRUNC(INDIRECT(ADDRESS(ROW(),COLUMN())))</formula>
    </cfRule>
  </conditionalFormatting>
  <conditionalFormatting sqref="AG36">
    <cfRule type="expression" dxfId="455" priority="181">
      <formula>INDIRECT(ADDRESS(ROW(),COLUMN()))=TRUNC(INDIRECT(ADDRESS(ROW(),COLUMN())))</formula>
    </cfRule>
  </conditionalFormatting>
  <conditionalFormatting sqref="AG35">
    <cfRule type="expression" dxfId="454" priority="180">
      <formula>INDIRECT(ADDRESS(ROW(),COLUMN()))=TRUNC(INDIRECT(ADDRESS(ROW(),COLUMN())))</formula>
    </cfRule>
  </conditionalFormatting>
  <conditionalFormatting sqref="AH36:AM36">
    <cfRule type="expression" dxfId="453" priority="179">
      <formula>INDIRECT(ADDRESS(ROW(),COLUMN()))=TRUNC(INDIRECT(ADDRESS(ROW(),COLUMN())))</formula>
    </cfRule>
  </conditionalFormatting>
  <conditionalFormatting sqref="AH35:AM35">
    <cfRule type="expression" dxfId="452" priority="178">
      <formula>INDIRECT(ADDRESS(ROW(),COLUMN()))=TRUNC(INDIRECT(ADDRESS(ROW(),COLUMN())))</formula>
    </cfRule>
  </conditionalFormatting>
  <conditionalFormatting sqref="AN36">
    <cfRule type="expression" dxfId="451" priority="177">
      <formula>INDIRECT(ADDRESS(ROW(),COLUMN()))=TRUNC(INDIRECT(ADDRESS(ROW(),COLUMN())))</formula>
    </cfRule>
  </conditionalFormatting>
  <conditionalFormatting sqref="AN35">
    <cfRule type="expression" dxfId="450" priority="176">
      <formula>INDIRECT(ADDRESS(ROW(),COLUMN()))=TRUNC(INDIRECT(ADDRESS(ROW(),COLUMN())))</formula>
    </cfRule>
  </conditionalFormatting>
  <conditionalFormatting sqref="AO36:AT36">
    <cfRule type="expression" dxfId="449" priority="175">
      <formula>INDIRECT(ADDRESS(ROW(),COLUMN()))=TRUNC(INDIRECT(ADDRESS(ROW(),COLUMN())))</formula>
    </cfRule>
  </conditionalFormatting>
  <conditionalFormatting sqref="AO35:AT35">
    <cfRule type="expression" dxfId="448" priority="174">
      <formula>INDIRECT(ADDRESS(ROW(),COLUMN()))=TRUNC(INDIRECT(ADDRESS(ROW(),COLUMN())))</formula>
    </cfRule>
  </conditionalFormatting>
  <conditionalFormatting sqref="AU36">
    <cfRule type="expression" dxfId="447" priority="173">
      <formula>INDIRECT(ADDRESS(ROW(),COLUMN()))=TRUNC(INDIRECT(ADDRESS(ROW(),COLUMN())))</formula>
    </cfRule>
  </conditionalFormatting>
  <conditionalFormatting sqref="AU35">
    <cfRule type="expression" dxfId="446" priority="172">
      <formula>INDIRECT(ADDRESS(ROW(),COLUMN()))=TRUNC(INDIRECT(ADDRESS(ROW(),COLUMN())))</formula>
    </cfRule>
  </conditionalFormatting>
  <conditionalFormatting sqref="AV36:AW36">
    <cfRule type="expression" dxfId="445" priority="171">
      <formula>INDIRECT(ADDRESS(ROW(),COLUMN()))=TRUNC(INDIRECT(ADDRESS(ROW(),COLUMN())))</formula>
    </cfRule>
  </conditionalFormatting>
  <conditionalFormatting sqref="AV35:AW35">
    <cfRule type="expression" dxfId="444" priority="170">
      <formula>INDIRECT(ADDRESS(ROW(),COLUMN()))=TRUNC(INDIRECT(ADDRESS(ROW(),COLUMN())))</formula>
    </cfRule>
  </conditionalFormatting>
  <conditionalFormatting sqref="S39">
    <cfRule type="expression" dxfId="443" priority="169">
      <formula>INDIRECT(ADDRESS(ROW(),COLUMN()))=TRUNC(INDIRECT(ADDRESS(ROW(),COLUMN())))</formula>
    </cfRule>
  </conditionalFormatting>
  <conditionalFormatting sqref="S38">
    <cfRule type="expression" dxfId="442" priority="168">
      <formula>INDIRECT(ADDRESS(ROW(),COLUMN()))=TRUNC(INDIRECT(ADDRESS(ROW(),COLUMN())))</formula>
    </cfRule>
  </conditionalFormatting>
  <conditionalFormatting sqref="T39:Y39">
    <cfRule type="expression" dxfId="441" priority="167">
      <formula>INDIRECT(ADDRESS(ROW(),COLUMN()))=TRUNC(INDIRECT(ADDRESS(ROW(),COLUMN())))</formula>
    </cfRule>
  </conditionalFormatting>
  <conditionalFormatting sqref="T38:Y38">
    <cfRule type="expression" dxfId="440" priority="166">
      <formula>INDIRECT(ADDRESS(ROW(),COLUMN()))=TRUNC(INDIRECT(ADDRESS(ROW(),COLUMN())))</formula>
    </cfRule>
  </conditionalFormatting>
  <conditionalFormatting sqref="AX38:BA39">
    <cfRule type="expression" dxfId="439" priority="165">
      <formula>INDIRECT(ADDRESS(ROW(),COLUMN()))=TRUNC(INDIRECT(ADDRESS(ROW(),COLUMN())))</formula>
    </cfRule>
  </conditionalFormatting>
  <conditionalFormatting sqref="Z39">
    <cfRule type="expression" dxfId="438" priority="164">
      <formula>INDIRECT(ADDRESS(ROW(),COLUMN()))=TRUNC(INDIRECT(ADDRESS(ROW(),COLUMN())))</formula>
    </cfRule>
  </conditionalFormatting>
  <conditionalFormatting sqref="Z38">
    <cfRule type="expression" dxfId="437" priority="163">
      <formula>INDIRECT(ADDRESS(ROW(),COLUMN()))=TRUNC(INDIRECT(ADDRESS(ROW(),COLUMN())))</formula>
    </cfRule>
  </conditionalFormatting>
  <conditionalFormatting sqref="AA39:AF39">
    <cfRule type="expression" dxfId="436" priority="162">
      <formula>INDIRECT(ADDRESS(ROW(),COLUMN()))=TRUNC(INDIRECT(ADDRESS(ROW(),COLUMN())))</formula>
    </cfRule>
  </conditionalFormatting>
  <conditionalFormatting sqref="AA38:AF38">
    <cfRule type="expression" dxfId="435" priority="161">
      <formula>INDIRECT(ADDRESS(ROW(),COLUMN()))=TRUNC(INDIRECT(ADDRESS(ROW(),COLUMN())))</formula>
    </cfRule>
  </conditionalFormatting>
  <conditionalFormatting sqref="AG39">
    <cfRule type="expression" dxfId="434" priority="160">
      <formula>INDIRECT(ADDRESS(ROW(),COLUMN()))=TRUNC(INDIRECT(ADDRESS(ROW(),COLUMN())))</formula>
    </cfRule>
  </conditionalFormatting>
  <conditionalFormatting sqref="AG38">
    <cfRule type="expression" dxfId="433" priority="159">
      <formula>INDIRECT(ADDRESS(ROW(),COLUMN()))=TRUNC(INDIRECT(ADDRESS(ROW(),COLUMN())))</formula>
    </cfRule>
  </conditionalFormatting>
  <conditionalFormatting sqref="AH39:AM39">
    <cfRule type="expression" dxfId="432" priority="158">
      <formula>INDIRECT(ADDRESS(ROW(),COLUMN()))=TRUNC(INDIRECT(ADDRESS(ROW(),COLUMN())))</formula>
    </cfRule>
  </conditionalFormatting>
  <conditionalFormatting sqref="AH38:AM38">
    <cfRule type="expression" dxfId="431" priority="157">
      <formula>INDIRECT(ADDRESS(ROW(),COLUMN()))=TRUNC(INDIRECT(ADDRESS(ROW(),COLUMN())))</formula>
    </cfRule>
  </conditionalFormatting>
  <conditionalFormatting sqref="AN39">
    <cfRule type="expression" dxfId="430" priority="156">
      <formula>INDIRECT(ADDRESS(ROW(),COLUMN()))=TRUNC(INDIRECT(ADDRESS(ROW(),COLUMN())))</formula>
    </cfRule>
  </conditionalFormatting>
  <conditionalFormatting sqref="AN38">
    <cfRule type="expression" dxfId="429" priority="155">
      <formula>INDIRECT(ADDRESS(ROW(),COLUMN()))=TRUNC(INDIRECT(ADDRESS(ROW(),COLUMN())))</formula>
    </cfRule>
  </conditionalFormatting>
  <conditionalFormatting sqref="AO39:AT39">
    <cfRule type="expression" dxfId="428" priority="154">
      <formula>INDIRECT(ADDRESS(ROW(),COLUMN()))=TRUNC(INDIRECT(ADDRESS(ROW(),COLUMN())))</formula>
    </cfRule>
  </conditionalFormatting>
  <conditionalFormatting sqref="AO38:AT38">
    <cfRule type="expression" dxfId="427" priority="153">
      <formula>INDIRECT(ADDRESS(ROW(),COLUMN()))=TRUNC(INDIRECT(ADDRESS(ROW(),COLUMN())))</formula>
    </cfRule>
  </conditionalFormatting>
  <conditionalFormatting sqref="AU39">
    <cfRule type="expression" dxfId="426" priority="152">
      <formula>INDIRECT(ADDRESS(ROW(),COLUMN()))=TRUNC(INDIRECT(ADDRESS(ROW(),COLUMN())))</formula>
    </cfRule>
  </conditionalFormatting>
  <conditionalFormatting sqref="AU38">
    <cfRule type="expression" dxfId="425" priority="151">
      <formula>INDIRECT(ADDRESS(ROW(),COLUMN()))=TRUNC(INDIRECT(ADDRESS(ROW(),COLUMN())))</formula>
    </cfRule>
  </conditionalFormatting>
  <conditionalFormatting sqref="AV39:AW39">
    <cfRule type="expression" dxfId="424" priority="150">
      <formula>INDIRECT(ADDRESS(ROW(),COLUMN()))=TRUNC(INDIRECT(ADDRESS(ROW(),COLUMN())))</formula>
    </cfRule>
  </conditionalFormatting>
  <conditionalFormatting sqref="AV38:AW38">
    <cfRule type="expression" dxfId="423" priority="149">
      <formula>INDIRECT(ADDRESS(ROW(),COLUMN()))=TRUNC(INDIRECT(ADDRESS(ROW(),COLUMN())))</formula>
    </cfRule>
  </conditionalFormatting>
  <conditionalFormatting sqref="S42">
    <cfRule type="expression" dxfId="422" priority="148">
      <formula>INDIRECT(ADDRESS(ROW(),COLUMN()))=TRUNC(INDIRECT(ADDRESS(ROW(),COLUMN())))</formula>
    </cfRule>
  </conditionalFormatting>
  <conditionalFormatting sqref="S41">
    <cfRule type="expression" dxfId="421" priority="147">
      <formula>INDIRECT(ADDRESS(ROW(),COLUMN()))=TRUNC(INDIRECT(ADDRESS(ROW(),COLUMN())))</formula>
    </cfRule>
  </conditionalFormatting>
  <conditionalFormatting sqref="T42:Y42">
    <cfRule type="expression" dxfId="420" priority="146">
      <formula>INDIRECT(ADDRESS(ROW(),COLUMN()))=TRUNC(INDIRECT(ADDRESS(ROW(),COLUMN())))</formula>
    </cfRule>
  </conditionalFormatting>
  <conditionalFormatting sqref="T41:Y41">
    <cfRule type="expression" dxfId="419" priority="145">
      <formula>INDIRECT(ADDRESS(ROW(),COLUMN()))=TRUNC(INDIRECT(ADDRESS(ROW(),COLUMN())))</formula>
    </cfRule>
  </conditionalFormatting>
  <conditionalFormatting sqref="AX41:BA42">
    <cfRule type="expression" dxfId="418" priority="144">
      <formula>INDIRECT(ADDRESS(ROW(),COLUMN()))=TRUNC(INDIRECT(ADDRESS(ROW(),COLUMN())))</formula>
    </cfRule>
  </conditionalFormatting>
  <conditionalFormatting sqref="Z42">
    <cfRule type="expression" dxfId="417" priority="143">
      <formula>INDIRECT(ADDRESS(ROW(),COLUMN()))=TRUNC(INDIRECT(ADDRESS(ROW(),COLUMN())))</formula>
    </cfRule>
  </conditionalFormatting>
  <conditionalFormatting sqref="Z41">
    <cfRule type="expression" dxfId="416" priority="142">
      <formula>INDIRECT(ADDRESS(ROW(),COLUMN()))=TRUNC(INDIRECT(ADDRESS(ROW(),COLUMN())))</formula>
    </cfRule>
  </conditionalFormatting>
  <conditionalFormatting sqref="AA42:AF42">
    <cfRule type="expression" dxfId="415" priority="141">
      <formula>INDIRECT(ADDRESS(ROW(),COLUMN()))=TRUNC(INDIRECT(ADDRESS(ROW(),COLUMN())))</formula>
    </cfRule>
  </conditionalFormatting>
  <conditionalFormatting sqref="AA41:AF41">
    <cfRule type="expression" dxfId="414" priority="140">
      <formula>INDIRECT(ADDRESS(ROW(),COLUMN()))=TRUNC(INDIRECT(ADDRESS(ROW(),COLUMN())))</formula>
    </cfRule>
  </conditionalFormatting>
  <conditionalFormatting sqref="AG42">
    <cfRule type="expression" dxfId="413" priority="139">
      <formula>INDIRECT(ADDRESS(ROW(),COLUMN()))=TRUNC(INDIRECT(ADDRESS(ROW(),COLUMN())))</formula>
    </cfRule>
  </conditionalFormatting>
  <conditionalFormatting sqref="AG41">
    <cfRule type="expression" dxfId="412" priority="138">
      <formula>INDIRECT(ADDRESS(ROW(),COLUMN()))=TRUNC(INDIRECT(ADDRESS(ROW(),COLUMN())))</formula>
    </cfRule>
  </conditionalFormatting>
  <conditionalFormatting sqref="AH42:AM42">
    <cfRule type="expression" dxfId="411" priority="137">
      <formula>INDIRECT(ADDRESS(ROW(),COLUMN()))=TRUNC(INDIRECT(ADDRESS(ROW(),COLUMN())))</formula>
    </cfRule>
  </conditionalFormatting>
  <conditionalFormatting sqref="AH41:AM41">
    <cfRule type="expression" dxfId="410" priority="136">
      <formula>INDIRECT(ADDRESS(ROW(),COLUMN()))=TRUNC(INDIRECT(ADDRESS(ROW(),COLUMN())))</formula>
    </cfRule>
  </conditionalFormatting>
  <conditionalFormatting sqref="AN42">
    <cfRule type="expression" dxfId="409" priority="135">
      <formula>INDIRECT(ADDRESS(ROW(),COLUMN()))=TRUNC(INDIRECT(ADDRESS(ROW(),COLUMN())))</formula>
    </cfRule>
  </conditionalFormatting>
  <conditionalFormatting sqref="AN41">
    <cfRule type="expression" dxfId="408" priority="134">
      <formula>INDIRECT(ADDRESS(ROW(),COLUMN()))=TRUNC(INDIRECT(ADDRESS(ROW(),COLUMN())))</formula>
    </cfRule>
  </conditionalFormatting>
  <conditionalFormatting sqref="AO42:AT42">
    <cfRule type="expression" dxfId="407" priority="133">
      <formula>INDIRECT(ADDRESS(ROW(),COLUMN()))=TRUNC(INDIRECT(ADDRESS(ROW(),COLUMN())))</formula>
    </cfRule>
  </conditionalFormatting>
  <conditionalFormatting sqref="AO41:AT41">
    <cfRule type="expression" dxfId="406" priority="132">
      <formula>INDIRECT(ADDRESS(ROW(),COLUMN()))=TRUNC(INDIRECT(ADDRESS(ROW(),COLUMN())))</formula>
    </cfRule>
  </conditionalFormatting>
  <conditionalFormatting sqref="AU42">
    <cfRule type="expression" dxfId="405" priority="131">
      <formula>INDIRECT(ADDRESS(ROW(),COLUMN()))=TRUNC(INDIRECT(ADDRESS(ROW(),COLUMN())))</formula>
    </cfRule>
  </conditionalFormatting>
  <conditionalFormatting sqref="AU41">
    <cfRule type="expression" dxfId="404" priority="130">
      <formula>INDIRECT(ADDRESS(ROW(),COLUMN()))=TRUNC(INDIRECT(ADDRESS(ROW(),COLUMN())))</formula>
    </cfRule>
  </conditionalFormatting>
  <conditionalFormatting sqref="AV42:AW42">
    <cfRule type="expression" dxfId="403" priority="129">
      <formula>INDIRECT(ADDRESS(ROW(),COLUMN()))=TRUNC(INDIRECT(ADDRESS(ROW(),COLUMN())))</formula>
    </cfRule>
  </conditionalFormatting>
  <conditionalFormatting sqref="AV41:AW41">
    <cfRule type="expression" dxfId="402" priority="128">
      <formula>INDIRECT(ADDRESS(ROW(),COLUMN()))=TRUNC(INDIRECT(ADDRESS(ROW(),COLUMN())))</formula>
    </cfRule>
  </conditionalFormatting>
  <conditionalFormatting sqref="S45">
    <cfRule type="expression" dxfId="401" priority="127">
      <formula>INDIRECT(ADDRESS(ROW(),COLUMN()))=TRUNC(INDIRECT(ADDRESS(ROW(),COLUMN())))</formula>
    </cfRule>
  </conditionalFormatting>
  <conditionalFormatting sqref="S44">
    <cfRule type="expression" dxfId="400" priority="126">
      <formula>INDIRECT(ADDRESS(ROW(),COLUMN()))=TRUNC(INDIRECT(ADDRESS(ROW(),COLUMN())))</formula>
    </cfRule>
  </conditionalFormatting>
  <conditionalFormatting sqref="T45:Y45">
    <cfRule type="expression" dxfId="399" priority="125">
      <formula>INDIRECT(ADDRESS(ROW(),COLUMN()))=TRUNC(INDIRECT(ADDRESS(ROW(),COLUMN())))</formula>
    </cfRule>
  </conditionalFormatting>
  <conditionalFormatting sqref="T44:Y44">
    <cfRule type="expression" dxfId="398" priority="124">
      <formula>INDIRECT(ADDRESS(ROW(),COLUMN()))=TRUNC(INDIRECT(ADDRESS(ROW(),COLUMN())))</formula>
    </cfRule>
  </conditionalFormatting>
  <conditionalFormatting sqref="AX44:BA45">
    <cfRule type="expression" dxfId="397" priority="123">
      <formula>INDIRECT(ADDRESS(ROW(),COLUMN()))=TRUNC(INDIRECT(ADDRESS(ROW(),COLUMN())))</formula>
    </cfRule>
  </conditionalFormatting>
  <conditionalFormatting sqref="Z45">
    <cfRule type="expression" dxfId="396" priority="122">
      <formula>INDIRECT(ADDRESS(ROW(),COLUMN()))=TRUNC(INDIRECT(ADDRESS(ROW(),COLUMN())))</formula>
    </cfRule>
  </conditionalFormatting>
  <conditionalFormatting sqref="Z44">
    <cfRule type="expression" dxfId="395" priority="121">
      <formula>INDIRECT(ADDRESS(ROW(),COLUMN()))=TRUNC(INDIRECT(ADDRESS(ROW(),COLUMN())))</formula>
    </cfRule>
  </conditionalFormatting>
  <conditionalFormatting sqref="AA45:AF45">
    <cfRule type="expression" dxfId="394" priority="120">
      <formula>INDIRECT(ADDRESS(ROW(),COLUMN()))=TRUNC(INDIRECT(ADDRESS(ROW(),COLUMN())))</formula>
    </cfRule>
  </conditionalFormatting>
  <conditionalFormatting sqref="AA44:AF44">
    <cfRule type="expression" dxfId="393" priority="119">
      <formula>INDIRECT(ADDRESS(ROW(),COLUMN()))=TRUNC(INDIRECT(ADDRESS(ROW(),COLUMN())))</formula>
    </cfRule>
  </conditionalFormatting>
  <conditionalFormatting sqref="AG45">
    <cfRule type="expression" dxfId="392" priority="118">
      <formula>INDIRECT(ADDRESS(ROW(),COLUMN()))=TRUNC(INDIRECT(ADDRESS(ROW(),COLUMN())))</formula>
    </cfRule>
  </conditionalFormatting>
  <conditionalFormatting sqref="AG44">
    <cfRule type="expression" dxfId="391" priority="117">
      <formula>INDIRECT(ADDRESS(ROW(),COLUMN()))=TRUNC(INDIRECT(ADDRESS(ROW(),COLUMN())))</formula>
    </cfRule>
  </conditionalFormatting>
  <conditionalFormatting sqref="AH45:AM45">
    <cfRule type="expression" dxfId="390" priority="116">
      <formula>INDIRECT(ADDRESS(ROW(),COLUMN()))=TRUNC(INDIRECT(ADDRESS(ROW(),COLUMN())))</formula>
    </cfRule>
  </conditionalFormatting>
  <conditionalFormatting sqref="AH44:AM44">
    <cfRule type="expression" dxfId="389" priority="115">
      <formula>INDIRECT(ADDRESS(ROW(),COLUMN()))=TRUNC(INDIRECT(ADDRESS(ROW(),COLUMN())))</formula>
    </cfRule>
  </conditionalFormatting>
  <conditionalFormatting sqref="AN45">
    <cfRule type="expression" dxfId="388" priority="114">
      <formula>INDIRECT(ADDRESS(ROW(),COLUMN()))=TRUNC(INDIRECT(ADDRESS(ROW(),COLUMN())))</formula>
    </cfRule>
  </conditionalFormatting>
  <conditionalFormatting sqref="AN44">
    <cfRule type="expression" dxfId="387" priority="113">
      <formula>INDIRECT(ADDRESS(ROW(),COLUMN()))=TRUNC(INDIRECT(ADDRESS(ROW(),COLUMN())))</formula>
    </cfRule>
  </conditionalFormatting>
  <conditionalFormatting sqref="AO45:AT45">
    <cfRule type="expression" dxfId="386" priority="112">
      <formula>INDIRECT(ADDRESS(ROW(),COLUMN()))=TRUNC(INDIRECT(ADDRESS(ROW(),COLUMN())))</formula>
    </cfRule>
  </conditionalFormatting>
  <conditionalFormatting sqref="AO44:AT44">
    <cfRule type="expression" dxfId="385" priority="111">
      <formula>INDIRECT(ADDRESS(ROW(),COLUMN()))=TRUNC(INDIRECT(ADDRESS(ROW(),COLUMN())))</formula>
    </cfRule>
  </conditionalFormatting>
  <conditionalFormatting sqref="AU45">
    <cfRule type="expression" dxfId="384" priority="110">
      <formula>INDIRECT(ADDRESS(ROW(),COLUMN()))=TRUNC(INDIRECT(ADDRESS(ROW(),COLUMN())))</formula>
    </cfRule>
  </conditionalFormatting>
  <conditionalFormatting sqref="AU44">
    <cfRule type="expression" dxfId="383" priority="109">
      <formula>INDIRECT(ADDRESS(ROW(),COLUMN()))=TRUNC(INDIRECT(ADDRESS(ROW(),COLUMN())))</formula>
    </cfRule>
  </conditionalFormatting>
  <conditionalFormatting sqref="AV45:AW45">
    <cfRule type="expression" dxfId="382" priority="108">
      <formula>INDIRECT(ADDRESS(ROW(),COLUMN()))=TRUNC(INDIRECT(ADDRESS(ROW(),COLUMN())))</formula>
    </cfRule>
  </conditionalFormatting>
  <conditionalFormatting sqref="AV44:AW44">
    <cfRule type="expression" dxfId="381" priority="107">
      <formula>INDIRECT(ADDRESS(ROW(),COLUMN()))=TRUNC(INDIRECT(ADDRESS(ROW(),COLUMN())))</formula>
    </cfRule>
  </conditionalFormatting>
  <conditionalFormatting sqref="S48">
    <cfRule type="expression" dxfId="380" priority="106">
      <formula>INDIRECT(ADDRESS(ROW(),COLUMN()))=TRUNC(INDIRECT(ADDRESS(ROW(),COLUMN())))</formula>
    </cfRule>
  </conditionalFormatting>
  <conditionalFormatting sqref="S47">
    <cfRule type="expression" dxfId="379" priority="105">
      <formula>INDIRECT(ADDRESS(ROW(),COLUMN()))=TRUNC(INDIRECT(ADDRESS(ROW(),COLUMN())))</formula>
    </cfRule>
  </conditionalFormatting>
  <conditionalFormatting sqref="T48:Y48">
    <cfRule type="expression" dxfId="378" priority="104">
      <formula>INDIRECT(ADDRESS(ROW(),COLUMN()))=TRUNC(INDIRECT(ADDRESS(ROW(),COLUMN())))</formula>
    </cfRule>
  </conditionalFormatting>
  <conditionalFormatting sqref="T47:Y47">
    <cfRule type="expression" dxfId="377" priority="103">
      <formula>INDIRECT(ADDRESS(ROW(),COLUMN()))=TRUNC(INDIRECT(ADDRESS(ROW(),COLUMN())))</formula>
    </cfRule>
  </conditionalFormatting>
  <conditionalFormatting sqref="AX47:BA48">
    <cfRule type="expression" dxfId="376" priority="102">
      <formula>INDIRECT(ADDRESS(ROW(),COLUMN()))=TRUNC(INDIRECT(ADDRESS(ROW(),COLUMN())))</formula>
    </cfRule>
  </conditionalFormatting>
  <conditionalFormatting sqref="Z48">
    <cfRule type="expression" dxfId="375" priority="101">
      <formula>INDIRECT(ADDRESS(ROW(),COLUMN()))=TRUNC(INDIRECT(ADDRESS(ROW(),COLUMN())))</formula>
    </cfRule>
  </conditionalFormatting>
  <conditionalFormatting sqref="Z47">
    <cfRule type="expression" dxfId="374" priority="100">
      <formula>INDIRECT(ADDRESS(ROW(),COLUMN()))=TRUNC(INDIRECT(ADDRESS(ROW(),COLUMN())))</formula>
    </cfRule>
  </conditionalFormatting>
  <conditionalFormatting sqref="AA48:AF48">
    <cfRule type="expression" dxfId="373" priority="99">
      <formula>INDIRECT(ADDRESS(ROW(),COLUMN()))=TRUNC(INDIRECT(ADDRESS(ROW(),COLUMN())))</formula>
    </cfRule>
  </conditionalFormatting>
  <conditionalFormatting sqref="AA47:AF47">
    <cfRule type="expression" dxfId="372" priority="98">
      <formula>INDIRECT(ADDRESS(ROW(),COLUMN()))=TRUNC(INDIRECT(ADDRESS(ROW(),COLUMN())))</formula>
    </cfRule>
  </conditionalFormatting>
  <conditionalFormatting sqref="AG48">
    <cfRule type="expression" dxfId="371" priority="97">
      <formula>INDIRECT(ADDRESS(ROW(),COLUMN()))=TRUNC(INDIRECT(ADDRESS(ROW(),COLUMN())))</formula>
    </cfRule>
  </conditionalFormatting>
  <conditionalFormatting sqref="AG47">
    <cfRule type="expression" dxfId="370" priority="96">
      <formula>INDIRECT(ADDRESS(ROW(),COLUMN()))=TRUNC(INDIRECT(ADDRESS(ROW(),COLUMN())))</formula>
    </cfRule>
  </conditionalFormatting>
  <conditionalFormatting sqref="AH48:AM48">
    <cfRule type="expression" dxfId="369" priority="95">
      <formula>INDIRECT(ADDRESS(ROW(),COLUMN()))=TRUNC(INDIRECT(ADDRESS(ROW(),COLUMN())))</formula>
    </cfRule>
  </conditionalFormatting>
  <conditionalFormatting sqref="AH47:AM47">
    <cfRule type="expression" dxfId="368" priority="94">
      <formula>INDIRECT(ADDRESS(ROW(),COLUMN()))=TRUNC(INDIRECT(ADDRESS(ROW(),COLUMN())))</formula>
    </cfRule>
  </conditionalFormatting>
  <conditionalFormatting sqref="AN48">
    <cfRule type="expression" dxfId="367" priority="93">
      <formula>INDIRECT(ADDRESS(ROW(),COLUMN()))=TRUNC(INDIRECT(ADDRESS(ROW(),COLUMN())))</formula>
    </cfRule>
  </conditionalFormatting>
  <conditionalFormatting sqref="AN47">
    <cfRule type="expression" dxfId="366" priority="92">
      <formula>INDIRECT(ADDRESS(ROW(),COLUMN()))=TRUNC(INDIRECT(ADDRESS(ROW(),COLUMN())))</formula>
    </cfRule>
  </conditionalFormatting>
  <conditionalFormatting sqref="AO48:AT48">
    <cfRule type="expression" dxfId="365" priority="91">
      <formula>INDIRECT(ADDRESS(ROW(),COLUMN()))=TRUNC(INDIRECT(ADDRESS(ROW(),COLUMN())))</formula>
    </cfRule>
  </conditionalFormatting>
  <conditionalFormatting sqref="AO47:AT47">
    <cfRule type="expression" dxfId="364" priority="90">
      <formula>INDIRECT(ADDRESS(ROW(),COLUMN()))=TRUNC(INDIRECT(ADDRESS(ROW(),COLUMN())))</formula>
    </cfRule>
  </conditionalFormatting>
  <conditionalFormatting sqref="AU48">
    <cfRule type="expression" dxfId="363" priority="89">
      <formula>INDIRECT(ADDRESS(ROW(),COLUMN()))=TRUNC(INDIRECT(ADDRESS(ROW(),COLUMN())))</formula>
    </cfRule>
  </conditionalFormatting>
  <conditionalFormatting sqref="AU47">
    <cfRule type="expression" dxfId="362" priority="88">
      <formula>INDIRECT(ADDRESS(ROW(),COLUMN()))=TRUNC(INDIRECT(ADDRESS(ROW(),COLUMN())))</formula>
    </cfRule>
  </conditionalFormatting>
  <conditionalFormatting sqref="AV48:AW48">
    <cfRule type="expression" dxfId="361" priority="87">
      <formula>INDIRECT(ADDRESS(ROW(),COLUMN()))=TRUNC(INDIRECT(ADDRESS(ROW(),COLUMN())))</formula>
    </cfRule>
  </conditionalFormatting>
  <conditionalFormatting sqref="AV47:AW47">
    <cfRule type="expression" dxfId="360" priority="86">
      <formula>INDIRECT(ADDRESS(ROW(),COLUMN()))=TRUNC(INDIRECT(ADDRESS(ROW(),COLUMN())))</formula>
    </cfRule>
  </conditionalFormatting>
  <conditionalFormatting sqref="S51">
    <cfRule type="expression" dxfId="359" priority="85">
      <formula>INDIRECT(ADDRESS(ROW(),COLUMN()))=TRUNC(INDIRECT(ADDRESS(ROW(),COLUMN())))</formula>
    </cfRule>
  </conditionalFormatting>
  <conditionalFormatting sqref="S50">
    <cfRule type="expression" dxfId="358" priority="84">
      <formula>INDIRECT(ADDRESS(ROW(),COLUMN()))=TRUNC(INDIRECT(ADDRESS(ROW(),COLUMN())))</formula>
    </cfRule>
  </conditionalFormatting>
  <conditionalFormatting sqref="T51:Y51">
    <cfRule type="expression" dxfId="357" priority="83">
      <formula>INDIRECT(ADDRESS(ROW(),COLUMN()))=TRUNC(INDIRECT(ADDRESS(ROW(),COLUMN())))</formula>
    </cfRule>
  </conditionalFormatting>
  <conditionalFormatting sqref="T50:Y50">
    <cfRule type="expression" dxfId="356" priority="82">
      <formula>INDIRECT(ADDRESS(ROW(),COLUMN()))=TRUNC(INDIRECT(ADDRESS(ROW(),COLUMN())))</formula>
    </cfRule>
  </conditionalFormatting>
  <conditionalFormatting sqref="AX50:BA51">
    <cfRule type="expression" dxfId="355" priority="81">
      <formula>INDIRECT(ADDRESS(ROW(),COLUMN()))=TRUNC(INDIRECT(ADDRESS(ROW(),COLUMN())))</formula>
    </cfRule>
  </conditionalFormatting>
  <conditionalFormatting sqref="Z51">
    <cfRule type="expression" dxfId="354" priority="80">
      <formula>INDIRECT(ADDRESS(ROW(),COLUMN()))=TRUNC(INDIRECT(ADDRESS(ROW(),COLUMN())))</formula>
    </cfRule>
  </conditionalFormatting>
  <conditionalFormatting sqref="Z50">
    <cfRule type="expression" dxfId="353" priority="79">
      <formula>INDIRECT(ADDRESS(ROW(),COLUMN()))=TRUNC(INDIRECT(ADDRESS(ROW(),COLUMN())))</formula>
    </cfRule>
  </conditionalFormatting>
  <conditionalFormatting sqref="AA51:AF51">
    <cfRule type="expression" dxfId="352" priority="78">
      <formula>INDIRECT(ADDRESS(ROW(),COLUMN()))=TRUNC(INDIRECT(ADDRESS(ROW(),COLUMN())))</formula>
    </cfRule>
  </conditionalFormatting>
  <conditionalFormatting sqref="AA50:AF50">
    <cfRule type="expression" dxfId="351" priority="77">
      <formula>INDIRECT(ADDRESS(ROW(),COLUMN()))=TRUNC(INDIRECT(ADDRESS(ROW(),COLUMN())))</formula>
    </cfRule>
  </conditionalFormatting>
  <conditionalFormatting sqref="AG51">
    <cfRule type="expression" dxfId="350" priority="76">
      <formula>INDIRECT(ADDRESS(ROW(),COLUMN()))=TRUNC(INDIRECT(ADDRESS(ROW(),COLUMN())))</formula>
    </cfRule>
  </conditionalFormatting>
  <conditionalFormatting sqref="AG50">
    <cfRule type="expression" dxfId="349" priority="75">
      <formula>INDIRECT(ADDRESS(ROW(),COLUMN()))=TRUNC(INDIRECT(ADDRESS(ROW(),COLUMN())))</formula>
    </cfRule>
  </conditionalFormatting>
  <conditionalFormatting sqref="AH51:AM51">
    <cfRule type="expression" dxfId="348" priority="74">
      <formula>INDIRECT(ADDRESS(ROW(),COLUMN()))=TRUNC(INDIRECT(ADDRESS(ROW(),COLUMN())))</formula>
    </cfRule>
  </conditionalFormatting>
  <conditionalFormatting sqref="AH50:AM50">
    <cfRule type="expression" dxfId="347" priority="73">
      <formula>INDIRECT(ADDRESS(ROW(),COLUMN()))=TRUNC(INDIRECT(ADDRESS(ROW(),COLUMN())))</formula>
    </cfRule>
  </conditionalFormatting>
  <conditionalFormatting sqref="AN51">
    <cfRule type="expression" dxfId="346" priority="72">
      <formula>INDIRECT(ADDRESS(ROW(),COLUMN()))=TRUNC(INDIRECT(ADDRESS(ROW(),COLUMN())))</formula>
    </cfRule>
  </conditionalFormatting>
  <conditionalFormatting sqref="AN50">
    <cfRule type="expression" dxfId="345" priority="71">
      <formula>INDIRECT(ADDRESS(ROW(),COLUMN()))=TRUNC(INDIRECT(ADDRESS(ROW(),COLUMN())))</formula>
    </cfRule>
  </conditionalFormatting>
  <conditionalFormatting sqref="AO51:AT51">
    <cfRule type="expression" dxfId="344" priority="70">
      <formula>INDIRECT(ADDRESS(ROW(),COLUMN()))=TRUNC(INDIRECT(ADDRESS(ROW(),COLUMN())))</formula>
    </cfRule>
  </conditionalFormatting>
  <conditionalFormatting sqref="AO50:AT50">
    <cfRule type="expression" dxfId="343" priority="69">
      <formula>INDIRECT(ADDRESS(ROW(),COLUMN()))=TRUNC(INDIRECT(ADDRESS(ROW(),COLUMN())))</formula>
    </cfRule>
  </conditionalFormatting>
  <conditionalFormatting sqref="AU51">
    <cfRule type="expression" dxfId="342" priority="68">
      <formula>INDIRECT(ADDRESS(ROW(),COLUMN()))=TRUNC(INDIRECT(ADDRESS(ROW(),COLUMN())))</formula>
    </cfRule>
  </conditionalFormatting>
  <conditionalFormatting sqref="AU50">
    <cfRule type="expression" dxfId="341" priority="67">
      <formula>INDIRECT(ADDRESS(ROW(),COLUMN()))=TRUNC(INDIRECT(ADDRESS(ROW(),COLUMN())))</formula>
    </cfRule>
  </conditionalFormatting>
  <conditionalFormatting sqref="AV51:AW51">
    <cfRule type="expression" dxfId="340" priority="66">
      <formula>INDIRECT(ADDRESS(ROW(),COLUMN()))=TRUNC(INDIRECT(ADDRESS(ROW(),COLUMN())))</formula>
    </cfRule>
  </conditionalFormatting>
  <conditionalFormatting sqref="AV50:AW50">
    <cfRule type="expression" dxfId="339" priority="65">
      <formula>INDIRECT(ADDRESS(ROW(),COLUMN()))=TRUNC(INDIRECT(ADDRESS(ROW(),COLUMN())))</formula>
    </cfRule>
  </conditionalFormatting>
  <conditionalFormatting sqref="S54">
    <cfRule type="expression" dxfId="338" priority="64">
      <formula>INDIRECT(ADDRESS(ROW(),COLUMN()))=TRUNC(INDIRECT(ADDRESS(ROW(),COLUMN())))</formula>
    </cfRule>
  </conditionalFormatting>
  <conditionalFormatting sqref="S53">
    <cfRule type="expression" dxfId="337" priority="63">
      <formula>INDIRECT(ADDRESS(ROW(),COLUMN()))=TRUNC(INDIRECT(ADDRESS(ROW(),COLUMN())))</formula>
    </cfRule>
  </conditionalFormatting>
  <conditionalFormatting sqref="T54:Y54">
    <cfRule type="expression" dxfId="336" priority="62">
      <formula>INDIRECT(ADDRESS(ROW(),COLUMN()))=TRUNC(INDIRECT(ADDRESS(ROW(),COLUMN())))</formula>
    </cfRule>
  </conditionalFormatting>
  <conditionalFormatting sqref="T53:Y53">
    <cfRule type="expression" dxfId="335" priority="61">
      <formula>INDIRECT(ADDRESS(ROW(),COLUMN()))=TRUNC(INDIRECT(ADDRESS(ROW(),COLUMN())))</formula>
    </cfRule>
  </conditionalFormatting>
  <conditionalFormatting sqref="AX53:BA54">
    <cfRule type="expression" dxfId="334" priority="60">
      <formula>INDIRECT(ADDRESS(ROW(),COLUMN()))=TRUNC(INDIRECT(ADDRESS(ROW(),COLUMN())))</formula>
    </cfRule>
  </conditionalFormatting>
  <conditionalFormatting sqref="Z54">
    <cfRule type="expression" dxfId="333" priority="59">
      <formula>INDIRECT(ADDRESS(ROW(),COLUMN()))=TRUNC(INDIRECT(ADDRESS(ROW(),COLUMN())))</formula>
    </cfRule>
  </conditionalFormatting>
  <conditionalFormatting sqref="Z53">
    <cfRule type="expression" dxfId="332" priority="58">
      <formula>INDIRECT(ADDRESS(ROW(),COLUMN()))=TRUNC(INDIRECT(ADDRESS(ROW(),COLUMN())))</formula>
    </cfRule>
  </conditionalFormatting>
  <conditionalFormatting sqref="AA54:AF54">
    <cfRule type="expression" dxfId="331" priority="57">
      <formula>INDIRECT(ADDRESS(ROW(),COLUMN()))=TRUNC(INDIRECT(ADDRESS(ROW(),COLUMN())))</formula>
    </cfRule>
  </conditionalFormatting>
  <conditionalFormatting sqref="AA53:AF53">
    <cfRule type="expression" dxfId="330" priority="56">
      <formula>INDIRECT(ADDRESS(ROW(),COLUMN()))=TRUNC(INDIRECT(ADDRESS(ROW(),COLUMN())))</formula>
    </cfRule>
  </conditionalFormatting>
  <conditionalFormatting sqref="AG54">
    <cfRule type="expression" dxfId="329" priority="55">
      <formula>INDIRECT(ADDRESS(ROW(),COLUMN()))=TRUNC(INDIRECT(ADDRESS(ROW(),COLUMN())))</formula>
    </cfRule>
  </conditionalFormatting>
  <conditionalFormatting sqref="AG53">
    <cfRule type="expression" dxfId="328" priority="54">
      <formula>INDIRECT(ADDRESS(ROW(),COLUMN()))=TRUNC(INDIRECT(ADDRESS(ROW(),COLUMN())))</formula>
    </cfRule>
  </conditionalFormatting>
  <conditionalFormatting sqref="AH54:AM54">
    <cfRule type="expression" dxfId="327" priority="53">
      <formula>INDIRECT(ADDRESS(ROW(),COLUMN()))=TRUNC(INDIRECT(ADDRESS(ROW(),COLUMN())))</formula>
    </cfRule>
  </conditionalFormatting>
  <conditionalFormatting sqref="AH53:AM53">
    <cfRule type="expression" dxfId="326" priority="52">
      <formula>INDIRECT(ADDRESS(ROW(),COLUMN()))=TRUNC(INDIRECT(ADDRESS(ROW(),COLUMN())))</formula>
    </cfRule>
  </conditionalFormatting>
  <conditionalFormatting sqref="AN54">
    <cfRule type="expression" dxfId="325" priority="51">
      <formula>INDIRECT(ADDRESS(ROW(),COLUMN()))=TRUNC(INDIRECT(ADDRESS(ROW(),COLUMN())))</formula>
    </cfRule>
  </conditionalFormatting>
  <conditionalFormatting sqref="AN53">
    <cfRule type="expression" dxfId="324" priority="50">
      <formula>INDIRECT(ADDRESS(ROW(),COLUMN()))=TRUNC(INDIRECT(ADDRESS(ROW(),COLUMN())))</formula>
    </cfRule>
  </conditionalFormatting>
  <conditionalFormatting sqref="AO54:AT54">
    <cfRule type="expression" dxfId="323" priority="49">
      <formula>INDIRECT(ADDRESS(ROW(),COLUMN()))=TRUNC(INDIRECT(ADDRESS(ROW(),COLUMN())))</formula>
    </cfRule>
  </conditionalFormatting>
  <conditionalFormatting sqref="AO53:AT53">
    <cfRule type="expression" dxfId="322" priority="48">
      <formula>INDIRECT(ADDRESS(ROW(),COLUMN()))=TRUNC(INDIRECT(ADDRESS(ROW(),COLUMN())))</formula>
    </cfRule>
  </conditionalFormatting>
  <conditionalFormatting sqref="AU54">
    <cfRule type="expression" dxfId="321" priority="47">
      <formula>INDIRECT(ADDRESS(ROW(),COLUMN()))=TRUNC(INDIRECT(ADDRESS(ROW(),COLUMN())))</formula>
    </cfRule>
  </conditionalFormatting>
  <conditionalFormatting sqref="AU53">
    <cfRule type="expression" dxfId="320" priority="46">
      <formula>INDIRECT(ADDRESS(ROW(),COLUMN()))=TRUNC(INDIRECT(ADDRESS(ROW(),COLUMN())))</formula>
    </cfRule>
  </conditionalFormatting>
  <conditionalFormatting sqref="AV54:AW54">
    <cfRule type="expression" dxfId="319" priority="45">
      <formula>INDIRECT(ADDRESS(ROW(),COLUMN()))=TRUNC(INDIRECT(ADDRESS(ROW(),COLUMN())))</formula>
    </cfRule>
  </conditionalFormatting>
  <conditionalFormatting sqref="AV53:AW53">
    <cfRule type="expression" dxfId="318" priority="44">
      <formula>INDIRECT(ADDRESS(ROW(),COLUMN()))=TRUNC(INDIRECT(ADDRESS(ROW(),COLUMN())))</formula>
    </cfRule>
  </conditionalFormatting>
  <conditionalFormatting sqref="S57">
    <cfRule type="expression" dxfId="317" priority="43">
      <formula>INDIRECT(ADDRESS(ROW(),COLUMN()))=TRUNC(INDIRECT(ADDRESS(ROW(),COLUMN())))</formula>
    </cfRule>
  </conditionalFormatting>
  <conditionalFormatting sqref="S56">
    <cfRule type="expression" dxfId="316" priority="42">
      <formula>INDIRECT(ADDRESS(ROW(),COLUMN()))=TRUNC(INDIRECT(ADDRESS(ROW(),COLUMN())))</formula>
    </cfRule>
  </conditionalFormatting>
  <conditionalFormatting sqref="T57:Y57">
    <cfRule type="expression" dxfId="315" priority="41">
      <formula>INDIRECT(ADDRESS(ROW(),COLUMN()))=TRUNC(INDIRECT(ADDRESS(ROW(),COLUMN())))</formula>
    </cfRule>
  </conditionalFormatting>
  <conditionalFormatting sqref="T56:Y56">
    <cfRule type="expression" dxfId="314" priority="40">
      <formula>INDIRECT(ADDRESS(ROW(),COLUMN()))=TRUNC(INDIRECT(ADDRESS(ROW(),COLUMN())))</formula>
    </cfRule>
  </conditionalFormatting>
  <conditionalFormatting sqref="AX56:BA57">
    <cfRule type="expression" dxfId="313" priority="39">
      <formula>INDIRECT(ADDRESS(ROW(),COLUMN()))=TRUNC(INDIRECT(ADDRESS(ROW(),COLUMN())))</formula>
    </cfRule>
  </conditionalFormatting>
  <conditionalFormatting sqref="Z57">
    <cfRule type="expression" dxfId="312" priority="38">
      <formula>INDIRECT(ADDRESS(ROW(),COLUMN()))=TRUNC(INDIRECT(ADDRESS(ROW(),COLUMN())))</formula>
    </cfRule>
  </conditionalFormatting>
  <conditionalFormatting sqref="Z56">
    <cfRule type="expression" dxfId="311" priority="37">
      <formula>INDIRECT(ADDRESS(ROW(),COLUMN()))=TRUNC(INDIRECT(ADDRESS(ROW(),COLUMN())))</formula>
    </cfRule>
  </conditionalFormatting>
  <conditionalFormatting sqref="AA57:AF57">
    <cfRule type="expression" dxfId="310" priority="36">
      <formula>INDIRECT(ADDRESS(ROW(),COLUMN()))=TRUNC(INDIRECT(ADDRESS(ROW(),COLUMN())))</formula>
    </cfRule>
  </conditionalFormatting>
  <conditionalFormatting sqref="AA56:AF56">
    <cfRule type="expression" dxfId="309" priority="35">
      <formula>INDIRECT(ADDRESS(ROW(),COLUMN()))=TRUNC(INDIRECT(ADDRESS(ROW(),COLUMN())))</formula>
    </cfRule>
  </conditionalFormatting>
  <conditionalFormatting sqref="AG57">
    <cfRule type="expression" dxfId="308" priority="34">
      <formula>INDIRECT(ADDRESS(ROW(),COLUMN()))=TRUNC(INDIRECT(ADDRESS(ROW(),COLUMN())))</formula>
    </cfRule>
  </conditionalFormatting>
  <conditionalFormatting sqref="AG56">
    <cfRule type="expression" dxfId="307" priority="33">
      <formula>INDIRECT(ADDRESS(ROW(),COLUMN()))=TRUNC(INDIRECT(ADDRESS(ROW(),COLUMN())))</formula>
    </cfRule>
  </conditionalFormatting>
  <conditionalFormatting sqref="AH57:AM57">
    <cfRule type="expression" dxfId="306" priority="32">
      <formula>INDIRECT(ADDRESS(ROW(),COLUMN()))=TRUNC(INDIRECT(ADDRESS(ROW(),COLUMN())))</formula>
    </cfRule>
  </conditionalFormatting>
  <conditionalFormatting sqref="AH56:AM56">
    <cfRule type="expression" dxfId="305" priority="31">
      <formula>INDIRECT(ADDRESS(ROW(),COLUMN()))=TRUNC(INDIRECT(ADDRESS(ROW(),COLUMN())))</formula>
    </cfRule>
  </conditionalFormatting>
  <conditionalFormatting sqref="AN57">
    <cfRule type="expression" dxfId="304" priority="30">
      <formula>INDIRECT(ADDRESS(ROW(),COLUMN()))=TRUNC(INDIRECT(ADDRESS(ROW(),COLUMN())))</formula>
    </cfRule>
  </conditionalFormatting>
  <conditionalFormatting sqref="AN56">
    <cfRule type="expression" dxfId="303" priority="29">
      <formula>INDIRECT(ADDRESS(ROW(),COLUMN()))=TRUNC(INDIRECT(ADDRESS(ROW(),COLUMN())))</formula>
    </cfRule>
  </conditionalFormatting>
  <conditionalFormatting sqref="AO57:AT57">
    <cfRule type="expression" dxfId="302" priority="28">
      <formula>INDIRECT(ADDRESS(ROW(),COLUMN()))=TRUNC(INDIRECT(ADDRESS(ROW(),COLUMN())))</formula>
    </cfRule>
  </conditionalFormatting>
  <conditionalFormatting sqref="AO56:AT56">
    <cfRule type="expression" dxfId="301" priority="27">
      <formula>INDIRECT(ADDRESS(ROW(),COLUMN()))=TRUNC(INDIRECT(ADDRESS(ROW(),COLUMN())))</formula>
    </cfRule>
  </conditionalFormatting>
  <conditionalFormatting sqref="AU57">
    <cfRule type="expression" dxfId="300" priority="26">
      <formula>INDIRECT(ADDRESS(ROW(),COLUMN()))=TRUNC(INDIRECT(ADDRESS(ROW(),COLUMN())))</formula>
    </cfRule>
  </conditionalFormatting>
  <conditionalFormatting sqref="AU56">
    <cfRule type="expression" dxfId="299" priority="25">
      <formula>INDIRECT(ADDRESS(ROW(),COLUMN()))=TRUNC(INDIRECT(ADDRESS(ROW(),COLUMN())))</formula>
    </cfRule>
  </conditionalFormatting>
  <conditionalFormatting sqref="AV57:AW57">
    <cfRule type="expression" dxfId="298" priority="24">
      <formula>INDIRECT(ADDRESS(ROW(),COLUMN()))=TRUNC(INDIRECT(ADDRESS(ROW(),COLUMN())))</formula>
    </cfRule>
  </conditionalFormatting>
  <conditionalFormatting sqref="AV56:AW56">
    <cfRule type="expression" dxfId="297" priority="23">
      <formula>INDIRECT(ADDRESS(ROW(),COLUMN()))=TRUNC(INDIRECT(ADDRESS(ROW(),COLUMN())))</formula>
    </cfRule>
  </conditionalFormatting>
  <conditionalFormatting sqref="S60">
    <cfRule type="expression" dxfId="296" priority="22">
      <formula>INDIRECT(ADDRESS(ROW(),COLUMN()))=TRUNC(INDIRECT(ADDRESS(ROW(),COLUMN())))</formula>
    </cfRule>
  </conditionalFormatting>
  <conditionalFormatting sqref="S59">
    <cfRule type="expression" dxfId="295" priority="21">
      <formula>INDIRECT(ADDRESS(ROW(),COLUMN()))=TRUNC(INDIRECT(ADDRESS(ROW(),COLUMN())))</formula>
    </cfRule>
  </conditionalFormatting>
  <conditionalFormatting sqref="T60:Y60">
    <cfRule type="expression" dxfId="294" priority="20">
      <formula>INDIRECT(ADDRESS(ROW(),COLUMN()))=TRUNC(INDIRECT(ADDRESS(ROW(),COLUMN())))</formula>
    </cfRule>
  </conditionalFormatting>
  <conditionalFormatting sqref="T59:Y59">
    <cfRule type="expression" dxfId="293" priority="19">
      <formula>INDIRECT(ADDRESS(ROW(),COLUMN()))=TRUNC(INDIRECT(ADDRESS(ROW(),COLUMN())))</formula>
    </cfRule>
  </conditionalFormatting>
  <conditionalFormatting sqref="AX59:BA60">
    <cfRule type="expression" dxfId="292" priority="18">
      <formula>INDIRECT(ADDRESS(ROW(),COLUMN()))=TRUNC(INDIRECT(ADDRESS(ROW(),COLUMN())))</formula>
    </cfRule>
  </conditionalFormatting>
  <conditionalFormatting sqref="Z60">
    <cfRule type="expression" dxfId="291" priority="17">
      <formula>INDIRECT(ADDRESS(ROW(),COLUMN()))=TRUNC(INDIRECT(ADDRESS(ROW(),COLUMN())))</formula>
    </cfRule>
  </conditionalFormatting>
  <conditionalFormatting sqref="Z59">
    <cfRule type="expression" dxfId="290" priority="16">
      <formula>INDIRECT(ADDRESS(ROW(),COLUMN()))=TRUNC(INDIRECT(ADDRESS(ROW(),COLUMN())))</formula>
    </cfRule>
  </conditionalFormatting>
  <conditionalFormatting sqref="AA60:AF60">
    <cfRule type="expression" dxfId="289" priority="15">
      <formula>INDIRECT(ADDRESS(ROW(),COLUMN()))=TRUNC(INDIRECT(ADDRESS(ROW(),COLUMN())))</formula>
    </cfRule>
  </conditionalFormatting>
  <conditionalFormatting sqref="AA59:AF59">
    <cfRule type="expression" dxfId="288" priority="14">
      <formula>INDIRECT(ADDRESS(ROW(),COLUMN()))=TRUNC(INDIRECT(ADDRESS(ROW(),COLUMN())))</formula>
    </cfRule>
  </conditionalFormatting>
  <conditionalFormatting sqref="AG60">
    <cfRule type="expression" dxfId="287" priority="13">
      <formula>INDIRECT(ADDRESS(ROW(),COLUMN()))=TRUNC(INDIRECT(ADDRESS(ROW(),COLUMN())))</formula>
    </cfRule>
  </conditionalFormatting>
  <conditionalFormatting sqref="AG59">
    <cfRule type="expression" dxfId="286" priority="12">
      <formula>INDIRECT(ADDRESS(ROW(),COLUMN()))=TRUNC(INDIRECT(ADDRESS(ROW(),COLUMN())))</formula>
    </cfRule>
  </conditionalFormatting>
  <conditionalFormatting sqref="AH60:AM60">
    <cfRule type="expression" dxfId="285" priority="11">
      <formula>INDIRECT(ADDRESS(ROW(),COLUMN()))=TRUNC(INDIRECT(ADDRESS(ROW(),COLUMN())))</formula>
    </cfRule>
  </conditionalFormatting>
  <conditionalFormatting sqref="AH59:AM59">
    <cfRule type="expression" dxfId="284" priority="10">
      <formula>INDIRECT(ADDRESS(ROW(),COLUMN()))=TRUNC(INDIRECT(ADDRESS(ROW(),COLUMN())))</formula>
    </cfRule>
  </conditionalFormatting>
  <conditionalFormatting sqref="AN60">
    <cfRule type="expression" dxfId="283" priority="9">
      <formula>INDIRECT(ADDRESS(ROW(),COLUMN()))=TRUNC(INDIRECT(ADDRESS(ROW(),COLUMN())))</formula>
    </cfRule>
  </conditionalFormatting>
  <conditionalFormatting sqref="AN59">
    <cfRule type="expression" dxfId="282" priority="8">
      <formula>INDIRECT(ADDRESS(ROW(),COLUMN()))=TRUNC(INDIRECT(ADDRESS(ROW(),COLUMN())))</formula>
    </cfRule>
  </conditionalFormatting>
  <conditionalFormatting sqref="AO60:AT60">
    <cfRule type="expression" dxfId="281" priority="7">
      <formula>INDIRECT(ADDRESS(ROW(),COLUMN()))=TRUNC(INDIRECT(ADDRESS(ROW(),COLUMN())))</formula>
    </cfRule>
  </conditionalFormatting>
  <conditionalFormatting sqref="AO59:AT59">
    <cfRule type="expression" dxfId="280" priority="6">
      <formula>INDIRECT(ADDRESS(ROW(),COLUMN()))=TRUNC(INDIRECT(ADDRESS(ROW(),COLUMN())))</formula>
    </cfRule>
  </conditionalFormatting>
  <conditionalFormatting sqref="AU60">
    <cfRule type="expression" dxfId="279" priority="5">
      <formula>INDIRECT(ADDRESS(ROW(),COLUMN()))=TRUNC(INDIRECT(ADDRESS(ROW(),COLUMN())))</formula>
    </cfRule>
  </conditionalFormatting>
  <conditionalFormatting sqref="AU59">
    <cfRule type="expression" dxfId="278" priority="4">
      <formula>INDIRECT(ADDRESS(ROW(),COLUMN()))=TRUNC(INDIRECT(ADDRESS(ROW(),COLUMN())))</formula>
    </cfRule>
  </conditionalFormatting>
  <conditionalFormatting sqref="AV60:AW60">
    <cfRule type="expression" dxfId="277" priority="3">
      <formula>INDIRECT(ADDRESS(ROW(),COLUMN()))=TRUNC(INDIRECT(ADDRESS(ROW(),COLUMN())))</formula>
    </cfRule>
  </conditionalFormatting>
  <conditionalFormatting sqref="AV59:AW59">
    <cfRule type="expression" dxfId="276" priority="2">
      <formula>INDIRECT(ADDRESS(ROW(),COLUMN()))=TRUNC(INDIRECT(ADDRESS(ROW(),COLUMN())))</formula>
    </cfRule>
  </conditionalFormatting>
  <conditionalFormatting sqref="S62:BA64">
    <cfRule type="expression" dxfId="275"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S58:AW58 S22:AW22 S25:AW25 S28:AW28 S31:AW31 S34:AW34 S37:AW37 S40:AW40 S43:AW43 S46:AW46 S49:AW49 S52:AW52 S55:AW55">
      <formula1>シフト記号表</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5"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'【プルダウン・リスト】別紙10関係'!$C$4:$C$8</xm:f>
          </x14:formula1>
          <xm:sqref>AP1:BE1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zoomScale="75" zoomScaleNormal="75" workbookViewId="0">
      <selection activeCell="B1" sqref="B1"/>
    </sheetView>
  </sheetViews>
  <sheetFormatPr defaultRowHeight="25.5"/>
  <cols>
    <col min="1" max="1" width="1.625" style="1189" customWidth="1"/>
    <col min="2" max="2" width="5.625" style="1190" customWidth="1"/>
    <col min="3" max="3" width="10.625" style="1190" customWidth="1"/>
    <col min="4" max="4" width="3.375" style="1190" bestFit="1" customWidth="1"/>
    <col min="5" max="5" width="15.625" style="1189" customWidth="1"/>
    <col min="6" max="6" width="3.375" style="1189" bestFit="1" customWidth="1"/>
    <col min="7" max="7" width="15.625" style="1189" customWidth="1"/>
    <col min="8" max="8" width="3.375" style="1189" bestFit="1" customWidth="1"/>
    <col min="9" max="9" width="15.625" style="1190" customWidth="1"/>
    <col min="10" max="10" width="3.375" style="1189" bestFit="1" customWidth="1"/>
    <col min="11" max="11" width="15.625" style="1189" customWidth="1"/>
    <col min="12" max="12" width="3.375" style="1189" customWidth="1"/>
    <col min="13" max="13" width="15.625" style="1189" customWidth="1"/>
    <col min="14" max="14" width="3.375" style="1189" customWidth="1"/>
    <col min="15" max="15" width="15.625" style="1189" customWidth="1"/>
    <col min="16" max="16" width="3.375" style="1189" customWidth="1"/>
    <col min="17" max="17" width="15.625" style="1189" customWidth="1"/>
    <col min="18" max="18" width="3.375" style="1189" customWidth="1"/>
    <col min="19" max="19" width="15.625" style="1189" customWidth="1"/>
    <col min="20" max="20" width="3.375" style="1189" customWidth="1"/>
    <col min="21" max="21" width="15.625" style="1189" customWidth="1"/>
    <col min="22" max="22" width="3.375" style="1189" customWidth="1"/>
    <col min="23" max="23" width="50.625" style="1189" customWidth="1"/>
    <col min="24" max="16384" width="9" style="1189" customWidth="1"/>
  </cols>
  <sheetData>
    <row r="1" spans="2:23">
      <c r="B1" s="1191"/>
    </row>
    <row r="2" spans="2:23">
      <c r="B2" s="1192" t="s">
        <v>456</v>
      </c>
      <c r="E2" s="1197"/>
      <c r="I2" s="1193"/>
    </row>
    <row r="3" spans="2:23">
      <c r="B3" s="1193" t="s">
        <v>803</v>
      </c>
      <c r="E3" s="1197" t="s">
        <v>817</v>
      </c>
      <c r="I3" s="1193"/>
    </row>
    <row r="4" spans="2:23">
      <c r="B4" s="1192"/>
      <c r="E4" s="1198" t="s">
        <v>90</v>
      </c>
      <c r="F4" s="1198"/>
      <c r="G4" s="1198"/>
      <c r="H4" s="1198"/>
      <c r="I4" s="1198"/>
      <c r="J4" s="1198"/>
      <c r="K4" s="1198"/>
      <c r="M4" s="1198" t="s">
        <v>823</v>
      </c>
      <c r="N4" s="1198"/>
      <c r="O4" s="1198"/>
      <c r="Q4" s="1198" t="s">
        <v>827</v>
      </c>
      <c r="R4" s="1198"/>
      <c r="S4" s="1198"/>
      <c r="T4" s="1198"/>
      <c r="U4" s="1198"/>
      <c r="W4" s="1198" t="s">
        <v>238</v>
      </c>
    </row>
    <row r="5" spans="2:23">
      <c r="B5" s="1190" t="s">
        <v>265</v>
      </c>
      <c r="C5" s="1190" t="s">
        <v>695</v>
      </c>
      <c r="E5" s="1190" t="s">
        <v>819</v>
      </c>
      <c r="F5" s="1190"/>
      <c r="G5" s="1190" t="s">
        <v>820</v>
      </c>
      <c r="I5" s="1190" t="s">
        <v>671</v>
      </c>
      <c r="K5" s="1190" t="s">
        <v>90</v>
      </c>
      <c r="M5" s="1190" t="s">
        <v>824</v>
      </c>
      <c r="O5" s="1190" t="s">
        <v>825</v>
      </c>
      <c r="Q5" s="1190" t="s">
        <v>824</v>
      </c>
      <c r="S5" s="1190" t="s">
        <v>825</v>
      </c>
      <c r="U5" s="1190" t="s">
        <v>90</v>
      </c>
      <c r="W5" s="1198"/>
    </row>
    <row r="6" spans="2:23">
      <c r="B6" s="1190">
        <v>1</v>
      </c>
      <c r="C6" s="1194" t="s">
        <v>596</v>
      </c>
      <c r="D6" s="1190" t="s">
        <v>370</v>
      </c>
      <c r="E6" s="1199">
        <v>0.375</v>
      </c>
      <c r="F6" s="1190" t="s">
        <v>373</v>
      </c>
      <c r="G6" s="1199">
        <v>0.75</v>
      </c>
      <c r="H6" s="1189" t="s">
        <v>374</v>
      </c>
      <c r="I6" s="1199">
        <v>4.1666666666666664e-002</v>
      </c>
      <c r="J6" s="1189" t="s">
        <v>371</v>
      </c>
      <c r="K6" s="1198">
        <f t="shared" ref="K6:K25" si="0">(G6-E6-I6)*24</f>
        <v>8</v>
      </c>
      <c r="M6" s="1199">
        <v>0.39583333333333331</v>
      </c>
      <c r="N6" s="1190" t="s">
        <v>373</v>
      </c>
      <c r="O6" s="1199">
        <v>0.6875</v>
      </c>
      <c r="Q6" s="1201">
        <f t="shared" ref="Q6:Q25" si="1">IF(E6&lt;M6,M6,E6)</f>
        <v>0.39583333333333331</v>
      </c>
      <c r="R6" s="1190" t="s">
        <v>373</v>
      </c>
      <c r="S6" s="1201">
        <f t="shared" ref="S6:S25" si="2">IF(G6&gt;O6,O6,G6)</f>
        <v>0.6875</v>
      </c>
      <c r="U6" s="1198">
        <f t="shared" ref="U6:U25" si="3">(S6-Q6)*24</f>
        <v>7</v>
      </c>
      <c r="W6" s="1202"/>
    </row>
    <row r="7" spans="2:23">
      <c r="B7" s="1190">
        <v>2</v>
      </c>
      <c r="C7" s="1194" t="s">
        <v>28</v>
      </c>
      <c r="D7" s="1190" t="s">
        <v>370</v>
      </c>
      <c r="E7" s="1199"/>
      <c r="F7" s="1190" t="s">
        <v>373</v>
      </c>
      <c r="G7" s="1199"/>
      <c r="H7" s="1189" t="s">
        <v>374</v>
      </c>
      <c r="I7" s="1199">
        <v>0</v>
      </c>
      <c r="J7" s="1189" t="s">
        <v>371</v>
      </c>
      <c r="K7" s="1198">
        <f t="shared" si="0"/>
        <v>0</v>
      </c>
      <c r="M7" s="1199"/>
      <c r="N7" s="1190" t="s">
        <v>373</v>
      </c>
      <c r="O7" s="1199"/>
      <c r="Q7" s="1201">
        <f t="shared" si="1"/>
        <v>0</v>
      </c>
      <c r="R7" s="1190" t="s">
        <v>373</v>
      </c>
      <c r="S7" s="1201">
        <f t="shared" si="2"/>
        <v>0</v>
      </c>
      <c r="U7" s="1198">
        <f t="shared" si="3"/>
        <v>0</v>
      </c>
      <c r="W7" s="1202"/>
    </row>
    <row r="8" spans="2:23">
      <c r="B8" s="1190">
        <v>3</v>
      </c>
      <c r="C8" s="1194" t="s">
        <v>574</v>
      </c>
      <c r="D8" s="1190" t="s">
        <v>370</v>
      </c>
      <c r="E8" s="1199"/>
      <c r="F8" s="1190" t="s">
        <v>373</v>
      </c>
      <c r="G8" s="1199"/>
      <c r="H8" s="1189" t="s">
        <v>374</v>
      </c>
      <c r="I8" s="1199">
        <v>0</v>
      </c>
      <c r="J8" s="1189" t="s">
        <v>371</v>
      </c>
      <c r="K8" s="1198">
        <f t="shared" si="0"/>
        <v>0</v>
      </c>
      <c r="M8" s="1199"/>
      <c r="N8" s="1190" t="s">
        <v>373</v>
      </c>
      <c r="O8" s="1199"/>
      <c r="Q8" s="1201">
        <f t="shared" si="1"/>
        <v>0</v>
      </c>
      <c r="R8" s="1190" t="s">
        <v>373</v>
      </c>
      <c r="S8" s="1201">
        <f t="shared" si="2"/>
        <v>0</v>
      </c>
      <c r="U8" s="1198">
        <f t="shared" si="3"/>
        <v>0</v>
      </c>
      <c r="W8" s="1202"/>
    </row>
    <row r="9" spans="2:23">
      <c r="B9" s="1190">
        <v>4</v>
      </c>
      <c r="C9" s="1194" t="s">
        <v>804</v>
      </c>
      <c r="D9" s="1190" t="s">
        <v>370</v>
      </c>
      <c r="E9" s="1199"/>
      <c r="F9" s="1190" t="s">
        <v>373</v>
      </c>
      <c r="G9" s="1199"/>
      <c r="H9" s="1189" t="s">
        <v>374</v>
      </c>
      <c r="I9" s="1199">
        <v>0</v>
      </c>
      <c r="J9" s="1189" t="s">
        <v>371</v>
      </c>
      <c r="K9" s="1198">
        <f t="shared" si="0"/>
        <v>0</v>
      </c>
      <c r="M9" s="1199"/>
      <c r="N9" s="1190" t="s">
        <v>373</v>
      </c>
      <c r="O9" s="1199"/>
      <c r="Q9" s="1201">
        <f t="shared" si="1"/>
        <v>0</v>
      </c>
      <c r="R9" s="1190" t="s">
        <v>373</v>
      </c>
      <c r="S9" s="1201">
        <f t="shared" si="2"/>
        <v>0</v>
      </c>
      <c r="U9" s="1198">
        <f t="shared" si="3"/>
        <v>0</v>
      </c>
      <c r="W9" s="1202"/>
    </row>
    <row r="10" spans="2:23">
      <c r="B10" s="1190">
        <v>5</v>
      </c>
      <c r="C10" s="1194" t="s">
        <v>85</v>
      </c>
      <c r="D10" s="1190" t="s">
        <v>370</v>
      </c>
      <c r="E10" s="1199"/>
      <c r="F10" s="1190" t="s">
        <v>373</v>
      </c>
      <c r="G10" s="1199"/>
      <c r="H10" s="1189" t="s">
        <v>374</v>
      </c>
      <c r="I10" s="1199">
        <v>0</v>
      </c>
      <c r="J10" s="1189" t="s">
        <v>371</v>
      </c>
      <c r="K10" s="1198">
        <f t="shared" si="0"/>
        <v>0</v>
      </c>
      <c r="M10" s="1199"/>
      <c r="N10" s="1190" t="s">
        <v>373</v>
      </c>
      <c r="O10" s="1199"/>
      <c r="Q10" s="1201">
        <f t="shared" si="1"/>
        <v>0</v>
      </c>
      <c r="R10" s="1190" t="s">
        <v>373</v>
      </c>
      <c r="S10" s="1201">
        <f t="shared" si="2"/>
        <v>0</v>
      </c>
      <c r="U10" s="1198">
        <f t="shared" si="3"/>
        <v>0</v>
      </c>
      <c r="W10" s="1202"/>
    </row>
    <row r="11" spans="2:23">
      <c r="B11" s="1190">
        <v>6</v>
      </c>
      <c r="C11" s="1194" t="s">
        <v>805</v>
      </c>
      <c r="D11" s="1190" t="s">
        <v>370</v>
      </c>
      <c r="E11" s="1199"/>
      <c r="F11" s="1190" t="s">
        <v>373</v>
      </c>
      <c r="G11" s="1199"/>
      <c r="H11" s="1189" t="s">
        <v>374</v>
      </c>
      <c r="I11" s="1199">
        <v>0</v>
      </c>
      <c r="J11" s="1189" t="s">
        <v>371</v>
      </c>
      <c r="K11" s="1198">
        <f t="shared" si="0"/>
        <v>0</v>
      </c>
      <c r="M11" s="1199"/>
      <c r="N11" s="1190" t="s">
        <v>373</v>
      </c>
      <c r="O11" s="1199"/>
      <c r="Q11" s="1201">
        <f t="shared" si="1"/>
        <v>0</v>
      </c>
      <c r="R11" s="1190" t="s">
        <v>373</v>
      </c>
      <c r="S11" s="1201">
        <f t="shared" si="2"/>
        <v>0</v>
      </c>
      <c r="U11" s="1198">
        <f t="shared" si="3"/>
        <v>0</v>
      </c>
      <c r="W11" s="1202"/>
    </row>
    <row r="12" spans="2:23">
      <c r="B12" s="1190">
        <v>7</v>
      </c>
      <c r="C12" s="1194" t="s">
        <v>313</v>
      </c>
      <c r="D12" s="1190" t="s">
        <v>370</v>
      </c>
      <c r="E12" s="1199"/>
      <c r="F12" s="1190" t="s">
        <v>373</v>
      </c>
      <c r="G12" s="1199"/>
      <c r="H12" s="1189" t="s">
        <v>374</v>
      </c>
      <c r="I12" s="1199">
        <v>0</v>
      </c>
      <c r="J12" s="1189" t="s">
        <v>371</v>
      </c>
      <c r="K12" s="1198">
        <f t="shared" si="0"/>
        <v>0</v>
      </c>
      <c r="M12" s="1199"/>
      <c r="N12" s="1190" t="s">
        <v>373</v>
      </c>
      <c r="O12" s="1199"/>
      <c r="Q12" s="1201">
        <f t="shared" si="1"/>
        <v>0</v>
      </c>
      <c r="R12" s="1190" t="s">
        <v>373</v>
      </c>
      <c r="S12" s="1201">
        <f t="shared" si="2"/>
        <v>0</v>
      </c>
      <c r="U12" s="1198">
        <f t="shared" si="3"/>
        <v>0</v>
      </c>
      <c r="W12" s="1202"/>
    </row>
    <row r="13" spans="2:23">
      <c r="B13" s="1190">
        <v>8</v>
      </c>
      <c r="C13" s="1194" t="s">
        <v>254</v>
      </c>
      <c r="D13" s="1190" t="s">
        <v>370</v>
      </c>
      <c r="E13" s="1199"/>
      <c r="F13" s="1190" t="s">
        <v>373</v>
      </c>
      <c r="G13" s="1199"/>
      <c r="H13" s="1189" t="s">
        <v>374</v>
      </c>
      <c r="I13" s="1199">
        <v>0</v>
      </c>
      <c r="J13" s="1189" t="s">
        <v>371</v>
      </c>
      <c r="K13" s="1198">
        <f t="shared" si="0"/>
        <v>0</v>
      </c>
      <c r="M13" s="1199"/>
      <c r="N13" s="1190" t="s">
        <v>373</v>
      </c>
      <c r="O13" s="1199"/>
      <c r="Q13" s="1201">
        <f t="shared" si="1"/>
        <v>0</v>
      </c>
      <c r="R13" s="1190" t="s">
        <v>373</v>
      </c>
      <c r="S13" s="1201">
        <f t="shared" si="2"/>
        <v>0</v>
      </c>
      <c r="U13" s="1198">
        <f t="shared" si="3"/>
        <v>0</v>
      </c>
      <c r="W13" s="1202"/>
    </row>
    <row r="14" spans="2:23">
      <c r="B14" s="1190">
        <v>9</v>
      </c>
      <c r="C14" s="1194" t="s">
        <v>285</v>
      </c>
      <c r="D14" s="1190" t="s">
        <v>370</v>
      </c>
      <c r="E14" s="1199"/>
      <c r="F14" s="1190" t="s">
        <v>373</v>
      </c>
      <c r="G14" s="1199"/>
      <c r="H14" s="1189" t="s">
        <v>374</v>
      </c>
      <c r="I14" s="1199">
        <v>0</v>
      </c>
      <c r="J14" s="1189" t="s">
        <v>371</v>
      </c>
      <c r="K14" s="1198">
        <f t="shared" si="0"/>
        <v>0</v>
      </c>
      <c r="M14" s="1199"/>
      <c r="N14" s="1190" t="s">
        <v>373</v>
      </c>
      <c r="O14" s="1199"/>
      <c r="Q14" s="1201">
        <f t="shared" si="1"/>
        <v>0</v>
      </c>
      <c r="R14" s="1190" t="s">
        <v>373</v>
      </c>
      <c r="S14" s="1201">
        <f t="shared" si="2"/>
        <v>0</v>
      </c>
      <c r="U14" s="1198">
        <f t="shared" si="3"/>
        <v>0</v>
      </c>
      <c r="W14" s="1202"/>
    </row>
    <row r="15" spans="2:23">
      <c r="B15" s="1190">
        <v>10</v>
      </c>
      <c r="C15" s="1194" t="s">
        <v>806</v>
      </c>
      <c r="D15" s="1190" t="s">
        <v>370</v>
      </c>
      <c r="E15" s="1199"/>
      <c r="F15" s="1190" t="s">
        <v>373</v>
      </c>
      <c r="G15" s="1199"/>
      <c r="H15" s="1189" t="s">
        <v>374</v>
      </c>
      <c r="I15" s="1199">
        <v>0</v>
      </c>
      <c r="J15" s="1189" t="s">
        <v>371</v>
      </c>
      <c r="K15" s="1198">
        <f t="shared" si="0"/>
        <v>0</v>
      </c>
      <c r="M15" s="1199"/>
      <c r="N15" s="1190" t="s">
        <v>373</v>
      </c>
      <c r="O15" s="1199"/>
      <c r="Q15" s="1201">
        <f t="shared" si="1"/>
        <v>0</v>
      </c>
      <c r="R15" s="1190" t="s">
        <v>373</v>
      </c>
      <c r="S15" s="1201">
        <f t="shared" si="2"/>
        <v>0</v>
      </c>
      <c r="U15" s="1198">
        <f t="shared" si="3"/>
        <v>0</v>
      </c>
      <c r="W15" s="1202"/>
    </row>
    <row r="16" spans="2:23">
      <c r="B16" s="1190">
        <v>11</v>
      </c>
      <c r="C16" s="1194" t="s">
        <v>807</v>
      </c>
      <c r="D16" s="1190" t="s">
        <v>370</v>
      </c>
      <c r="E16" s="1199"/>
      <c r="F16" s="1190" t="s">
        <v>373</v>
      </c>
      <c r="G16" s="1199"/>
      <c r="H16" s="1189" t="s">
        <v>374</v>
      </c>
      <c r="I16" s="1199">
        <v>0</v>
      </c>
      <c r="J16" s="1189" t="s">
        <v>371</v>
      </c>
      <c r="K16" s="1198">
        <f t="shared" si="0"/>
        <v>0</v>
      </c>
      <c r="M16" s="1199"/>
      <c r="N16" s="1190" t="s">
        <v>373</v>
      </c>
      <c r="O16" s="1199"/>
      <c r="Q16" s="1201">
        <f t="shared" si="1"/>
        <v>0</v>
      </c>
      <c r="R16" s="1190" t="s">
        <v>373</v>
      </c>
      <c r="S16" s="1201">
        <f t="shared" si="2"/>
        <v>0</v>
      </c>
      <c r="U16" s="1198">
        <f t="shared" si="3"/>
        <v>0</v>
      </c>
      <c r="W16" s="1202"/>
    </row>
    <row r="17" spans="2:23">
      <c r="B17" s="1190">
        <v>12</v>
      </c>
      <c r="C17" s="1194" t="s">
        <v>578</v>
      </c>
      <c r="D17" s="1190" t="s">
        <v>370</v>
      </c>
      <c r="E17" s="1199"/>
      <c r="F17" s="1190" t="s">
        <v>373</v>
      </c>
      <c r="G17" s="1199"/>
      <c r="H17" s="1189" t="s">
        <v>374</v>
      </c>
      <c r="I17" s="1199">
        <v>0</v>
      </c>
      <c r="J17" s="1189" t="s">
        <v>371</v>
      </c>
      <c r="K17" s="1198">
        <f t="shared" si="0"/>
        <v>0</v>
      </c>
      <c r="M17" s="1199"/>
      <c r="N17" s="1190" t="s">
        <v>373</v>
      </c>
      <c r="O17" s="1199"/>
      <c r="Q17" s="1201">
        <f t="shared" si="1"/>
        <v>0</v>
      </c>
      <c r="R17" s="1190" t="s">
        <v>373</v>
      </c>
      <c r="S17" s="1201">
        <f t="shared" si="2"/>
        <v>0</v>
      </c>
      <c r="U17" s="1198">
        <f t="shared" si="3"/>
        <v>0</v>
      </c>
      <c r="W17" s="1202"/>
    </row>
    <row r="18" spans="2:23">
      <c r="B18" s="1190">
        <v>13</v>
      </c>
      <c r="C18" s="1194" t="s">
        <v>809</v>
      </c>
      <c r="D18" s="1190" t="s">
        <v>370</v>
      </c>
      <c r="E18" s="1199"/>
      <c r="F18" s="1190" t="s">
        <v>373</v>
      </c>
      <c r="G18" s="1199"/>
      <c r="H18" s="1189" t="s">
        <v>374</v>
      </c>
      <c r="I18" s="1199">
        <v>0</v>
      </c>
      <c r="J18" s="1189" t="s">
        <v>371</v>
      </c>
      <c r="K18" s="1198">
        <f t="shared" si="0"/>
        <v>0</v>
      </c>
      <c r="M18" s="1199"/>
      <c r="N18" s="1190" t="s">
        <v>373</v>
      </c>
      <c r="O18" s="1199"/>
      <c r="Q18" s="1201">
        <f t="shared" si="1"/>
        <v>0</v>
      </c>
      <c r="R18" s="1190" t="s">
        <v>373</v>
      </c>
      <c r="S18" s="1201">
        <f t="shared" si="2"/>
        <v>0</v>
      </c>
      <c r="U18" s="1198">
        <f t="shared" si="3"/>
        <v>0</v>
      </c>
      <c r="W18" s="1202"/>
    </row>
    <row r="19" spans="2:23">
      <c r="B19" s="1190">
        <v>14</v>
      </c>
      <c r="C19" s="1194" t="s">
        <v>586</v>
      </c>
      <c r="D19" s="1190" t="s">
        <v>370</v>
      </c>
      <c r="E19" s="1199"/>
      <c r="F19" s="1190" t="s">
        <v>373</v>
      </c>
      <c r="G19" s="1199"/>
      <c r="H19" s="1189" t="s">
        <v>374</v>
      </c>
      <c r="I19" s="1199">
        <v>0</v>
      </c>
      <c r="J19" s="1189" t="s">
        <v>371</v>
      </c>
      <c r="K19" s="1198">
        <f t="shared" si="0"/>
        <v>0</v>
      </c>
      <c r="M19" s="1199"/>
      <c r="N19" s="1190" t="s">
        <v>373</v>
      </c>
      <c r="O19" s="1199"/>
      <c r="Q19" s="1201">
        <f t="shared" si="1"/>
        <v>0</v>
      </c>
      <c r="R19" s="1190" t="s">
        <v>373</v>
      </c>
      <c r="S19" s="1201">
        <f t="shared" si="2"/>
        <v>0</v>
      </c>
      <c r="U19" s="1198">
        <f t="shared" si="3"/>
        <v>0</v>
      </c>
      <c r="W19" s="1202"/>
    </row>
    <row r="20" spans="2:23">
      <c r="B20" s="1190">
        <v>15</v>
      </c>
      <c r="C20" s="1194" t="s">
        <v>369</v>
      </c>
      <c r="D20" s="1190" t="s">
        <v>370</v>
      </c>
      <c r="E20" s="1199"/>
      <c r="F20" s="1190" t="s">
        <v>373</v>
      </c>
      <c r="G20" s="1199"/>
      <c r="H20" s="1189" t="s">
        <v>374</v>
      </c>
      <c r="I20" s="1199">
        <v>0</v>
      </c>
      <c r="J20" s="1189" t="s">
        <v>371</v>
      </c>
      <c r="K20" s="1198">
        <f t="shared" si="0"/>
        <v>0</v>
      </c>
      <c r="M20" s="1199"/>
      <c r="N20" s="1190" t="s">
        <v>373</v>
      </c>
      <c r="O20" s="1199"/>
      <c r="Q20" s="1201">
        <f t="shared" si="1"/>
        <v>0</v>
      </c>
      <c r="R20" s="1190" t="s">
        <v>373</v>
      </c>
      <c r="S20" s="1201">
        <f t="shared" si="2"/>
        <v>0</v>
      </c>
      <c r="U20" s="1198">
        <f t="shared" si="3"/>
        <v>0</v>
      </c>
      <c r="W20" s="1202"/>
    </row>
    <row r="21" spans="2:23">
      <c r="B21" s="1190">
        <v>16</v>
      </c>
      <c r="C21" s="1194" t="s">
        <v>23</v>
      </c>
      <c r="D21" s="1190" t="s">
        <v>370</v>
      </c>
      <c r="E21" s="1199"/>
      <c r="F21" s="1190" t="s">
        <v>373</v>
      </c>
      <c r="G21" s="1199"/>
      <c r="H21" s="1189" t="s">
        <v>374</v>
      </c>
      <c r="I21" s="1199">
        <v>0</v>
      </c>
      <c r="J21" s="1189" t="s">
        <v>371</v>
      </c>
      <c r="K21" s="1198">
        <f t="shared" si="0"/>
        <v>0</v>
      </c>
      <c r="M21" s="1199"/>
      <c r="N21" s="1190" t="s">
        <v>373</v>
      </c>
      <c r="O21" s="1199"/>
      <c r="Q21" s="1201">
        <f t="shared" si="1"/>
        <v>0</v>
      </c>
      <c r="R21" s="1190" t="s">
        <v>373</v>
      </c>
      <c r="S21" s="1201">
        <f t="shared" si="2"/>
        <v>0</v>
      </c>
      <c r="U21" s="1198">
        <f t="shared" si="3"/>
        <v>0</v>
      </c>
      <c r="W21" s="1202"/>
    </row>
    <row r="22" spans="2:23">
      <c r="B22" s="1190">
        <v>17</v>
      </c>
      <c r="C22" s="1194" t="s">
        <v>810</v>
      </c>
      <c r="D22" s="1190" t="s">
        <v>370</v>
      </c>
      <c r="E22" s="1199"/>
      <c r="F22" s="1190" t="s">
        <v>373</v>
      </c>
      <c r="G22" s="1199"/>
      <c r="H22" s="1189" t="s">
        <v>374</v>
      </c>
      <c r="I22" s="1199">
        <v>0</v>
      </c>
      <c r="J22" s="1189" t="s">
        <v>371</v>
      </c>
      <c r="K22" s="1198">
        <f t="shared" si="0"/>
        <v>0</v>
      </c>
      <c r="M22" s="1199"/>
      <c r="N22" s="1190" t="s">
        <v>373</v>
      </c>
      <c r="O22" s="1199"/>
      <c r="Q22" s="1201">
        <f t="shared" si="1"/>
        <v>0</v>
      </c>
      <c r="R22" s="1190" t="s">
        <v>373</v>
      </c>
      <c r="S22" s="1201">
        <f t="shared" si="2"/>
        <v>0</v>
      </c>
      <c r="U22" s="1198">
        <f t="shared" si="3"/>
        <v>0</v>
      </c>
      <c r="W22" s="1202"/>
    </row>
    <row r="23" spans="2:23">
      <c r="B23" s="1190">
        <v>18</v>
      </c>
      <c r="C23" s="1194" t="s">
        <v>315</v>
      </c>
      <c r="D23" s="1190" t="s">
        <v>370</v>
      </c>
      <c r="E23" s="1199"/>
      <c r="F23" s="1190" t="s">
        <v>373</v>
      </c>
      <c r="G23" s="1199"/>
      <c r="H23" s="1189" t="s">
        <v>374</v>
      </c>
      <c r="I23" s="1199">
        <v>0</v>
      </c>
      <c r="J23" s="1189" t="s">
        <v>371</v>
      </c>
      <c r="K23" s="1198">
        <f t="shared" si="0"/>
        <v>0</v>
      </c>
      <c r="M23" s="1199"/>
      <c r="N23" s="1190" t="s">
        <v>373</v>
      </c>
      <c r="O23" s="1199"/>
      <c r="Q23" s="1201">
        <f t="shared" si="1"/>
        <v>0</v>
      </c>
      <c r="R23" s="1190" t="s">
        <v>373</v>
      </c>
      <c r="S23" s="1201">
        <f t="shared" si="2"/>
        <v>0</v>
      </c>
      <c r="U23" s="1198">
        <f t="shared" si="3"/>
        <v>0</v>
      </c>
      <c r="W23" s="1202"/>
    </row>
    <row r="24" spans="2:23">
      <c r="B24" s="1190">
        <v>19</v>
      </c>
      <c r="C24" s="1194" t="s">
        <v>418</v>
      </c>
      <c r="D24" s="1190" t="s">
        <v>370</v>
      </c>
      <c r="E24" s="1199"/>
      <c r="F24" s="1190" t="s">
        <v>373</v>
      </c>
      <c r="G24" s="1199"/>
      <c r="H24" s="1189" t="s">
        <v>374</v>
      </c>
      <c r="I24" s="1199">
        <v>0</v>
      </c>
      <c r="J24" s="1189" t="s">
        <v>371</v>
      </c>
      <c r="K24" s="1198">
        <f t="shared" si="0"/>
        <v>0</v>
      </c>
      <c r="M24" s="1199"/>
      <c r="N24" s="1190" t="s">
        <v>373</v>
      </c>
      <c r="O24" s="1199"/>
      <c r="Q24" s="1201">
        <f t="shared" si="1"/>
        <v>0</v>
      </c>
      <c r="R24" s="1190" t="s">
        <v>373</v>
      </c>
      <c r="S24" s="1201">
        <f t="shared" si="2"/>
        <v>0</v>
      </c>
      <c r="U24" s="1198">
        <f t="shared" si="3"/>
        <v>0</v>
      </c>
      <c r="W24" s="1202"/>
    </row>
    <row r="25" spans="2:23">
      <c r="B25" s="1190">
        <v>20</v>
      </c>
      <c r="C25" s="1194" t="s">
        <v>156</v>
      </c>
      <c r="D25" s="1190" t="s">
        <v>370</v>
      </c>
      <c r="E25" s="1199"/>
      <c r="F25" s="1190" t="s">
        <v>373</v>
      </c>
      <c r="G25" s="1199"/>
      <c r="H25" s="1189" t="s">
        <v>374</v>
      </c>
      <c r="I25" s="1199">
        <v>0</v>
      </c>
      <c r="J25" s="1189" t="s">
        <v>371</v>
      </c>
      <c r="K25" s="1198">
        <f t="shared" si="0"/>
        <v>0</v>
      </c>
      <c r="M25" s="1199"/>
      <c r="N25" s="1190" t="s">
        <v>373</v>
      </c>
      <c r="O25" s="1199"/>
      <c r="Q25" s="1201">
        <f t="shared" si="1"/>
        <v>0</v>
      </c>
      <c r="R25" s="1190" t="s">
        <v>373</v>
      </c>
      <c r="S25" s="1201">
        <f t="shared" si="2"/>
        <v>0</v>
      </c>
      <c r="U25" s="1198">
        <f t="shared" si="3"/>
        <v>0</v>
      </c>
      <c r="W25" s="1202"/>
    </row>
    <row r="26" spans="2:23">
      <c r="B26" s="1190">
        <v>21</v>
      </c>
      <c r="C26" s="1194" t="s">
        <v>811</v>
      </c>
      <c r="D26" s="1190" t="s">
        <v>370</v>
      </c>
      <c r="E26" s="1200"/>
      <c r="F26" s="1190" t="s">
        <v>373</v>
      </c>
      <c r="G26" s="1200"/>
      <c r="H26" s="1189" t="s">
        <v>374</v>
      </c>
      <c r="I26" s="1200"/>
      <c r="J26" s="1189" t="s">
        <v>371</v>
      </c>
      <c r="K26" s="1194">
        <v>1</v>
      </c>
      <c r="M26" s="1198"/>
      <c r="N26" s="1190" t="s">
        <v>373</v>
      </c>
      <c r="O26" s="1198"/>
      <c r="Q26" s="1198"/>
      <c r="R26" s="1190" t="s">
        <v>373</v>
      </c>
      <c r="S26" s="1198"/>
      <c r="U26" s="1194">
        <v>1</v>
      </c>
      <c r="W26" s="1202"/>
    </row>
    <row r="27" spans="2:23">
      <c r="B27" s="1190">
        <v>22</v>
      </c>
      <c r="C27" s="1194" t="s">
        <v>812</v>
      </c>
      <c r="D27" s="1190" t="s">
        <v>370</v>
      </c>
      <c r="E27" s="1200"/>
      <c r="F27" s="1190" t="s">
        <v>373</v>
      </c>
      <c r="G27" s="1200"/>
      <c r="H27" s="1189" t="s">
        <v>374</v>
      </c>
      <c r="I27" s="1200"/>
      <c r="J27" s="1189" t="s">
        <v>371</v>
      </c>
      <c r="K27" s="1194">
        <v>2</v>
      </c>
      <c r="M27" s="1198"/>
      <c r="N27" s="1190" t="s">
        <v>373</v>
      </c>
      <c r="O27" s="1198"/>
      <c r="Q27" s="1198"/>
      <c r="R27" s="1190" t="s">
        <v>373</v>
      </c>
      <c r="S27" s="1198"/>
      <c r="U27" s="1194">
        <v>2</v>
      </c>
      <c r="W27" s="1202"/>
    </row>
    <row r="28" spans="2:23">
      <c r="B28" s="1190">
        <v>23</v>
      </c>
      <c r="C28" s="1194" t="s">
        <v>539</v>
      </c>
      <c r="D28" s="1190" t="s">
        <v>370</v>
      </c>
      <c r="E28" s="1200"/>
      <c r="F28" s="1190" t="s">
        <v>373</v>
      </c>
      <c r="G28" s="1200"/>
      <c r="H28" s="1189" t="s">
        <v>374</v>
      </c>
      <c r="I28" s="1200"/>
      <c r="J28" s="1189" t="s">
        <v>371</v>
      </c>
      <c r="K28" s="1194">
        <v>3</v>
      </c>
      <c r="M28" s="1198"/>
      <c r="N28" s="1190" t="s">
        <v>373</v>
      </c>
      <c r="O28" s="1198"/>
      <c r="Q28" s="1198"/>
      <c r="R28" s="1190" t="s">
        <v>373</v>
      </c>
      <c r="S28" s="1198"/>
      <c r="U28" s="1194">
        <v>3</v>
      </c>
      <c r="W28" s="1202"/>
    </row>
    <row r="29" spans="2:23">
      <c r="B29" s="1190">
        <v>24</v>
      </c>
      <c r="C29" s="1194" t="s">
        <v>775</v>
      </c>
      <c r="D29" s="1190" t="s">
        <v>370</v>
      </c>
      <c r="E29" s="1200"/>
      <c r="F29" s="1190" t="s">
        <v>373</v>
      </c>
      <c r="G29" s="1200"/>
      <c r="H29" s="1189" t="s">
        <v>374</v>
      </c>
      <c r="I29" s="1200"/>
      <c r="J29" s="1189" t="s">
        <v>371</v>
      </c>
      <c r="K29" s="1194">
        <v>4</v>
      </c>
      <c r="M29" s="1198"/>
      <c r="N29" s="1190" t="s">
        <v>373</v>
      </c>
      <c r="O29" s="1198"/>
      <c r="Q29" s="1198"/>
      <c r="R29" s="1190" t="s">
        <v>373</v>
      </c>
      <c r="S29" s="1198"/>
      <c r="U29" s="1194">
        <v>4</v>
      </c>
      <c r="W29" s="1202"/>
    </row>
    <row r="30" spans="2:23">
      <c r="B30" s="1190">
        <v>25</v>
      </c>
      <c r="C30" s="1194" t="s">
        <v>777</v>
      </c>
      <c r="D30" s="1190" t="s">
        <v>370</v>
      </c>
      <c r="E30" s="1200"/>
      <c r="F30" s="1190" t="s">
        <v>373</v>
      </c>
      <c r="G30" s="1200"/>
      <c r="H30" s="1189" t="s">
        <v>374</v>
      </c>
      <c r="I30" s="1200"/>
      <c r="J30" s="1189" t="s">
        <v>371</v>
      </c>
      <c r="K30" s="1194">
        <v>4</v>
      </c>
      <c r="M30" s="1198"/>
      <c r="N30" s="1190" t="s">
        <v>373</v>
      </c>
      <c r="O30" s="1198"/>
      <c r="Q30" s="1198"/>
      <c r="R30" s="1190" t="s">
        <v>373</v>
      </c>
      <c r="S30" s="1198"/>
      <c r="U30" s="1194">
        <v>3</v>
      </c>
      <c r="W30" s="1202"/>
    </row>
    <row r="31" spans="2:23">
      <c r="B31" s="1190">
        <v>26</v>
      </c>
      <c r="C31" s="1194" t="s">
        <v>624</v>
      </c>
      <c r="D31" s="1190" t="s">
        <v>370</v>
      </c>
      <c r="E31" s="1200"/>
      <c r="F31" s="1190" t="s">
        <v>373</v>
      </c>
      <c r="G31" s="1200"/>
      <c r="H31" s="1189" t="s">
        <v>374</v>
      </c>
      <c r="I31" s="1200"/>
      <c r="J31" s="1189" t="s">
        <v>371</v>
      </c>
      <c r="K31" s="1194">
        <v>5</v>
      </c>
      <c r="M31" s="1198"/>
      <c r="N31" s="1190" t="s">
        <v>373</v>
      </c>
      <c r="O31" s="1198"/>
      <c r="Q31" s="1198"/>
      <c r="R31" s="1190" t="s">
        <v>373</v>
      </c>
      <c r="S31" s="1198"/>
      <c r="U31" s="1194">
        <v>5</v>
      </c>
      <c r="W31" s="1202"/>
    </row>
    <row r="32" spans="2:23">
      <c r="B32" s="1190">
        <v>27</v>
      </c>
      <c r="C32" s="1194" t="s">
        <v>442</v>
      </c>
      <c r="D32" s="1190" t="s">
        <v>370</v>
      </c>
      <c r="E32" s="1200"/>
      <c r="F32" s="1190" t="s">
        <v>373</v>
      </c>
      <c r="G32" s="1200"/>
      <c r="H32" s="1189" t="s">
        <v>374</v>
      </c>
      <c r="I32" s="1200"/>
      <c r="J32" s="1189" t="s">
        <v>371</v>
      </c>
      <c r="K32" s="1194">
        <v>0</v>
      </c>
      <c r="M32" s="1198"/>
      <c r="N32" s="1190" t="s">
        <v>373</v>
      </c>
      <c r="O32" s="1198"/>
      <c r="Q32" s="1198"/>
      <c r="R32" s="1190" t="s">
        <v>373</v>
      </c>
      <c r="S32" s="1198"/>
      <c r="U32" s="1194">
        <v>0</v>
      </c>
      <c r="W32" s="1202" t="s">
        <v>828</v>
      </c>
    </row>
    <row r="33" spans="2:23">
      <c r="B33" s="1190">
        <v>28</v>
      </c>
      <c r="C33" s="1194" t="s">
        <v>465</v>
      </c>
      <c r="D33" s="1190" t="s">
        <v>370</v>
      </c>
      <c r="E33" s="1200"/>
      <c r="F33" s="1190" t="s">
        <v>373</v>
      </c>
      <c r="G33" s="1200"/>
      <c r="H33" s="1189" t="s">
        <v>374</v>
      </c>
      <c r="I33" s="1200"/>
      <c r="J33" s="1189" t="s">
        <v>371</v>
      </c>
      <c r="K33" s="1194"/>
      <c r="M33" s="1198"/>
      <c r="N33" s="1190" t="s">
        <v>373</v>
      </c>
      <c r="O33" s="1198"/>
      <c r="Q33" s="1198"/>
      <c r="R33" s="1190" t="s">
        <v>373</v>
      </c>
      <c r="S33" s="1198"/>
      <c r="U33" s="1194"/>
      <c r="W33" s="1202"/>
    </row>
    <row r="34" spans="2:23">
      <c r="B34" s="1190">
        <v>29</v>
      </c>
      <c r="C34" s="1194" t="s">
        <v>465</v>
      </c>
      <c r="D34" s="1190" t="s">
        <v>370</v>
      </c>
      <c r="E34" s="1200"/>
      <c r="F34" s="1190" t="s">
        <v>373</v>
      </c>
      <c r="G34" s="1200"/>
      <c r="H34" s="1189" t="s">
        <v>374</v>
      </c>
      <c r="I34" s="1200"/>
      <c r="J34" s="1189" t="s">
        <v>371</v>
      </c>
      <c r="K34" s="1194"/>
      <c r="M34" s="1198"/>
      <c r="N34" s="1190" t="s">
        <v>373</v>
      </c>
      <c r="O34" s="1198"/>
      <c r="Q34" s="1198"/>
      <c r="R34" s="1190" t="s">
        <v>373</v>
      </c>
      <c r="S34" s="1198"/>
      <c r="U34" s="1194"/>
      <c r="W34" s="1202"/>
    </row>
    <row r="35" spans="2:23">
      <c r="B35" s="1190">
        <v>30</v>
      </c>
      <c r="C35" s="1194" t="s">
        <v>465</v>
      </c>
      <c r="D35" s="1190" t="s">
        <v>370</v>
      </c>
      <c r="E35" s="1200"/>
      <c r="F35" s="1190" t="s">
        <v>373</v>
      </c>
      <c r="G35" s="1200"/>
      <c r="H35" s="1189" t="s">
        <v>374</v>
      </c>
      <c r="I35" s="1200"/>
      <c r="J35" s="1189" t="s">
        <v>371</v>
      </c>
      <c r="K35" s="1194"/>
      <c r="M35" s="1198"/>
      <c r="N35" s="1190" t="s">
        <v>373</v>
      </c>
      <c r="O35" s="1198"/>
      <c r="Q35" s="1198"/>
      <c r="R35" s="1190" t="s">
        <v>373</v>
      </c>
      <c r="S35" s="1198"/>
      <c r="U35" s="1194"/>
      <c r="W35" s="1202"/>
    </row>
    <row r="36" spans="2:23">
      <c r="C36" s="1195"/>
    </row>
    <row r="37" spans="2:23">
      <c r="C37" s="1196" t="s">
        <v>515</v>
      </c>
    </row>
    <row r="38" spans="2:23">
      <c r="C38" s="1196" t="s">
        <v>752</v>
      </c>
    </row>
    <row r="39" spans="2:23">
      <c r="C39" s="1196" t="s">
        <v>814</v>
      </c>
    </row>
    <row r="40" spans="2:23">
      <c r="C40" s="1196" t="s">
        <v>815</v>
      </c>
    </row>
    <row r="41" spans="2:23">
      <c r="C41" s="1192" t="s">
        <v>648</v>
      </c>
    </row>
    <row r="42" spans="2:23">
      <c r="C42" s="1192" t="s">
        <v>816</v>
      </c>
    </row>
  </sheetData>
  <mergeCells count="4">
    <mergeCell ref="E4:K4"/>
    <mergeCell ref="M4:O4"/>
    <mergeCell ref="Q4:U4"/>
    <mergeCell ref="W4:W5"/>
  </mergeCells>
  <phoneticPr fontId="57"/>
  <pageMargins left="0.15748031496062992" right="0.15748031496062992" top="0.55118110236220474" bottom="0.35433070866141736" header="0.31496062992125984" footer="0.31496062992125984"/>
  <pageSetup paperSize="9" scale="45" fitToWidth="1" fitToHeight="1" orientation="portrait"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BU81"/>
  <sheetViews>
    <sheetView showGridLines="0" view="pageBreakPreview" zoomScale="70" zoomScaleNormal="70" zoomScaleSheetLayoutView="70" workbookViewId="0">
      <selection activeCell="B1" sqref="B1"/>
    </sheetView>
  </sheetViews>
  <sheetFormatPr defaultColWidth="4.375" defaultRowHeight="20.25" customHeight="1"/>
  <cols>
    <col min="1" max="1" width="1.625" style="839" customWidth="1"/>
    <col min="2" max="5" width="5.75" style="839" customWidth="1"/>
    <col min="6" max="6" width="16.5" style="839" hidden="1" customWidth="1"/>
    <col min="7" max="58" width="5.625" style="839" customWidth="1"/>
    <col min="59" max="16384" width="4.375" style="839"/>
  </cols>
  <sheetData>
    <row r="1" spans="2:64" s="1067" customFormat="1" ht="20.25" customHeight="1">
      <c r="B1" s="1205" t="s">
        <v>873</v>
      </c>
      <c r="D1" s="1205"/>
      <c r="E1" s="1205"/>
      <c r="F1" s="1205"/>
      <c r="G1" s="1205"/>
      <c r="H1" s="906" t="s">
        <v>763</v>
      </c>
      <c r="J1" s="906"/>
      <c r="L1" s="1205"/>
      <c r="M1" s="1205"/>
      <c r="N1" s="1205"/>
      <c r="O1" s="1205"/>
      <c r="P1" s="1205"/>
      <c r="Q1" s="1205"/>
      <c r="R1" s="1205"/>
      <c r="AM1" s="1300"/>
      <c r="AN1" s="949"/>
      <c r="AO1" s="949" t="s">
        <v>783</v>
      </c>
      <c r="AP1" s="1074" t="s">
        <v>740</v>
      </c>
      <c r="AQ1" s="1075"/>
      <c r="AR1" s="1075"/>
      <c r="AS1" s="1075"/>
      <c r="AT1" s="1075"/>
      <c r="AU1" s="1075"/>
      <c r="AV1" s="1075"/>
      <c r="AW1" s="1075"/>
      <c r="AX1" s="1075"/>
      <c r="AY1" s="1075"/>
      <c r="AZ1" s="1075"/>
      <c r="BA1" s="1075"/>
      <c r="BB1" s="1075"/>
      <c r="BC1" s="1075"/>
      <c r="BD1" s="1075"/>
      <c r="BE1" s="1075"/>
      <c r="BF1" s="949" t="s">
        <v>389</v>
      </c>
    </row>
    <row r="2" spans="2:64" s="1067" customFormat="1" ht="20.25" customHeight="1">
      <c r="C2" s="1205"/>
      <c r="D2" s="1205"/>
      <c r="E2" s="1205"/>
      <c r="F2" s="1205"/>
      <c r="G2" s="1205"/>
      <c r="J2" s="906"/>
      <c r="L2" s="1205"/>
      <c r="M2" s="1205"/>
      <c r="N2" s="1205"/>
      <c r="O2" s="1205"/>
      <c r="P2" s="1205"/>
      <c r="Q2" s="1205"/>
      <c r="R2" s="1205"/>
      <c r="Y2" s="949" t="s">
        <v>107</v>
      </c>
      <c r="Z2" s="1052">
        <v>3</v>
      </c>
      <c r="AA2" s="1052"/>
      <c r="AB2" s="949" t="s">
        <v>267</v>
      </c>
      <c r="AC2" s="1054">
        <f>IF(Z2=0,"",YEAR(DATE(2018+Z2,1,1)))</f>
        <v>2021</v>
      </c>
      <c r="AD2" s="1054"/>
      <c r="AE2" s="1298" t="s">
        <v>371</v>
      </c>
      <c r="AF2" s="1298" t="s">
        <v>779</v>
      </c>
      <c r="AG2" s="1052">
        <v>4</v>
      </c>
      <c r="AH2" s="1052"/>
      <c r="AI2" s="1298" t="s">
        <v>88</v>
      </c>
      <c r="AM2" s="1300"/>
      <c r="AN2" s="949"/>
      <c r="AO2" s="949" t="s">
        <v>786</v>
      </c>
      <c r="AP2" s="1052" t="s">
        <v>787</v>
      </c>
      <c r="AQ2" s="1052"/>
      <c r="AR2" s="1052"/>
      <c r="AS2" s="1052"/>
      <c r="AT2" s="1052"/>
      <c r="AU2" s="1052"/>
      <c r="AV2" s="1052"/>
      <c r="AW2" s="1052"/>
      <c r="AX2" s="1052"/>
      <c r="AY2" s="1052"/>
      <c r="AZ2" s="1052"/>
      <c r="BA2" s="1052"/>
      <c r="BB2" s="1052"/>
      <c r="BC2" s="1052"/>
      <c r="BD2" s="1052"/>
      <c r="BE2" s="1052"/>
      <c r="BF2" s="949" t="s">
        <v>389</v>
      </c>
    </row>
    <row r="3" spans="2:64" s="835" customFormat="1" ht="20.25" customHeight="1">
      <c r="G3" s="906"/>
      <c r="J3" s="906"/>
      <c r="L3" s="949"/>
      <c r="M3" s="949"/>
      <c r="N3" s="949"/>
      <c r="O3" s="949"/>
      <c r="P3" s="949"/>
      <c r="Q3" s="949"/>
      <c r="R3" s="949"/>
      <c r="Z3" s="1053"/>
      <c r="AA3" s="1053"/>
      <c r="AB3" s="1061"/>
      <c r="AC3" s="1063"/>
      <c r="AD3" s="1061"/>
      <c r="BA3" s="1335" t="s">
        <v>167</v>
      </c>
      <c r="BB3" s="1143" t="s">
        <v>793</v>
      </c>
      <c r="BC3" s="1159"/>
      <c r="BD3" s="1159"/>
      <c r="BE3" s="1172"/>
      <c r="BF3" s="949"/>
    </row>
    <row r="4" spans="2:64" s="835" customFormat="1" ht="18.75">
      <c r="G4" s="906"/>
      <c r="J4" s="906"/>
      <c r="L4" s="949"/>
      <c r="M4" s="949"/>
      <c r="N4" s="949"/>
      <c r="O4" s="949"/>
      <c r="P4" s="949"/>
      <c r="Q4" s="949"/>
      <c r="R4" s="949"/>
      <c r="Z4" s="1054"/>
      <c r="AA4" s="1054"/>
      <c r="AG4" s="1067"/>
      <c r="AH4" s="1067"/>
      <c r="AI4" s="1067"/>
      <c r="AJ4" s="1067"/>
      <c r="AK4" s="1067"/>
      <c r="AL4" s="1067"/>
      <c r="AM4" s="1067"/>
      <c r="AN4" s="1067"/>
      <c r="AO4" s="1067"/>
      <c r="AP4" s="1067"/>
      <c r="AQ4" s="1067"/>
      <c r="AR4" s="1067"/>
      <c r="AS4" s="1067"/>
      <c r="AT4" s="1067"/>
      <c r="AU4" s="1067"/>
      <c r="AV4" s="1067"/>
      <c r="AW4" s="1067"/>
      <c r="AX4" s="1067"/>
      <c r="AY4" s="1067"/>
      <c r="AZ4" s="1067"/>
      <c r="BA4" s="1335" t="s">
        <v>792</v>
      </c>
      <c r="BB4" s="1143" t="s">
        <v>794</v>
      </c>
      <c r="BC4" s="1159"/>
      <c r="BD4" s="1159"/>
      <c r="BE4" s="1172"/>
      <c r="BF4" s="1079"/>
    </row>
    <row r="5" spans="2:64" s="835" customFormat="1" ht="6.75" customHeight="1">
      <c r="C5" s="854"/>
      <c r="D5" s="854"/>
      <c r="E5" s="854"/>
      <c r="F5" s="854"/>
      <c r="G5" s="907"/>
      <c r="H5" s="854"/>
      <c r="I5" s="854"/>
      <c r="J5" s="907"/>
      <c r="K5" s="854"/>
      <c r="L5" s="935"/>
      <c r="M5" s="935"/>
      <c r="N5" s="935"/>
      <c r="O5" s="935"/>
      <c r="P5" s="935"/>
      <c r="Q5" s="935"/>
      <c r="R5" s="935"/>
      <c r="S5" s="854"/>
      <c r="T5" s="854"/>
      <c r="U5" s="854"/>
      <c r="V5" s="854"/>
      <c r="W5" s="854"/>
      <c r="X5" s="854"/>
      <c r="Y5" s="854"/>
      <c r="Z5" s="939"/>
      <c r="AA5" s="939"/>
      <c r="AB5" s="854"/>
      <c r="AC5" s="854"/>
      <c r="AD5" s="854"/>
      <c r="AE5" s="854"/>
      <c r="AG5" s="1067"/>
      <c r="AH5" s="1067"/>
      <c r="AI5" s="1067"/>
      <c r="AJ5" s="1067"/>
      <c r="AK5" s="1067"/>
      <c r="AL5" s="1067"/>
      <c r="AM5" s="1067"/>
      <c r="AN5" s="1067"/>
      <c r="AO5" s="1067"/>
      <c r="AP5" s="1067"/>
      <c r="AQ5" s="1067"/>
      <c r="AR5" s="1067"/>
      <c r="AS5" s="1067"/>
      <c r="AT5" s="1067"/>
      <c r="AU5" s="1067"/>
      <c r="AV5" s="1067"/>
      <c r="AW5" s="1067"/>
      <c r="AX5" s="1067"/>
      <c r="AY5" s="1067"/>
      <c r="AZ5" s="1067"/>
      <c r="BA5" s="1067"/>
      <c r="BB5" s="1067"/>
      <c r="BC5" s="1067"/>
      <c r="BD5" s="1067"/>
      <c r="BE5" s="1079"/>
      <c r="BF5" s="1079"/>
    </row>
    <row r="6" spans="2:64" s="835" customFormat="1" ht="20.25" customHeight="1">
      <c r="C6" s="854"/>
      <c r="D6" s="854"/>
      <c r="E6" s="854"/>
      <c r="F6" s="854"/>
      <c r="G6" s="907"/>
      <c r="H6" s="854"/>
      <c r="I6" s="854"/>
      <c r="J6" s="907"/>
      <c r="K6" s="854"/>
      <c r="L6" s="935"/>
      <c r="M6" s="935"/>
      <c r="N6" s="935"/>
      <c r="O6" s="935"/>
      <c r="P6" s="935"/>
      <c r="Q6" s="935"/>
      <c r="R6" s="935"/>
      <c r="S6" s="854"/>
      <c r="T6" s="854"/>
      <c r="U6" s="854"/>
      <c r="V6" s="854"/>
      <c r="W6" s="854"/>
      <c r="X6" s="854"/>
      <c r="Y6" s="854"/>
      <c r="Z6" s="939"/>
      <c r="AA6" s="939"/>
      <c r="AB6" s="854"/>
      <c r="AC6" s="854"/>
      <c r="AD6" s="854"/>
      <c r="AE6" s="854"/>
      <c r="AG6" s="1067"/>
      <c r="AH6" s="1067"/>
      <c r="AI6" s="1067"/>
      <c r="AJ6" s="1067"/>
      <c r="AK6" s="1067"/>
      <c r="AL6" s="1067" t="s">
        <v>780</v>
      </c>
      <c r="AM6" s="1067"/>
      <c r="AN6" s="1067"/>
      <c r="AO6" s="1067"/>
      <c r="AP6" s="1067"/>
      <c r="AQ6" s="1067"/>
      <c r="AR6" s="1067"/>
      <c r="AS6" s="1067"/>
      <c r="AT6" s="934"/>
      <c r="AU6" s="934"/>
      <c r="AV6" s="1077"/>
      <c r="AW6" s="1067"/>
      <c r="AX6" s="1095">
        <v>40</v>
      </c>
      <c r="AY6" s="1110"/>
      <c r="AZ6" s="1327" t="s">
        <v>790</v>
      </c>
      <c r="BA6" s="1336"/>
      <c r="BB6" s="1095">
        <v>160</v>
      </c>
      <c r="BC6" s="1110"/>
      <c r="BD6" s="1077" t="s">
        <v>647</v>
      </c>
      <c r="BE6" s="1067"/>
      <c r="BF6" s="1079"/>
    </row>
    <row r="7" spans="2:64" s="835" customFormat="1" ht="6.75" customHeight="1">
      <c r="C7" s="854"/>
      <c r="D7" s="854"/>
      <c r="E7" s="854"/>
      <c r="F7" s="854"/>
      <c r="G7" s="907"/>
      <c r="H7" s="854"/>
      <c r="I7" s="854"/>
      <c r="J7" s="907"/>
      <c r="K7" s="854"/>
      <c r="L7" s="935"/>
      <c r="M7" s="935"/>
      <c r="N7" s="935"/>
      <c r="O7" s="935"/>
      <c r="P7" s="935"/>
      <c r="Q7" s="935"/>
      <c r="R7" s="935"/>
      <c r="S7" s="854"/>
      <c r="T7" s="854"/>
      <c r="U7" s="854"/>
      <c r="V7" s="854"/>
      <c r="W7" s="854"/>
      <c r="X7" s="854"/>
      <c r="Y7" s="854"/>
      <c r="Z7" s="939"/>
      <c r="AA7" s="939"/>
      <c r="AB7" s="854"/>
      <c r="AC7" s="854"/>
      <c r="AD7" s="854"/>
      <c r="AE7" s="854"/>
      <c r="AG7" s="1067"/>
      <c r="AH7" s="1067"/>
      <c r="AI7" s="1067"/>
      <c r="AJ7" s="1067"/>
      <c r="AK7" s="1067"/>
      <c r="AL7" s="1067"/>
      <c r="AM7" s="1067"/>
      <c r="AN7" s="1067"/>
      <c r="AO7" s="1067"/>
      <c r="AP7" s="1067"/>
      <c r="AQ7" s="1067"/>
      <c r="AR7" s="1067"/>
      <c r="AS7" s="1067"/>
      <c r="AT7" s="1067"/>
      <c r="AU7" s="1067"/>
      <c r="AV7" s="1067"/>
      <c r="AW7" s="1067"/>
      <c r="AX7" s="1067"/>
      <c r="AY7" s="1067"/>
      <c r="AZ7" s="1067"/>
      <c r="BA7" s="1067"/>
      <c r="BB7" s="1067"/>
      <c r="BC7" s="1067"/>
      <c r="BD7" s="1067"/>
      <c r="BE7" s="1079"/>
      <c r="BF7" s="1079"/>
    </row>
    <row r="8" spans="2:64" s="835" customFormat="1" ht="20.25" customHeight="1">
      <c r="B8" s="836"/>
      <c r="C8" s="836"/>
      <c r="D8" s="836"/>
      <c r="E8" s="836"/>
      <c r="F8" s="836"/>
      <c r="G8" s="908"/>
      <c r="H8" s="908"/>
      <c r="I8" s="908"/>
      <c r="J8" s="836"/>
      <c r="K8" s="836"/>
      <c r="L8" s="908"/>
      <c r="M8" s="908"/>
      <c r="N8" s="908"/>
      <c r="O8" s="836"/>
      <c r="P8" s="908"/>
      <c r="Q8" s="908"/>
      <c r="R8" s="908"/>
      <c r="S8" s="1010"/>
      <c r="T8" s="1024"/>
      <c r="U8" s="1024"/>
      <c r="V8" s="1038"/>
      <c r="Z8" s="939"/>
      <c r="AA8" s="1058"/>
      <c r="AB8" s="907"/>
      <c r="AC8" s="939"/>
      <c r="AD8" s="939"/>
      <c r="AE8" s="939"/>
      <c r="AF8" s="1065"/>
      <c r="AG8" s="940"/>
      <c r="AH8" s="940"/>
      <c r="AI8" s="940"/>
      <c r="AJ8" s="950"/>
      <c r="AK8" s="935"/>
      <c r="AL8" s="1058"/>
      <c r="AM8" s="1058"/>
      <c r="AN8" s="907"/>
      <c r="AO8" s="934"/>
      <c r="AP8" s="934"/>
      <c r="AQ8" s="934"/>
      <c r="AR8" s="855"/>
      <c r="AS8" s="855"/>
      <c r="AT8" s="1067"/>
      <c r="AU8" s="934"/>
      <c r="AV8" s="934"/>
      <c r="AW8" s="836"/>
      <c r="AX8" s="1067"/>
      <c r="AY8" s="1067" t="s">
        <v>789</v>
      </c>
      <c r="AZ8" s="1067"/>
      <c r="BA8" s="1067"/>
      <c r="BB8" s="1347">
        <f>DAY(EOMONTH(DATE(AC2,AG2,1),0))</f>
        <v>30</v>
      </c>
      <c r="BC8" s="1352"/>
      <c r="BD8" s="1067" t="s">
        <v>627</v>
      </c>
      <c r="BE8" s="1067"/>
      <c r="BF8" s="1067"/>
      <c r="BJ8" s="949"/>
      <c r="BK8" s="949"/>
      <c r="BL8" s="949"/>
    </row>
    <row r="9" spans="2:64" s="835" customFormat="1" ht="6" customHeight="1">
      <c r="B9" s="837"/>
      <c r="C9" s="837"/>
      <c r="D9" s="837"/>
      <c r="E9" s="837"/>
      <c r="F9" s="837"/>
      <c r="G9" s="836"/>
      <c r="H9" s="908"/>
      <c r="I9" s="934"/>
      <c r="J9" s="934"/>
      <c r="K9" s="837"/>
      <c r="L9" s="836"/>
      <c r="M9" s="908"/>
      <c r="N9" s="934"/>
      <c r="O9" s="934"/>
      <c r="P9" s="836"/>
      <c r="Q9" s="934"/>
      <c r="R9" s="837"/>
      <c r="S9" s="934"/>
      <c r="T9" s="934"/>
      <c r="U9" s="934"/>
      <c r="V9" s="934"/>
      <c r="Z9" s="854"/>
      <c r="AA9" s="950"/>
      <c r="AB9" s="950"/>
      <c r="AC9" s="854"/>
      <c r="AD9" s="854"/>
      <c r="AE9" s="854"/>
      <c r="AF9" s="1066"/>
      <c r="AG9" s="939"/>
      <c r="AH9" s="950"/>
      <c r="AI9" s="854"/>
      <c r="AJ9" s="940"/>
      <c r="AK9" s="950"/>
      <c r="AL9" s="950"/>
      <c r="AM9" s="950"/>
      <c r="AN9" s="950"/>
      <c r="AO9" s="854"/>
      <c r="AP9" s="1067"/>
      <c r="AQ9" s="1076"/>
      <c r="AR9" s="1076"/>
      <c r="AS9" s="1076"/>
      <c r="AT9" s="1067"/>
      <c r="AU9" s="1067"/>
      <c r="AV9" s="1067"/>
      <c r="AW9" s="1067"/>
      <c r="AX9" s="1067"/>
      <c r="AY9" s="1067"/>
      <c r="AZ9" s="1067"/>
      <c r="BA9" s="1067"/>
      <c r="BB9" s="1067"/>
      <c r="BC9" s="1067"/>
      <c r="BD9" s="1067"/>
      <c r="BE9" s="1067"/>
      <c r="BF9" s="1067"/>
      <c r="BJ9" s="949"/>
      <c r="BK9" s="949"/>
      <c r="BL9" s="949"/>
    </row>
    <row r="10" spans="2:64" s="835" customFormat="1" ht="18.75">
      <c r="B10" s="836"/>
      <c r="C10" s="836"/>
      <c r="D10" s="836"/>
      <c r="E10" s="836"/>
      <c r="F10" s="836"/>
      <c r="G10" s="908"/>
      <c r="H10" s="908"/>
      <c r="I10" s="908"/>
      <c r="J10" s="836"/>
      <c r="K10" s="836"/>
      <c r="L10" s="908"/>
      <c r="M10" s="908"/>
      <c r="N10" s="908"/>
      <c r="O10" s="836"/>
      <c r="P10" s="908"/>
      <c r="Q10" s="908"/>
      <c r="R10" s="908"/>
      <c r="S10" s="1010"/>
      <c r="T10" s="1024"/>
      <c r="U10" s="1024"/>
      <c r="V10" s="1038"/>
      <c r="Z10" s="939"/>
      <c r="AA10" s="1058"/>
      <c r="AB10" s="907"/>
      <c r="AC10" s="939"/>
      <c r="AD10" s="939"/>
      <c r="AE10" s="939"/>
      <c r="AF10" s="1066"/>
      <c r="AG10" s="940"/>
      <c r="AH10" s="940"/>
      <c r="AI10" s="940"/>
      <c r="AJ10" s="950"/>
      <c r="AK10" s="935"/>
      <c r="AL10" s="1058"/>
      <c r="AM10" s="1067"/>
      <c r="AN10" s="1067"/>
      <c r="AO10" s="1071"/>
      <c r="AP10" s="1071"/>
      <c r="AQ10" s="1071"/>
      <c r="AR10" s="1077"/>
      <c r="AS10" s="1076"/>
      <c r="AT10" s="1076"/>
      <c r="AU10" s="1076"/>
      <c r="AV10" s="950"/>
      <c r="AW10" s="950"/>
      <c r="AX10" s="1304"/>
      <c r="AY10" s="1304"/>
      <c r="AZ10" s="1079" t="s">
        <v>791</v>
      </c>
      <c r="BA10" s="950"/>
      <c r="BB10" s="1095">
        <v>1</v>
      </c>
      <c r="BC10" s="1161"/>
      <c r="BD10" s="1110"/>
      <c r="BE10" s="1358" t="s">
        <v>800</v>
      </c>
      <c r="BF10" s="1067"/>
      <c r="BJ10" s="949"/>
      <c r="BK10" s="949"/>
      <c r="BL10" s="949"/>
    </row>
    <row r="11" spans="2:64" s="835" customFormat="1" ht="6" customHeight="1">
      <c r="B11" s="837"/>
      <c r="C11" s="837"/>
      <c r="D11" s="837"/>
      <c r="E11" s="837"/>
      <c r="F11" s="897"/>
      <c r="G11" s="837"/>
      <c r="H11" s="837"/>
      <c r="I11" s="837"/>
      <c r="J11" s="837"/>
      <c r="K11" s="836"/>
      <c r="L11" s="908"/>
      <c r="M11" s="934"/>
      <c r="N11" s="934"/>
      <c r="O11" s="836"/>
      <c r="P11" s="934"/>
      <c r="Q11" s="837"/>
      <c r="R11" s="934"/>
      <c r="S11" s="934"/>
      <c r="T11" s="934"/>
      <c r="U11" s="934"/>
      <c r="V11" s="897"/>
      <c r="Z11" s="854"/>
      <c r="AA11" s="950"/>
      <c r="AB11" s="950"/>
      <c r="AC11" s="854"/>
      <c r="AD11" s="854"/>
      <c r="AE11" s="854"/>
      <c r="AF11" s="1066"/>
      <c r="AG11" s="939"/>
      <c r="AH11" s="940"/>
      <c r="AI11" s="950"/>
      <c r="AJ11" s="940"/>
      <c r="AK11" s="950"/>
      <c r="AL11" s="950"/>
      <c r="AM11" s="950"/>
      <c r="AN11" s="950"/>
      <c r="AO11" s="837"/>
      <c r="AP11" s="837"/>
      <c r="AQ11" s="836"/>
      <c r="AR11" s="1078"/>
      <c r="AS11" s="1076"/>
      <c r="AT11" s="1076"/>
      <c r="AU11" s="1076"/>
      <c r="AV11" s="950"/>
      <c r="AW11" s="950"/>
      <c r="AX11" s="1304"/>
      <c r="AY11" s="1304"/>
      <c r="AZ11" s="950"/>
      <c r="BA11" s="950"/>
      <c r="BB11" s="939"/>
      <c r="BC11" s="939"/>
      <c r="BD11" s="939"/>
      <c r="BE11" s="1358"/>
      <c r="BF11" s="1067"/>
      <c r="BJ11" s="949"/>
      <c r="BK11" s="949"/>
      <c r="BL11" s="949"/>
    </row>
    <row r="12" spans="2:64" s="835" customFormat="1" ht="20.25" customHeight="1">
      <c r="B12" s="838"/>
      <c r="C12" s="838"/>
      <c r="D12" s="838"/>
      <c r="E12" s="838"/>
      <c r="F12" s="838"/>
      <c r="G12" s="838"/>
      <c r="H12" s="838"/>
      <c r="I12" s="838"/>
      <c r="J12" s="838"/>
      <c r="K12" s="838"/>
      <c r="L12" s="838"/>
      <c r="M12" s="838"/>
      <c r="N12" s="838"/>
      <c r="O12" s="838"/>
      <c r="P12" s="838"/>
      <c r="Q12" s="838"/>
      <c r="R12" s="838"/>
      <c r="S12" s="838"/>
      <c r="T12" s="838"/>
      <c r="U12" s="838"/>
      <c r="V12" s="838"/>
      <c r="Z12" s="836"/>
      <c r="AA12" s="1059"/>
      <c r="AB12" s="1059"/>
      <c r="AC12" s="836"/>
      <c r="AD12" s="939"/>
      <c r="AE12" s="939"/>
      <c r="AF12" s="1065"/>
      <c r="AG12" s="907"/>
      <c r="AH12" s="940"/>
      <c r="AI12" s="950"/>
      <c r="AJ12" s="940"/>
      <c r="AK12" s="950"/>
      <c r="AL12" s="950"/>
      <c r="AM12" s="950"/>
      <c r="AN12" s="950"/>
      <c r="AO12" s="1072"/>
      <c r="AP12" s="1072"/>
      <c r="AQ12" s="1072"/>
      <c r="AR12" s="1077"/>
      <c r="AS12" s="1076"/>
      <c r="AT12" s="1076"/>
      <c r="AU12" s="1076"/>
      <c r="AV12" s="950"/>
      <c r="AW12" s="950"/>
      <c r="AX12" s="1304"/>
      <c r="AY12" s="1304"/>
      <c r="AZ12" s="950"/>
      <c r="BA12" s="950"/>
      <c r="BB12" s="1095">
        <v>1</v>
      </c>
      <c r="BC12" s="1161"/>
      <c r="BD12" s="1110"/>
      <c r="BE12" s="1359" t="s">
        <v>264</v>
      </c>
      <c r="BF12" s="1067"/>
      <c r="BJ12" s="949"/>
      <c r="BK12" s="949"/>
      <c r="BL12" s="949"/>
    </row>
    <row r="13" spans="2:64" s="835" customFormat="1" ht="6.75" customHeight="1">
      <c r="B13" s="838"/>
      <c r="C13" s="838"/>
      <c r="D13" s="838"/>
      <c r="E13" s="838"/>
      <c r="F13" s="838"/>
      <c r="G13" s="838"/>
      <c r="H13" s="838"/>
      <c r="I13" s="838"/>
      <c r="J13" s="838"/>
      <c r="K13" s="838"/>
      <c r="L13" s="838"/>
      <c r="M13" s="838"/>
      <c r="N13" s="838"/>
      <c r="O13" s="838"/>
      <c r="P13" s="838"/>
      <c r="Q13" s="838"/>
      <c r="R13" s="838"/>
      <c r="S13" s="838"/>
      <c r="T13" s="838"/>
      <c r="U13" s="838"/>
      <c r="V13" s="838"/>
      <c r="Z13" s="908"/>
      <c r="AA13" s="1060"/>
      <c r="AB13" s="1060"/>
      <c r="AC13" s="908"/>
      <c r="AD13" s="940"/>
      <c r="AE13" s="940"/>
      <c r="AF13" s="1066"/>
      <c r="AG13" s="1067"/>
      <c r="AH13" s="1067"/>
      <c r="AI13" s="1067"/>
      <c r="AJ13" s="1067"/>
      <c r="AK13" s="1067"/>
      <c r="AL13" s="1067"/>
      <c r="AM13" s="1067"/>
      <c r="AN13" s="1067"/>
      <c r="AO13" s="837"/>
      <c r="AP13" s="837"/>
      <c r="AQ13" s="837"/>
      <c r="AR13" s="1067"/>
      <c r="AS13" s="1076"/>
      <c r="AT13" s="1076"/>
      <c r="AU13" s="1076"/>
      <c r="AV13" s="950"/>
      <c r="AW13" s="950"/>
      <c r="AX13" s="1304"/>
      <c r="AY13" s="1304"/>
      <c r="AZ13" s="950"/>
      <c r="BA13" s="950"/>
      <c r="BB13" s="939"/>
      <c r="BC13" s="939"/>
      <c r="BD13" s="939"/>
      <c r="BE13" s="1358"/>
      <c r="BF13" s="1067"/>
      <c r="BJ13" s="949"/>
      <c r="BK13" s="949"/>
      <c r="BL13" s="949"/>
    </row>
    <row r="14" spans="2:64" s="835" customFormat="1" ht="18.75">
      <c r="B14" s="838"/>
      <c r="C14" s="838"/>
      <c r="D14" s="838"/>
      <c r="E14" s="838"/>
      <c r="F14" s="838"/>
      <c r="G14" s="838"/>
      <c r="H14" s="838"/>
      <c r="I14" s="838"/>
      <c r="J14" s="838"/>
      <c r="K14" s="838"/>
      <c r="L14" s="838"/>
      <c r="M14" s="838"/>
      <c r="N14" s="838"/>
      <c r="O14" s="838"/>
      <c r="P14" s="838"/>
      <c r="Q14" s="838"/>
      <c r="R14" s="838"/>
      <c r="S14" s="838"/>
      <c r="T14" s="838"/>
      <c r="U14" s="838"/>
      <c r="V14" s="838"/>
      <c r="Z14" s="836"/>
      <c r="AA14" s="1059"/>
      <c r="AB14" s="1059"/>
      <c r="AC14" s="836"/>
      <c r="AD14" s="939"/>
      <c r="AE14" s="939"/>
      <c r="AF14" s="1066"/>
      <c r="AG14" s="1067"/>
      <c r="AH14" s="1067"/>
      <c r="AI14" s="1067"/>
      <c r="AJ14" s="1067"/>
      <c r="AK14" s="1067"/>
      <c r="AL14" s="1067"/>
      <c r="AM14" s="1067"/>
      <c r="AN14" s="1067"/>
      <c r="AO14" s="934"/>
      <c r="AP14" s="934"/>
      <c r="AQ14" s="934"/>
      <c r="AR14" s="1067"/>
      <c r="AS14" s="1076"/>
      <c r="AT14" s="1079" t="s">
        <v>42</v>
      </c>
      <c r="AU14" s="1082">
        <v>0.39583333333333331</v>
      </c>
      <c r="AV14" s="1086"/>
      <c r="AW14" s="1091"/>
      <c r="AX14" s="939" t="s">
        <v>373</v>
      </c>
      <c r="AY14" s="1082">
        <v>0.6875</v>
      </c>
      <c r="AZ14" s="1086"/>
      <c r="BA14" s="1091"/>
      <c r="BB14" s="935" t="s">
        <v>795</v>
      </c>
      <c r="BC14" s="1353">
        <f>(AY14-AU14)*24</f>
        <v>7</v>
      </c>
      <c r="BD14" s="1357"/>
      <c r="BE14" s="907" t="s">
        <v>801</v>
      </c>
      <c r="BF14" s="939"/>
      <c r="BJ14" s="949"/>
      <c r="BK14" s="949"/>
      <c r="BL14" s="949"/>
    </row>
    <row r="15" spans="2:64" s="835" customFormat="1" ht="6.75" customHeight="1">
      <c r="C15" s="855"/>
      <c r="D15" s="855"/>
      <c r="E15" s="855"/>
      <c r="F15" s="855"/>
      <c r="G15" s="854"/>
      <c r="H15" s="854"/>
      <c r="I15" s="935"/>
      <c r="J15" s="939"/>
      <c r="K15" s="940"/>
      <c r="L15" s="950"/>
      <c r="M15" s="950"/>
      <c r="N15" s="939"/>
      <c r="O15" s="950"/>
      <c r="P15" s="854"/>
      <c r="Q15" s="940"/>
      <c r="R15" s="950"/>
      <c r="S15" s="950"/>
      <c r="T15" s="950"/>
      <c r="U15" s="950"/>
      <c r="V15" s="854"/>
      <c r="W15" s="935"/>
      <c r="X15" s="939"/>
      <c r="Y15" s="939"/>
      <c r="Z15" s="907"/>
      <c r="AA15" s="939"/>
      <c r="AB15" s="935"/>
      <c r="AC15" s="939"/>
      <c r="AD15" s="940"/>
      <c r="AE15" s="950"/>
      <c r="AF15" s="1066"/>
      <c r="AG15" s="1065"/>
      <c r="AH15" s="1069"/>
      <c r="AI15" s="1066"/>
      <c r="AJ15" s="1069"/>
      <c r="AK15" s="1066"/>
      <c r="AL15" s="1066"/>
      <c r="AM15" s="1066"/>
      <c r="AN15" s="1066"/>
      <c r="AQ15" s="1054"/>
      <c r="AR15" s="1054"/>
      <c r="AS15" s="1054"/>
      <c r="AT15" s="1054"/>
      <c r="AU15" s="1054"/>
      <c r="AV15" s="1066"/>
      <c r="AW15" s="1066"/>
      <c r="AX15" s="1305"/>
      <c r="AY15" s="1305"/>
      <c r="AZ15" s="1066"/>
      <c r="BA15" s="1066"/>
      <c r="BB15" s="1065"/>
      <c r="BC15" s="1065"/>
      <c r="BD15" s="1065"/>
      <c r="BE15" s="1360"/>
      <c r="BJ15" s="949"/>
      <c r="BK15" s="949"/>
      <c r="BL15" s="949"/>
    </row>
    <row r="16" spans="2:64" ht="8.4499999999999993" customHeight="1">
      <c r="C16" s="856"/>
      <c r="D16" s="856"/>
      <c r="E16" s="856"/>
      <c r="F16" s="856"/>
      <c r="G16" s="856"/>
      <c r="X16" s="856"/>
      <c r="AN16" s="856"/>
      <c r="BE16" s="1361"/>
      <c r="BF16" s="1361"/>
      <c r="BG16" s="1361"/>
    </row>
    <row r="17" spans="2:58" ht="20.25" customHeight="1">
      <c r="B17" s="1206" t="s">
        <v>265</v>
      </c>
      <c r="C17" s="1217" t="s">
        <v>186</v>
      </c>
      <c r="D17" s="1225"/>
      <c r="E17" s="1228"/>
      <c r="F17" s="1228"/>
      <c r="G17" s="1232" t="s">
        <v>541</v>
      </c>
      <c r="H17" s="1238" t="s">
        <v>396</v>
      </c>
      <c r="I17" s="1225"/>
      <c r="J17" s="1225"/>
      <c r="K17" s="1228"/>
      <c r="L17" s="1238" t="s">
        <v>685</v>
      </c>
      <c r="M17" s="1225"/>
      <c r="N17" s="1225"/>
      <c r="O17" s="1248"/>
      <c r="P17" s="1251"/>
      <c r="Q17" s="1260"/>
      <c r="R17" s="1268"/>
      <c r="S17" s="1011" t="s">
        <v>76</v>
      </c>
      <c r="T17" s="1025"/>
      <c r="U17" s="1025"/>
      <c r="V17" s="1025"/>
      <c r="W17" s="1025"/>
      <c r="X17" s="1025"/>
      <c r="Y17" s="1025"/>
      <c r="Z17" s="1025"/>
      <c r="AA17" s="1025"/>
      <c r="AB17" s="1025"/>
      <c r="AC17" s="1025"/>
      <c r="AD17" s="1025"/>
      <c r="AE17" s="1025"/>
      <c r="AF17" s="1025"/>
      <c r="AG17" s="1025"/>
      <c r="AH17" s="1025"/>
      <c r="AI17" s="1025"/>
      <c r="AJ17" s="1025"/>
      <c r="AK17" s="1025"/>
      <c r="AL17" s="1025"/>
      <c r="AM17" s="1025"/>
      <c r="AN17" s="1025"/>
      <c r="AO17" s="1025"/>
      <c r="AP17" s="1025"/>
      <c r="AQ17" s="1025"/>
      <c r="AR17" s="1025"/>
      <c r="AS17" s="1025"/>
      <c r="AT17" s="1025"/>
      <c r="AU17" s="1025"/>
      <c r="AV17" s="1025"/>
      <c r="AW17" s="1092"/>
      <c r="AX17" s="1306" t="str">
        <f>IF(BB3="４週","(11) 1～4週目の勤務時間数合計","(11) 1か月の勤務時間数   合計")</f>
        <v>(11) 1～4週目の勤務時間数合計</v>
      </c>
      <c r="AY17" s="1317"/>
      <c r="AZ17" s="1328" t="s">
        <v>735</v>
      </c>
      <c r="BA17" s="1337"/>
      <c r="BB17" s="1348" t="s">
        <v>798</v>
      </c>
      <c r="BC17" s="916"/>
      <c r="BD17" s="916"/>
      <c r="BE17" s="916"/>
      <c r="BF17" s="1362"/>
    </row>
    <row r="18" spans="2:58" ht="20.25" customHeight="1">
      <c r="B18" s="1207"/>
      <c r="C18" s="1218"/>
      <c r="D18" s="1226"/>
      <c r="E18" s="1229"/>
      <c r="F18" s="1229"/>
      <c r="G18" s="1233"/>
      <c r="H18" s="1239"/>
      <c r="I18" s="1226"/>
      <c r="J18" s="1226"/>
      <c r="K18" s="1229"/>
      <c r="L18" s="1239"/>
      <c r="M18" s="1226"/>
      <c r="N18" s="1226"/>
      <c r="O18" s="1249"/>
      <c r="P18" s="1252"/>
      <c r="Q18" s="1261"/>
      <c r="R18" s="1269"/>
      <c r="S18" s="1280" t="s">
        <v>774</v>
      </c>
      <c r="T18" s="1286"/>
      <c r="U18" s="1286"/>
      <c r="V18" s="1286"/>
      <c r="W18" s="1286"/>
      <c r="X18" s="1286"/>
      <c r="Y18" s="1292"/>
      <c r="Z18" s="1280" t="s">
        <v>778</v>
      </c>
      <c r="AA18" s="1286"/>
      <c r="AB18" s="1286"/>
      <c r="AC18" s="1286"/>
      <c r="AD18" s="1286"/>
      <c r="AE18" s="1286"/>
      <c r="AF18" s="1292"/>
      <c r="AG18" s="1280" t="s">
        <v>444</v>
      </c>
      <c r="AH18" s="1286"/>
      <c r="AI18" s="1286"/>
      <c r="AJ18" s="1286"/>
      <c r="AK18" s="1286"/>
      <c r="AL18" s="1286"/>
      <c r="AM18" s="1292"/>
      <c r="AN18" s="1280" t="s">
        <v>782</v>
      </c>
      <c r="AO18" s="1286"/>
      <c r="AP18" s="1286"/>
      <c r="AQ18" s="1286"/>
      <c r="AR18" s="1286"/>
      <c r="AS18" s="1286"/>
      <c r="AT18" s="1292"/>
      <c r="AU18" s="1301" t="s">
        <v>788</v>
      </c>
      <c r="AV18" s="1302"/>
      <c r="AW18" s="1303"/>
      <c r="AX18" s="1307"/>
      <c r="AY18" s="1318"/>
      <c r="AZ18" s="1329"/>
      <c r="BA18" s="1338"/>
      <c r="BB18" s="1215"/>
      <c r="BC18" s="917"/>
      <c r="BD18" s="917"/>
      <c r="BE18" s="917"/>
      <c r="BF18" s="1244"/>
    </row>
    <row r="19" spans="2:58" ht="20.25" customHeight="1">
      <c r="B19" s="1207"/>
      <c r="C19" s="1218"/>
      <c r="D19" s="1226"/>
      <c r="E19" s="1229"/>
      <c r="F19" s="1229"/>
      <c r="G19" s="1233"/>
      <c r="H19" s="1239"/>
      <c r="I19" s="1226"/>
      <c r="J19" s="1226"/>
      <c r="K19" s="1229"/>
      <c r="L19" s="1239"/>
      <c r="M19" s="1226"/>
      <c r="N19" s="1226"/>
      <c r="O19" s="1249"/>
      <c r="P19" s="1252"/>
      <c r="Q19" s="1261"/>
      <c r="R19" s="1269"/>
      <c r="S19" s="1281">
        <v>1</v>
      </c>
      <c r="T19" s="1287">
        <v>2</v>
      </c>
      <c r="U19" s="1287">
        <v>3</v>
      </c>
      <c r="V19" s="1287">
        <v>4</v>
      </c>
      <c r="W19" s="1287">
        <v>5</v>
      </c>
      <c r="X19" s="1287">
        <v>6</v>
      </c>
      <c r="Y19" s="1293">
        <v>7</v>
      </c>
      <c r="Z19" s="1281">
        <v>8</v>
      </c>
      <c r="AA19" s="1287">
        <v>9</v>
      </c>
      <c r="AB19" s="1287">
        <v>10</v>
      </c>
      <c r="AC19" s="1287">
        <v>11</v>
      </c>
      <c r="AD19" s="1287">
        <v>12</v>
      </c>
      <c r="AE19" s="1287">
        <v>13</v>
      </c>
      <c r="AF19" s="1293">
        <v>14</v>
      </c>
      <c r="AG19" s="1299">
        <v>15</v>
      </c>
      <c r="AH19" s="1287">
        <v>16</v>
      </c>
      <c r="AI19" s="1287">
        <v>17</v>
      </c>
      <c r="AJ19" s="1287">
        <v>18</v>
      </c>
      <c r="AK19" s="1287">
        <v>19</v>
      </c>
      <c r="AL19" s="1287">
        <v>20</v>
      </c>
      <c r="AM19" s="1293">
        <v>21</v>
      </c>
      <c r="AN19" s="1281">
        <v>22</v>
      </c>
      <c r="AO19" s="1287">
        <v>23</v>
      </c>
      <c r="AP19" s="1287">
        <v>24</v>
      </c>
      <c r="AQ19" s="1287">
        <v>25</v>
      </c>
      <c r="AR19" s="1287">
        <v>26</v>
      </c>
      <c r="AS19" s="1287">
        <v>27</v>
      </c>
      <c r="AT19" s="1293">
        <v>28</v>
      </c>
      <c r="AU19" s="1281" t="str">
        <f>IF($BB$3="暦月",IF(DAY(DATE($AC$2,$AG$2,29))=29,29,""),"")</f>
        <v/>
      </c>
      <c r="AV19" s="1287" t="str">
        <f>IF($BB$3="暦月",IF(DAY(DATE($AC$2,$AG$2,30))=30,30,""),"")</f>
        <v/>
      </c>
      <c r="AW19" s="1293" t="str">
        <f>IF($BB$3="暦月",IF(DAY(DATE($AC$2,$AG$2,31))=31,31,""),"")</f>
        <v/>
      </c>
      <c r="AX19" s="1307"/>
      <c r="AY19" s="1318"/>
      <c r="AZ19" s="1329"/>
      <c r="BA19" s="1338"/>
      <c r="BB19" s="1215"/>
      <c r="BC19" s="917"/>
      <c r="BD19" s="917"/>
      <c r="BE19" s="917"/>
      <c r="BF19" s="1244"/>
    </row>
    <row r="20" spans="2:58" ht="20.25" hidden="1" customHeight="1">
      <c r="B20" s="1207"/>
      <c r="C20" s="1218"/>
      <c r="D20" s="1226"/>
      <c r="E20" s="1229"/>
      <c r="F20" s="1229"/>
      <c r="G20" s="1233"/>
      <c r="H20" s="1239"/>
      <c r="I20" s="1226"/>
      <c r="J20" s="1226"/>
      <c r="K20" s="1229"/>
      <c r="L20" s="1239"/>
      <c r="M20" s="1226"/>
      <c r="N20" s="1226"/>
      <c r="O20" s="1249"/>
      <c r="P20" s="1252"/>
      <c r="Q20" s="1261"/>
      <c r="R20" s="1269"/>
      <c r="S20" s="1281">
        <f>WEEKDAY(DATE($AC$2,$AG$2,1))</f>
        <v>5</v>
      </c>
      <c r="T20" s="1287">
        <f>WEEKDAY(DATE($AC$2,$AG$2,2))</f>
        <v>6</v>
      </c>
      <c r="U20" s="1287">
        <f>WEEKDAY(DATE($AC$2,$AG$2,3))</f>
        <v>7</v>
      </c>
      <c r="V20" s="1287">
        <f>WEEKDAY(DATE($AC$2,$AG$2,4))</f>
        <v>1</v>
      </c>
      <c r="W20" s="1287">
        <f>WEEKDAY(DATE($AC$2,$AG$2,5))</f>
        <v>2</v>
      </c>
      <c r="X20" s="1287">
        <f>WEEKDAY(DATE($AC$2,$AG$2,6))</f>
        <v>3</v>
      </c>
      <c r="Y20" s="1293">
        <f>WEEKDAY(DATE($AC$2,$AG$2,7))</f>
        <v>4</v>
      </c>
      <c r="Z20" s="1281">
        <f>WEEKDAY(DATE($AC$2,$AG$2,8))</f>
        <v>5</v>
      </c>
      <c r="AA20" s="1287">
        <f>WEEKDAY(DATE($AC$2,$AG$2,9))</f>
        <v>6</v>
      </c>
      <c r="AB20" s="1287">
        <f>WEEKDAY(DATE($AC$2,$AG$2,10))</f>
        <v>7</v>
      </c>
      <c r="AC20" s="1287">
        <f>WEEKDAY(DATE($AC$2,$AG$2,11))</f>
        <v>1</v>
      </c>
      <c r="AD20" s="1287">
        <f>WEEKDAY(DATE($AC$2,$AG$2,12))</f>
        <v>2</v>
      </c>
      <c r="AE20" s="1287">
        <f>WEEKDAY(DATE($AC$2,$AG$2,13))</f>
        <v>3</v>
      </c>
      <c r="AF20" s="1293">
        <f>WEEKDAY(DATE($AC$2,$AG$2,14))</f>
        <v>4</v>
      </c>
      <c r="AG20" s="1281">
        <f>WEEKDAY(DATE($AC$2,$AG$2,15))</f>
        <v>5</v>
      </c>
      <c r="AH20" s="1287">
        <f>WEEKDAY(DATE($AC$2,$AG$2,16))</f>
        <v>6</v>
      </c>
      <c r="AI20" s="1287">
        <f>WEEKDAY(DATE($AC$2,$AG$2,17))</f>
        <v>7</v>
      </c>
      <c r="AJ20" s="1287">
        <f>WEEKDAY(DATE($AC$2,$AG$2,18))</f>
        <v>1</v>
      </c>
      <c r="AK20" s="1287">
        <f>WEEKDAY(DATE($AC$2,$AG$2,19))</f>
        <v>2</v>
      </c>
      <c r="AL20" s="1287">
        <f>WEEKDAY(DATE($AC$2,$AG$2,20))</f>
        <v>3</v>
      </c>
      <c r="AM20" s="1293">
        <f>WEEKDAY(DATE($AC$2,$AG$2,21))</f>
        <v>4</v>
      </c>
      <c r="AN20" s="1281">
        <f>WEEKDAY(DATE($AC$2,$AG$2,22))</f>
        <v>5</v>
      </c>
      <c r="AO20" s="1287">
        <f>WEEKDAY(DATE($AC$2,$AG$2,23))</f>
        <v>6</v>
      </c>
      <c r="AP20" s="1287">
        <f>WEEKDAY(DATE($AC$2,$AG$2,24))</f>
        <v>7</v>
      </c>
      <c r="AQ20" s="1287">
        <f>WEEKDAY(DATE($AC$2,$AG$2,25))</f>
        <v>1</v>
      </c>
      <c r="AR20" s="1287">
        <f>WEEKDAY(DATE($AC$2,$AG$2,26))</f>
        <v>2</v>
      </c>
      <c r="AS20" s="1287">
        <f>WEEKDAY(DATE($AC$2,$AG$2,27))</f>
        <v>3</v>
      </c>
      <c r="AT20" s="1293">
        <f>WEEKDAY(DATE($AC$2,$AG$2,28))</f>
        <v>4</v>
      </c>
      <c r="AU20" s="1281">
        <f>IF(AU19=29,WEEKDAY(DATE($AC$2,$AG$2,29)),0)</f>
        <v>0</v>
      </c>
      <c r="AV20" s="1287">
        <f>IF(AV19=30,WEEKDAY(DATE($AC$2,$AG$2,30)),0)</f>
        <v>0</v>
      </c>
      <c r="AW20" s="1293">
        <f>IF(AW19=31,WEEKDAY(DATE($AC$2,$AG$2,31)),0)</f>
        <v>0</v>
      </c>
      <c r="AX20" s="1307"/>
      <c r="AY20" s="1318"/>
      <c r="AZ20" s="1329"/>
      <c r="BA20" s="1338"/>
      <c r="BB20" s="1215"/>
      <c r="BC20" s="917"/>
      <c r="BD20" s="917"/>
      <c r="BE20" s="917"/>
      <c r="BF20" s="1244"/>
    </row>
    <row r="21" spans="2:58" ht="22.5" customHeight="1">
      <c r="B21" s="1208"/>
      <c r="C21" s="1219"/>
      <c r="D21" s="1227"/>
      <c r="E21" s="1230"/>
      <c r="F21" s="1230"/>
      <c r="G21" s="1234"/>
      <c r="H21" s="1240"/>
      <c r="I21" s="1227"/>
      <c r="J21" s="1227"/>
      <c r="K21" s="1230"/>
      <c r="L21" s="1240"/>
      <c r="M21" s="1227"/>
      <c r="N21" s="1227"/>
      <c r="O21" s="1250"/>
      <c r="P21" s="1253"/>
      <c r="Q21" s="1262"/>
      <c r="R21" s="1270"/>
      <c r="S21" s="1282" t="str">
        <f t="shared" ref="S21:AT21" si="0">IF(S20=1,"日",IF(S20=2,"月",IF(S20=3,"火",IF(S20=4,"水",IF(S20=5,"木",IF(S20=6,"金","土"))))))</f>
        <v>木</v>
      </c>
      <c r="T21" s="1288" t="str">
        <f t="shared" si="0"/>
        <v>金</v>
      </c>
      <c r="U21" s="1288" t="str">
        <f t="shared" si="0"/>
        <v>土</v>
      </c>
      <c r="V21" s="1288" t="str">
        <f t="shared" si="0"/>
        <v>日</v>
      </c>
      <c r="W21" s="1288" t="str">
        <f t="shared" si="0"/>
        <v>月</v>
      </c>
      <c r="X21" s="1288" t="str">
        <f t="shared" si="0"/>
        <v>火</v>
      </c>
      <c r="Y21" s="1294" t="str">
        <f t="shared" si="0"/>
        <v>水</v>
      </c>
      <c r="Z21" s="1282" t="str">
        <f t="shared" si="0"/>
        <v>木</v>
      </c>
      <c r="AA21" s="1288" t="str">
        <f t="shared" si="0"/>
        <v>金</v>
      </c>
      <c r="AB21" s="1288" t="str">
        <f t="shared" si="0"/>
        <v>土</v>
      </c>
      <c r="AC21" s="1288" t="str">
        <f t="shared" si="0"/>
        <v>日</v>
      </c>
      <c r="AD21" s="1288" t="str">
        <f t="shared" si="0"/>
        <v>月</v>
      </c>
      <c r="AE21" s="1288" t="str">
        <f t="shared" si="0"/>
        <v>火</v>
      </c>
      <c r="AF21" s="1294" t="str">
        <f t="shared" si="0"/>
        <v>水</v>
      </c>
      <c r="AG21" s="1282" t="str">
        <f t="shared" si="0"/>
        <v>木</v>
      </c>
      <c r="AH21" s="1288" t="str">
        <f t="shared" si="0"/>
        <v>金</v>
      </c>
      <c r="AI21" s="1288" t="str">
        <f t="shared" si="0"/>
        <v>土</v>
      </c>
      <c r="AJ21" s="1288" t="str">
        <f t="shared" si="0"/>
        <v>日</v>
      </c>
      <c r="AK21" s="1288" t="str">
        <f t="shared" si="0"/>
        <v>月</v>
      </c>
      <c r="AL21" s="1288" t="str">
        <f t="shared" si="0"/>
        <v>火</v>
      </c>
      <c r="AM21" s="1294" t="str">
        <f t="shared" si="0"/>
        <v>水</v>
      </c>
      <c r="AN21" s="1282" t="str">
        <f t="shared" si="0"/>
        <v>木</v>
      </c>
      <c r="AO21" s="1288" t="str">
        <f t="shared" si="0"/>
        <v>金</v>
      </c>
      <c r="AP21" s="1288" t="str">
        <f t="shared" si="0"/>
        <v>土</v>
      </c>
      <c r="AQ21" s="1288" t="str">
        <f t="shared" si="0"/>
        <v>日</v>
      </c>
      <c r="AR21" s="1288" t="str">
        <f t="shared" si="0"/>
        <v>月</v>
      </c>
      <c r="AS21" s="1288" t="str">
        <f t="shared" si="0"/>
        <v>火</v>
      </c>
      <c r="AT21" s="1294" t="str">
        <f t="shared" si="0"/>
        <v>水</v>
      </c>
      <c r="AU21" s="1288" t="str">
        <f>IF(AU20=1,"日",IF(AU20=2,"月",IF(AU20=3,"火",IF(AU20=4,"水",IF(AU20=5,"木",IF(AU20=6,"金",IF(AU20=0,"","土")))))))</f>
        <v/>
      </c>
      <c r="AV21" s="1288" t="str">
        <f>IF(AV20=1,"日",IF(AV20=2,"月",IF(AV20=3,"火",IF(AV20=4,"水",IF(AV20=5,"木",IF(AV20=6,"金",IF(AV20=0,"","土")))))))</f>
        <v/>
      </c>
      <c r="AW21" s="1288" t="str">
        <f>IF(AW20=1,"日",IF(AW20=2,"月",IF(AW20=3,"火",IF(AW20=4,"水",IF(AW20=5,"木",IF(AW20=6,"金",IF(AW20=0,"","土")))))))</f>
        <v/>
      </c>
      <c r="AX21" s="1308"/>
      <c r="AY21" s="1319"/>
      <c r="AZ21" s="1330"/>
      <c r="BA21" s="1339"/>
      <c r="BB21" s="1216"/>
      <c r="BC21" s="1222"/>
      <c r="BD21" s="1222"/>
      <c r="BE21" s="1222"/>
      <c r="BF21" s="1245"/>
    </row>
    <row r="22" spans="2:58" ht="20.25" customHeight="1">
      <c r="B22" s="1209">
        <v>1</v>
      </c>
      <c r="C22" s="860" t="s">
        <v>554</v>
      </c>
      <c r="D22" s="880"/>
      <c r="E22" s="890"/>
      <c r="F22" s="898"/>
      <c r="G22" s="912" t="s">
        <v>649</v>
      </c>
      <c r="H22" s="926" t="s">
        <v>243</v>
      </c>
      <c r="I22" s="936"/>
      <c r="J22" s="936"/>
      <c r="K22" s="941"/>
      <c r="L22" s="951" t="s">
        <v>543</v>
      </c>
      <c r="M22" s="961"/>
      <c r="N22" s="961"/>
      <c r="O22" s="973"/>
      <c r="P22" s="1254" t="s">
        <v>712</v>
      </c>
      <c r="Q22" s="1263"/>
      <c r="R22" s="1271"/>
      <c r="S22" s="1015" t="s">
        <v>596</v>
      </c>
      <c r="T22" s="1029" t="s">
        <v>28</v>
      </c>
      <c r="U22" s="1029"/>
      <c r="V22" s="1029" t="s">
        <v>596</v>
      </c>
      <c r="W22" s="1029" t="s">
        <v>596</v>
      </c>
      <c r="X22" s="1029"/>
      <c r="Y22" s="1043" t="s">
        <v>596</v>
      </c>
      <c r="Z22" s="1015" t="s">
        <v>596</v>
      </c>
      <c r="AA22" s="1029" t="s">
        <v>596</v>
      </c>
      <c r="AB22" s="1029"/>
      <c r="AC22" s="1029" t="s">
        <v>596</v>
      </c>
      <c r="AD22" s="1029" t="s">
        <v>596</v>
      </c>
      <c r="AE22" s="1029"/>
      <c r="AF22" s="1043" t="s">
        <v>596</v>
      </c>
      <c r="AG22" s="1015" t="s">
        <v>596</v>
      </c>
      <c r="AH22" s="1029" t="s">
        <v>596</v>
      </c>
      <c r="AI22" s="1029"/>
      <c r="AJ22" s="1029" t="s">
        <v>596</v>
      </c>
      <c r="AK22" s="1029" t="s">
        <v>596</v>
      </c>
      <c r="AL22" s="1029"/>
      <c r="AM22" s="1043" t="s">
        <v>596</v>
      </c>
      <c r="AN22" s="1015" t="s">
        <v>596</v>
      </c>
      <c r="AO22" s="1029" t="s">
        <v>596</v>
      </c>
      <c r="AP22" s="1029"/>
      <c r="AQ22" s="1029" t="s">
        <v>596</v>
      </c>
      <c r="AR22" s="1029" t="s">
        <v>596</v>
      </c>
      <c r="AS22" s="1029"/>
      <c r="AT22" s="1043" t="s">
        <v>596</v>
      </c>
      <c r="AU22" s="1015"/>
      <c r="AV22" s="1029"/>
      <c r="AW22" s="1029"/>
      <c r="AX22" s="1309"/>
      <c r="AY22" s="1320"/>
      <c r="AZ22" s="1331"/>
      <c r="BA22" s="1340"/>
      <c r="BB22" s="1148"/>
      <c r="BC22" s="1164"/>
      <c r="BD22" s="1164"/>
      <c r="BE22" s="1164"/>
      <c r="BF22" s="1178"/>
    </row>
    <row r="23" spans="2:58" ht="20.25" customHeight="1">
      <c r="B23" s="1210"/>
      <c r="C23" s="861"/>
      <c r="D23" s="881"/>
      <c r="E23" s="891"/>
      <c r="F23" s="899"/>
      <c r="G23" s="913"/>
      <c r="H23" s="927"/>
      <c r="I23" s="937"/>
      <c r="J23" s="937"/>
      <c r="K23" s="942"/>
      <c r="L23" s="952"/>
      <c r="M23" s="962"/>
      <c r="N23" s="962"/>
      <c r="O23" s="974"/>
      <c r="P23" s="1255" t="s">
        <v>683</v>
      </c>
      <c r="Q23" s="1264"/>
      <c r="R23" s="1272"/>
      <c r="S23" s="1283">
        <f>IF(S22="","",VLOOKUP(S22,'(参考様式10)【記載例】シフト記号表（勤務時間帯）'!$C$6:$K$35,9,FALSE))</f>
        <v>8</v>
      </c>
      <c r="T23" s="1289">
        <f>IF(T22="","",VLOOKUP(T22,'(参考様式10)【記載例】シフト記号表（勤務時間帯）'!$C$6:$K$35,9,FALSE))</f>
        <v>8</v>
      </c>
      <c r="U23" s="1289" t="str">
        <f>IF(U22="","",VLOOKUP(U22,'(参考様式10)【記載例】シフト記号表（勤務時間帯）'!$C$6:$K$35,9,FALSE))</f>
        <v/>
      </c>
      <c r="V23" s="1289">
        <f>IF(V22="","",VLOOKUP(V22,'(参考様式10)【記載例】シフト記号表（勤務時間帯）'!$C$6:$K$35,9,FALSE))</f>
        <v>8</v>
      </c>
      <c r="W23" s="1289">
        <f>IF(W22="","",VLOOKUP(W22,'(参考様式10)【記載例】シフト記号表（勤務時間帯）'!$C$6:$K$35,9,FALSE))</f>
        <v>8</v>
      </c>
      <c r="X23" s="1289" t="str">
        <f>IF(X22="","",VLOOKUP(X22,'(参考様式10)【記載例】シフト記号表（勤務時間帯）'!$C$6:$K$35,9,FALSE))</f>
        <v/>
      </c>
      <c r="Y23" s="1295">
        <f>IF(Y22="","",VLOOKUP(Y22,'(参考様式10)【記載例】シフト記号表（勤務時間帯）'!$C$6:$K$35,9,FALSE))</f>
        <v>8</v>
      </c>
      <c r="Z23" s="1283">
        <f>IF(Z22="","",VLOOKUP(Z22,'(参考様式10)【記載例】シフト記号表（勤務時間帯）'!$C$6:$K$35,9,FALSE))</f>
        <v>8</v>
      </c>
      <c r="AA23" s="1289">
        <f>IF(AA22="","",VLOOKUP(AA22,'(参考様式10)【記載例】シフト記号表（勤務時間帯）'!$C$6:$K$35,9,FALSE))</f>
        <v>8</v>
      </c>
      <c r="AB23" s="1289" t="str">
        <f>IF(AB22="","",VLOOKUP(AB22,'(参考様式10)【記載例】シフト記号表（勤務時間帯）'!$C$6:$K$35,9,FALSE))</f>
        <v/>
      </c>
      <c r="AC23" s="1289">
        <f>IF(AC22="","",VLOOKUP(AC22,'(参考様式10)【記載例】シフト記号表（勤務時間帯）'!$C$6:$K$35,9,FALSE))</f>
        <v>8</v>
      </c>
      <c r="AD23" s="1289">
        <f>IF(AD22="","",VLOOKUP(AD22,'(参考様式10)【記載例】シフト記号表（勤務時間帯）'!$C$6:$K$35,9,FALSE))</f>
        <v>8</v>
      </c>
      <c r="AE23" s="1289" t="str">
        <f>IF(AE22="","",VLOOKUP(AE22,'(参考様式10)【記載例】シフト記号表（勤務時間帯）'!$C$6:$K$35,9,FALSE))</f>
        <v/>
      </c>
      <c r="AF23" s="1295">
        <f>IF(AF22="","",VLOOKUP(AF22,'(参考様式10)【記載例】シフト記号表（勤務時間帯）'!$C$6:$K$35,9,FALSE))</f>
        <v>8</v>
      </c>
      <c r="AG23" s="1283">
        <f>IF(AG22="","",VLOOKUP(AG22,'(参考様式10)【記載例】シフト記号表（勤務時間帯）'!$C$6:$K$35,9,FALSE))</f>
        <v>8</v>
      </c>
      <c r="AH23" s="1289">
        <f>IF(AH22="","",VLOOKUP(AH22,'(参考様式10)【記載例】シフト記号表（勤務時間帯）'!$C$6:$K$35,9,FALSE))</f>
        <v>8</v>
      </c>
      <c r="AI23" s="1289" t="str">
        <f>IF(AI22="","",VLOOKUP(AI22,'(参考様式10)【記載例】シフト記号表（勤務時間帯）'!$C$6:$K$35,9,FALSE))</f>
        <v/>
      </c>
      <c r="AJ23" s="1289">
        <f>IF(AJ22="","",VLOOKUP(AJ22,'(参考様式10)【記載例】シフト記号表（勤務時間帯）'!$C$6:$K$35,9,FALSE))</f>
        <v>8</v>
      </c>
      <c r="AK23" s="1289">
        <f>IF(AK22="","",VLOOKUP(AK22,'(参考様式10)【記載例】シフト記号表（勤務時間帯）'!$C$6:$K$35,9,FALSE))</f>
        <v>8</v>
      </c>
      <c r="AL23" s="1289" t="str">
        <f>IF(AL22="","",VLOOKUP(AL22,'(参考様式10)【記載例】シフト記号表（勤務時間帯）'!$C$6:$K$35,9,FALSE))</f>
        <v/>
      </c>
      <c r="AM23" s="1295">
        <f>IF(AM22="","",VLOOKUP(AM22,'(参考様式10)【記載例】シフト記号表（勤務時間帯）'!$C$6:$K$35,9,FALSE))</f>
        <v>8</v>
      </c>
      <c r="AN23" s="1283">
        <f>IF(AN22="","",VLOOKUP(AN22,'(参考様式10)【記載例】シフト記号表（勤務時間帯）'!$C$6:$K$35,9,FALSE))</f>
        <v>8</v>
      </c>
      <c r="AO23" s="1289">
        <f>IF(AO22="","",VLOOKUP(AO22,'(参考様式10)【記載例】シフト記号表（勤務時間帯）'!$C$6:$K$35,9,FALSE))</f>
        <v>8</v>
      </c>
      <c r="AP23" s="1289" t="str">
        <f>IF(AP22="","",VLOOKUP(AP22,'(参考様式10)【記載例】シフト記号表（勤務時間帯）'!$C$6:$K$35,9,FALSE))</f>
        <v/>
      </c>
      <c r="AQ23" s="1289">
        <f>IF(AQ22="","",VLOOKUP(AQ22,'(参考様式10)【記載例】シフト記号表（勤務時間帯）'!$C$6:$K$35,9,FALSE))</f>
        <v>8</v>
      </c>
      <c r="AR23" s="1289">
        <f>IF(AR22="","",VLOOKUP(AR22,'(参考様式10)【記載例】シフト記号表（勤務時間帯）'!$C$6:$K$35,9,FALSE))</f>
        <v>8</v>
      </c>
      <c r="AS23" s="1289" t="str">
        <f>IF(AS22="","",VLOOKUP(AS22,'(参考様式10)【記載例】シフト記号表（勤務時間帯）'!$C$6:$K$35,9,FALSE))</f>
        <v/>
      </c>
      <c r="AT23" s="1295">
        <f>IF(AT22="","",VLOOKUP(AT22,'(参考様式10)【記載例】シフト記号表（勤務時間帯）'!$C$6:$K$35,9,FALSE))</f>
        <v>8</v>
      </c>
      <c r="AU23" s="1283" t="str">
        <f>IF(AU22="","",VLOOKUP(AU22,'(参考様式10)【記載例】シフト記号表（勤務時間帯）'!$C$6:$K$35,9,FALSE))</f>
        <v/>
      </c>
      <c r="AV23" s="1289" t="str">
        <f>IF(AV22="","",VLOOKUP(AV22,'(参考様式10)【記載例】シフト記号表（勤務時間帯）'!$C$6:$K$35,9,FALSE))</f>
        <v/>
      </c>
      <c r="AW23" s="1289" t="str">
        <f>IF(AW22="","",VLOOKUP(AW22,'(参考様式10)【記載例】シフト記号表（勤務時間帯）'!$C$6:$K$35,9,FALSE))</f>
        <v/>
      </c>
      <c r="AX23" s="1310">
        <f>IF($BB$3="４週",SUM(S23:AT23),IF($BB$3="暦月",SUM(S23:AW23),""))</f>
        <v>160</v>
      </c>
      <c r="AY23" s="1321"/>
      <c r="AZ23" s="1332">
        <f>IF($BB$3="４週",AX23/4,IF($BB$3="暦月",'【記載例】参考様式10'!AX23/('【記載例】参考様式10'!$BB$8/7),""))</f>
        <v>40</v>
      </c>
      <c r="BA23" s="1341"/>
      <c r="BB23" s="1149"/>
      <c r="BC23" s="1165"/>
      <c r="BD23" s="1165"/>
      <c r="BE23" s="1165"/>
      <c r="BF23" s="1179"/>
    </row>
    <row r="24" spans="2:58" ht="20.25" customHeight="1">
      <c r="B24" s="1210"/>
      <c r="C24" s="862"/>
      <c r="D24" s="882"/>
      <c r="E24" s="892"/>
      <c r="F24" s="900" t="str">
        <f>C22</f>
        <v>管理者</v>
      </c>
      <c r="G24" s="913"/>
      <c r="H24" s="927"/>
      <c r="I24" s="937"/>
      <c r="J24" s="937"/>
      <c r="K24" s="942"/>
      <c r="L24" s="952"/>
      <c r="M24" s="962"/>
      <c r="N24" s="962"/>
      <c r="O24" s="974"/>
      <c r="P24" s="1256" t="s">
        <v>772</v>
      </c>
      <c r="Q24" s="1265"/>
      <c r="R24" s="1273"/>
      <c r="S24" s="1284">
        <f>IF(S22="","",VLOOKUP(S22,'(参考様式10)【記載例】シフト記号表（勤務時間帯）'!$C$6:$U$35,19,FALSE))</f>
        <v>7</v>
      </c>
      <c r="T24" s="1290">
        <f>IF(T22="","",VLOOKUP(T22,'(参考様式10)【記載例】シフト記号表（勤務時間帯）'!$C$6:$U$35,19,FALSE))</f>
        <v>8</v>
      </c>
      <c r="U24" s="1290" t="str">
        <f>IF(U22="","",VLOOKUP(U22,'(参考様式10)【記載例】シフト記号表（勤務時間帯）'!$C$6:$U$35,19,FALSE))</f>
        <v/>
      </c>
      <c r="V24" s="1290">
        <f>IF(V22="","",VLOOKUP(V22,'(参考様式10)【記載例】シフト記号表（勤務時間帯）'!$C$6:$U$35,19,FALSE))</f>
        <v>7</v>
      </c>
      <c r="W24" s="1290">
        <f>IF(W22="","",VLOOKUP(W22,'(参考様式10)【記載例】シフト記号表（勤務時間帯）'!$C$6:$U$35,19,FALSE))</f>
        <v>7</v>
      </c>
      <c r="X24" s="1290" t="str">
        <f>IF(X22="","",VLOOKUP(X22,'(参考様式10)【記載例】シフト記号表（勤務時間帯）'!$C$6:$U$35,19,FALSE))</f>
        <v/>
      </c>
      <c r="Y24" s="1296">
        <f>IF(Y22="","",VLOOKUP(Y22,'(参考様式10)【記載例】シフト記号表（勤務時間帯）'!$C$6:$U$35,19,FALSE))</f>
        <v>7</v>
      </c>
      <c r="Z24" s="1284">
        <f>IF(Z22="","",VLOOKUP(Z22,'(参考様式10)【記載例】シフト記号表（勤務時間帯）'!$C$6:$U$35,19,FALSE))</f>
        <v>7</v>
      </c>
      <c r="AA24" s="1290">
        <f>IF(AA22="","",VLOOKUP(AA22,'(参考様式10)【記載例】シフト記号表（勤務時間帯）'!$C$6:$U$35,19,FALSE))</f>
        <v>7</v>
      </c>
      <c r="AB24" s="1290" t="str">
        <f>IF(AB22="","",VLOOKUP(AB22,'(参考様式10)【記載例】シフト記号表（勤務時間帯）'!$C$6:$U$35,19,FALSE))</f>
        <v/>
      </c>
      <c r="AC24" s="1290">
        <f>IF(AC22="","",VLOOKUP(AC22,'(参考様式10)【記載例】シフト記号表（勤務時間帯）'!$C$6:$U$35,19,FALSE))</f>
        <v>7</v>
      </c>
      <c r="AD24" s="1290">
        <f>IF(AD22="","",VLOOKUP(AD22,'(参考様式10)【記載例】シフト記号表（勤務時間帯）'!$C$6:$U$35,19,FALSE))</f>
        <v>7</v>
      </c>
      <c r="AE24" s="1290" t="str">
        <f>IF(AE22="","",VLOOKUP(AE22,'(参考様式10)【記載例】シフト記号表（勤務時間帯）'!$C$6:$U$35,19,FALSE))</f>
        <v/>
      </c>
      <c r="AF24" s="1296">
        <f>IF(AF22="","",VLOOKUP(AF22,'(参考様式10)【記載例】シフト記号表（勤務時間帯）'!$C$6:$U$35,19,FALSE))</f>
        <v>7</v>
      </c>
      <c r="AG24" s="1284">
        <f>IF(AG22="","",VLOOKUP(AG22,'(参考様式10)【記載例】シフト記号表（勤務時間帯）'!$C$6:$U$35,19,FALSE))</f>
        <v>7</v>
      </c>
      <c r="AH24" s="1290">
        <f>IF(AH22="","",VLOOKUP(AH22,'(参考様式10)【記載例】シフト記号表（勤務時間帯）'!$C$6:$U$35,19,FALSE))</f>
        <v>7</v>
      </c>
      <c r="AI24" s="1290" t="str">
        <f>IF(AI22="","",VLOOKUP(AI22,'(参考様式10)【記載例】シフト記号表（勤務時間帯）'!$C$6:$U$35,19,FALSE))</f>
        <v/>
      </c>
      <c r="AJ24" s="1290">
        <f>IF(AJ22="","",VLOOKUP(AJ22,'(参考様式10)【記載例】シフト記号表（勤務時間帯）'!$C$6:$U$35,19,FALSE))</f>
        <v>7</v>
      </c>
      <c r="AK24" s="1290">
        <f>IF(AK22="","",VLOOKUP(AK22,'(参考様式10)【記載例】シフト記号表（勤務時間帯）'!$C$6:$U$35,19,FALSE))</f>
        <v>7</v>
      </c>
      <c r="AL24" s="1290" t="str">
        <f>IF(AL22="","",VLOOKUP(AL22,'(参考様式10)【記載例】シフト記号表（勤務時間帯）'!$C$6:$U$35,19,FALSE))</f>
        <v/>
      </c>
      <c r="AM24" s="1296">
        <f>IF(AM22="","",VLOOKUP(AM22,'(参考様式10)【記載例】シフト記号表（勤務時間帯）'!$C$6:$U$35,19,FALSE))</f>
        <v>7</v>
      </c>
      <c r="AN24" s="1284">
        <f>IF(AN22="","",VLOOKUP(AN22,'(参考様式10)【記載例】シフト記号表（勤務時間帯）'!$C$6:$U$35,19,FALSE))</f>
        <v>7</v>
      </c>
      <c r="AO24" s="1290">
        <f>IF(AO22="","",VLOOKUP(AO22,'(参考様式10)【記載例】シフト記号表（勤務時間帯）'!$C$6:$U$35,19,FALSE))</f>
        <v>7</v>
      </c>
      <c r="AP24" s="1290" t="str">
        <f>IF(AP22="","",VLOOKUP(AP22,'(参考様式10)【記載例】シフト記号表（勤務時間帯）'!$C$6:$U$35,19,FALSE))</f>
        <v/>
      </c>
      <c r="AQ24" s="1290">
        <f>IF(AQ22="","",VLOOKUP(AQ22,'(参考様式10)【記載例】シフト記号表（勤務時間帯）'!$C$6:$U$35,19,FALSE))</f>
        <v>7</v>
      </c>
      <c r="AR24" s="1290">
        <f>IF(AR22="","",VLOOKUP(AR22,'(参考様式10)【記載例】シフト記号表（勤務時間帯）'!$C$6:$U$35,19,FALSE))</f>
        <v>7</v>
      </c>
      <c r="AS24" s="1290" t="str">
        <f>IF(AS22="","",VLOOKUP(AS22,'(参考様式10)【記載例】シフト記号表（勤務時間帯）'!$C$6:$U$35,19,FALSE))</f>
        <v/>
      </c>
      <c r="AT24" s="1296">
        <f>IF(AT22="","",VLOOKUP(AT22,'(参考様式10)【記載例】シフト記号表（勤務時間帯）'!$C$6:$U$35,19,FALSE))</f>
        <v>7</v>
      </c>
      <c r="AU24" s="1284" t="str">
        <f>IF(AU22="","",VLOOKUP(AU22,'(参考様式10)【記載例】シフト記号表（勤務時間帯）'!$C$6:$U$35,19,FALSE))</f>
        <v/>
      </c>
      <c r="AV24" s="1290" t="str">
        <f>IF(AV22="","",VLOOKUP(AV22,'(参考様式10)【記載例】シフト記号表（勤務時間帯）'!$C$6:$U$35,19,FALSE))</f>
        <v/>
      </c>
      <c r="AW24" s="1290" t="str">
        <f>IF(AW22="","",VLOOKUP(AW22,'(参考様式10)【記載例】シフト記号表（勤務時間帯）'!$C$6:$U$35,19,FALSE))</f>
        <v/>
      </c>
      <c r="AX24" s="1311">
        <f>IF($BB$3="４週",SUM(S24:AT24),IF($BB$3="暦月",SUM(S24:AW24),""))</f>
        <v>141</v>
      </c>
      <c r="AY24" s="1322"/>
      <c r="AZ24" s="1333">
        <f>IF($BB$3="４週",AX24/4,IF($BB$3="暦月",'【記載例】参考様式10'!AX24/('【記載例】参考様式10'!$BB$8/7),""))</f>
        <v>35.25</v>
      </c>
      <c r="BA24" s="1342"/>
      <c r="BB24" s="1150"/>
      <c r="BC24" s="1166"/>
      <c r="BD24" s="1166"/>
      <c r="BE24" s="1166"/>
      <c r="BF24" s="1180"/>
    </row>
    <row r="25" spans="2:58" ht="20.25" customHeight="1">
      <c r="B25" s="1210">
        <f>B22+1</f>
        <v>2</v>
      </c>
      <c r="C25" s="864" t="s">
        <v>7</v>
      </c>
      <c r="D25" s="884"/>
      <c r="E25" s="894"/>
      <c r="F25" s="901"/>
      <c r="G25" s="901" t="s">
        <v>649</v>
      </c>
      <c r="H25" s="928" t="s">
        <v>679</v>
      </c>
      <c r="I25" s="937"/>
      <c r="J25" s="937"/>
      <c r="K25" s="942"/>
      <c r="L25" s="953" t="s">
        <v>767</v>
      </c>
      <c r="M25" s="963"/>
      <c r="N25" s="963"/>
      <c r="O25" s="975"/>
      <c r="P25" s="1257" t="s">
        <v>712</v>
      </c>
      <c r="Q25" s="1266"/>
      <c r="R25" s="1274"/>
      <c r="S25" s="1015"/>
      <c r="T25" s="1029" t="s">
        <v>596</v>
      </c>
      <c r="U25" s="1029" t="s">
        <v>596</v>
      </c>
      <c r="V25" s="1029" t="s">
        <v>596</v>
      </c>
      <c r="W25" s="1029" t="s">
        <v>596</v>
      </c>
      <c r="X25" s="1029" t="s">
        <v>596</v>
      </c>
      <c r="Y25" s="1043"/>
      <c r="Z25" s="1015"/>
      <c r="AA25" s="1029" t="s">
        <v>596</v>
      </c>
      <c r="AB25" s="1029" t="s">
        <v>596</v>
      </c>
      <c r="AC25" s="1029" t="s">
        <v>596</v>
      </c>
      <c r="AD25" s="1029" t="s">
        <v>596</v>
      </c>
      <c r="AE25" s="1029" t="s">
        <v>596</v>
      </c>
      <c r="AF25" s="1043"/>
      <c r="AG25" s="1015"/>
      <c r="AH25" s="1029" t="s">
        <v>596</v>
      </c>
      <c r="AI25" s="1029" t="s">
        <v>596</v>
      </c>
      <c r="AJ25" s="1029" t="s">
        <v>596</v>
      </c>
      <c r="AK25" s="1029" t="s">
        <v>596</v>
      </c>
      <c r="AL25" s="1029" t="s">
        <v>596</v>
      </c>
      <c r="AM25" s="1043"/>
      <c r="AN25" s="1015"/>
      <c r="AO25" s="1029" t="s">
        <v>596</v>
      </c>
      <c r="AP25" s="1029" t="s">
        <v>596</v>
      </c>
      <c r="AQ25" s="1029" t="s">
        <v>596</v>
      </c>
      <c r="AR25" s="1029" t="s">
        <v>596</v>
      </c>
      <c r="AS25" s="1029" t="s">
        <v>596</v>
      </c>
      <c r="AT25" s="1043"/>
      <c r="AU25" s="1015"/>
      <c r="AV25" s="1029"/>
      <c r="AW25" s="1029"/>
      <c r="AX25" s="1312"/>
      <c r="AY25" s="1323"/>
      <c r="AZ25" s="1334"/>
      <c r="BA25" s="1343"/>
      <c r="BB25" s="1151"/>
      <c r="BC25" s="1167"/>
      <c r="BD25" s="1167"/>
      <c r="BE25" s="1167"/>
      <c r="BF25" s="1181"/>
    </row>
    <row r="26" spans="2:58" ht="20.25" customHeight="1">
      <c r="B26" s="1210"/>
      <c r="C26" s="865"/>
      <c r="D26" s="885"/>
      <c r="E26" s="895"/>
      <c r="F26" s="899"/>
      <c r="G26" s="913"/>
      <c r="H26" s="927"/>
      <c r="I26" s="937"/>
      <c r="J26" s="937"/>
      <c r="K26" s="942"/>
      <c r="L26" s="952"/>
      <c r="M26" s="962"/>
      <c r="N26" s="962"/>
      <c r="O26" s="974"/>
      <c r="P26" s="1255" t="s">
        <v>683</v>
      </c>
      <c r="Q26" s="1264"/>
      <c r="R26" s="1272"/>
      <c r="S26" s="1283" t="str">
        <f>IF(S25="","",VLOOKUP(S25,'(参考様式10)【記載例】シフト記号表（勤務時間帯）'!$C$6:$K$35,9,FALSE))</f>
        <v/>
      </c>
      <c r="T26" s="1289">
        <f>IF(T25="","",VLOOKUP(T25,'(参考様式10)【記載例】シフト記号表（勤務時間帯）'!$C$6:$K$35,9,FALSE))</f>
        <v>8</v>
      </c>
      <c r="U26" s="1289">
        <f>IF(U25="","",VLOOKUP(U25,'(参考様式10)【記載例】シフト記号表（勤務時間帯）'!$C$6:$K$35,9,FALSE))</f>
        <v>8</v>
      </c>
      <c r="V26" s="1289">
        <f>IF(V25="","",VLOOKUP(V25,'(参考様式10)【記載例】シフト記号表（勤務時間帯）'!$C$6:$K$35,9,FALSE))</f>
        <v>8</v>
      </c>
      <c r="W26" s="1289">
        <f>IF(W25="","",VLOOKUP(W25,'(参考様式10)【記載例】シフト記号表（勤務時間帯）'!$C$6:$K$35,9,FALSE))</f>
        <v>8</v>
      </c>
      <c r="X26" s="1289">
        <f>IF(X25="","",VLOOKUP(X25,'(参考様式10)【記載例】シフト記号表（勤務時間帯）'!$C$6:$K$35,9,FALSE))</f>
        <v>8</v>
      </c>
      <c r="Y26" s="1295" t="str">
        <f>IF(Y25="","",VLOOKUP(Y25,'(参考様式10)【記載例】シフト記号表（勤務時間帯）'!$C$6:$K$35,9,FALSE))</f>
        <v/>
      </c>
      <c r="Z26" s="1283" t="str">
        <f>IF(Z25="","",VLOOKUP(Z25,'(参考様式10)【記載例】シフト記号表（勤務時間帯）'!$C$6:$K$35,9,FALSE))</f>
        <v/>
      </c>
      <c r="AA26" s="1289">
        <f>IF(AA25="","",VLOOKUP(AA25,'(参考様式10)【記載例】シフト記号表（勤務時間帯）'!$C$6:$K$35,9,FALSE))</f>
        <v>8</v>
      </c>
      <c r="AB26" s="1289">
        <f>IF(AB25="","",VLOOKUP(AB25,'(参考様式10)【記載例】シフト記号表（勤務時間帯）'!$C$6:$K$35,9,FALSE))</f>
        <v>8</v>
      </c>
      <c r="AC26" s="1289">
        <f>IF(AC25="","",VLOOKUP(AC25,'(参考様式10)【記載例】シフト記号表（勤務時間帯）'!$C$6:$K$35,9,FALSE))</f>
        <v>8</v>
      </c>
      <c r="AD26" s="1289">
        <f>IF(AD25="","",VLOOKUP(AD25,'(参考様式10)【記載例】シフト記号表（勤務時間帯）'!$C$6:$K$35,9,FALSE))</f>
        <v>8</v>
      </c>
      <c r="AE26" s="1289">
        <f>IF(AE25="","",VLOOKUP(AE25,'(参考様式10)【記載例】シフト記号表（勤務時間帯）'!$C$6:$K$35,9,FALSE))</f>
        <v>8</v>
      </c>
      <c r="AF26" s="1295" t="str">
        <f>IF(AF25="","",VLOOKUP(AF25,'(参考様式10)【記載例】シフト記号表（勤務時間帯）'!$C$6:$K$35,9,FALSE))</f>
        <v/>
      </c>
      <c r="AG26" s="1283" t="str">
        <f>IF(AG25="","",VLOOKUP(AG25,'(参考様式10)【記載例】シフト記号表（勤務時間帯）'!$C$6:$K$35,9,FALSE))</f>
        <v/>
      </c>
      <c r="AH26" s="1289">
        <f>IF(AH25="","",VLOOKUP(AH25,'(参考様式10)【記載例】シフト記号表（勤務時間帯）'!$C$6:$K$35,9,FALSE))</f>
        <v>8</v>
      </c>
      <c r="AI26" s="1289">
        <f>IF(AI25="","",VLOOKUP(AI25,'(参考様式10)【記載例】シフト記号表（勤務時間帯）'!$C$6:$K$35,9,FALSE))</f>
        <v>8</v>
      </c>
      <c r="AJ26" s="1289">
        <f>IF(AJ25="","",VLOOKUP(AJ25,'(参考様式10)【記載例】シフト記号表（勤務時間帯）'!$C$6:$K$35,9,FALSE))</f>
        <v>8</v>
      </c>
      <c r="AK26" s="1289">
        <f>IF(AK25="","",VLOOKUP(AK25,'(参考様式10)【記載例】シフト記号表（勤務時間帯）'!$C$6:$K$35,9,FALSE))</f>
        <v>8</v>
      </c>
      <c r="AL26" s="1289">
        <f>IF(AL25="","",VLOOKUP(AL25,'(参考様式10)【記載例】シフト記号表（勤務時間帯）'!$C$6:$K$35,9,FALSE))</f>
        <v>8</v>
      </c>
      <c r="AM26" s="1295" t="str">
        <f>IF(AM25="","",VLOOKUP(AM25,'(参考様式10)【記載例】シフト記号表（勤務時間帯）'!$C$6:$K$35,9,FALSE))</f>
        <v/>
      </c>
      <c r="AN26" s="1283" t="str">
        <f>IF(AN25="","",VLOOKUP(AN25,'(参考様式10)【記載例】シフト記号表（勤務時間帯）'!$C$6:$K$35,9,FALSE))</f>
        <v/>
      </c>
      <c r="AO26" s="1289">
        <f>IF(AO25="","",VLOOKUP(AO25,'(参考様式10)【記載例】シフト記号表（勤務時間帯）'!$C$6:$K$35,9,FALSE))</f>
        <v>8</v>
      </c>
      <c r="AP26" s="1289">
        <f>IF(AP25="","",VLOOKUP(AP25,'(参考様式10)【記載例】シフト記号表（勤務時間帯）'!$C$6:$K$35,9,FALSE))</f>
        <v>8</v>
      </c>
      <c r="AQ26" s="1289">
        <f>IF(AQ25="","",VLOOKUP(AQ25,'(参考様式10)【記載例】シフト記号表（勤務時間帯）'!$C$6:$K$35,9,FALSE))</f>
        <v>8</v>
      </c>
      <c r="AR26" s="1289">
        <f>IF(AR25="","",VLOOKUP(AR25,'(参考様式10)【記載例】シフト記号表（勤務時間帯）'!$C$6:$K$35,9,FALSE))</f>
        <v>8</v>
      </c>
      <c r="AS26" s="1289">
        <f>IF(AS25="","",VLOOKUP(AS25,'(参考様式10)【記載例】シフト記号表（勤務時間帯）'!$C$6:$K$35,9,FALSE))</f>
        <v>8</v>
      </c>
      <c r="AT26" s="1295" t="str">
        <f>IF(AT25="","",VLOOKUP(AT25,'(参考様式10)【記載例】シフト記号表（勤務時間帯）'!$C$6:$K$35,9,FALSE))</f>
        <v/>
      </c>
      <c r="AU26" s="1283" t="str">
        <f>IF(AU25="","",VLOOKUP(AU25,'(参考様式10)【記載例】シフト記号表（勤務時間帯）'!$C$6:$K$35,9,FALSE))</f>
        <v/>
      </c>
      <c r="AV26" s="1289" t="str">
        <f>IF(AV25="","",VLOOKUP(AV25,'(参考様式10)【記載例】シフト記号表（勤務時間帯）'!$C$6:$K$35,9,FALSE))</f>
        <v/>
      </c>
      <c r="AW26" s="1289" t="str">
        <f>IF(AW25="","",VLOOKUP(AW25,'(参考様式10)【記載例】シフト記号表（勤務時間帯）'!$C$6:$K$35,9,FALSE))</f>
        <v/>
      </c>
      <c r="AX26" s="1310">
        <f>IF($BB$3="４週",SUM(S26:AT26),IF($BB$3="暦月",SUM(S26:AW26),""))</f>
        <v>160</v>
      </c>
      <c r="AY26" s="1321"/>
      <c r="AZ26" s="1332">
        <f>IF($BB$3="４週",AX26/4,IF($BB$3="暦月",'【記載例】参考様式10'!AX26/('【記載例】参考様式10'!$BB$8/7),""))</f>
        <v>40</v>
      </c>
      <c r="BA26" s="1341"/>
      <c r="BB26" s="1149"/>
      <c r="BC26" s="1165"/>
      <c r="BD26" s="1165"/>
      <c r="BE26" s="1165"/>
      <c r="BF26" s="1179"/>
    </row>
    <row r="27" spans="2:58" ht="20.25" customHeight="1">
      <c r="B27" s="1210"/>
      <c r="C27" s="866"/>
      <c r="D27" s="886"/>
      <c r="E27" s="896"/>
      <c r="F27" s="899" t="str">
        <f>C25</f>
        <v>生活相談員</v>
      </c>
      <c r="G27" s="914"/>
      <c r="H27" s="927"/>
      <c r="I27" s="937"/>
      <c r="J27" s="937"/>
      <c r="K27" s="942"/>
      <c r="L27" s="954"/>
      <c r="M27" s="964"/>
      <c r="N27" s="964"/>
      <c r="O27" s="976"/>
      <c r="P27" s="1256" t="s">
        <v>772</v>
      </c>
      <c r="Q27" s="1265"/>
      <c r="R27" s="1273"/>
      <c r="S27" s="1284" t="str">
        <f>IF(S25="","",VLOOKUP(S25,'(参考様式10)【記載例】シフト記号表（勤務時間帯）'!$C$6:$U$35,19,FALSE))</f>
        <v/>
      </c>
      <c r="T27" s="1290">
        <f>IF(T25="","",VLOOKUP(T25,'(参考様式10)【記載例】シフト記号表（勤務時間帯）'!$C$6:$U$35,19,FALSE))</f>
        <v>7</v>
      </c>
      <c r="U27" s="1290">
        <f>IF(U25="","",VLOOKUP(U25,'(参考様式10)【記載例】シフト記号表（勤務時間帯）'!$C$6:$U$35,19,FALSE))</f>
        <v>7</v>
      </c>
      <c r="V27" s="1290">
        <f>IF(V25="","",VLOOKUP(V25,'(参考様式10)【記載例】シフト記号表（勤務時間帯）'!$C$6:$U$35,19,FALSE))</f>
        <v>7</v>
      </c>
      <c r="W27" s="1290">
        <f>IF(W25="","",VLOOKUP(W25,'(参考様式10)【記載例】シフト記号表（勤務時間帯）'!$C$6:$U$35,19,FALSE))</f>
        <v>7</v>
      </c>
      <c r="X27" s="1290">
        <f>IF(X25="","",VLOOKUP(X25,'(参考様式10)【記載例】シフト記号表（勤務時間帯）'!$C$6:$U$35,19,FALSE))</f>
        <v>7</v>
      </c>
      <c r="Y27" s="1296" t="str">
        <f>IF(Y25="","",VLOOKUP(Y25,'(参考様式10)【記載例】シフト記号表（勤務時間帯）'!$C$6:$U$35,19,FALSE))</f>
        <v/>
      </c>
      <c r="Z27" s="1284" t="str">
        <f>IF(Z25="","",VLOOKUP(Z25,'(参考様式10)【記載例】シフト記号表（勤務時間帯）'!$C$6:$U$35,19,FALSE))</f>
        <v/>
      </c>
      <c r="AA27" s="1290">
        <f>IF(AA25="","",VLOOKUP(AA25,'(参考様式10)【記載例】シフト記号表（勤務時間帯）'!$C$6:$U$35,19,FALSE))</f>
        <v>7</v>
      </c>
      <c r="AB27" s="1290">
        <f>IF(AB25="","",VLOOKUP(AB25,'(参考様式10)【記載例】シフト記号表（勤務時間帯）'!$C$6:$U$35,19,FALSE))</f>
        <v>7</v>
      </c>
      <c r="AC27" s="1290">
        <f>IF(AC25="","",VLOOKUP(AC25,'(参考様式10)【記載例】シフト記号表（勤務時間帯）'!$C$6:$U$35,19,FALSE))</f>
        <v>7</v>
      </c>
      <c r="AD27" s="1290">
        <f>IF(AD25="","",VLOOKUP(AD25,'(参考様式10)【記載例】シフト記号表（勤務時間帯）'!$C$6:$U$35,19,FALSE))</f>
        <v>7</v>
      </c>
      <c r="AE27" s="1290">
        <f>IF(AE25="","",VLOOKUP(AE25,'(参考様式10)【記載例】シフト記号表（勤務時間帯）'!$C$6:$U$35,19,FALSE))</f>
        <v>7</v>
      </c>
      <c r="AF27" s="1296" t="str">
        <f>IF(AF25="","",VLOOKUP(AF25,'(参考様式10)【記載例】シフト記号表（勤務時間帯）'!$C$6:$U$35,19,FALSE))</f>
        <v/>
      </c>
      <c r="AG27" s="1284" t="str">
        <f>IF(AG25="","",VLOOKUP(AG25,'(参考様式10)【記載例】シフト記号表（勤務時間帯）'!$C$6:$U$35,19,FALSE))</f>
        <v/>
      </c>
      <c r="AH27" s="1290">
        <f>IF(AH25="","",VLOOKUP(AH25,'(参考様式10)【記載例】シフト記号表（勤務時間帯）'!$C$6:$U$35,19,FALSE))</f>
        <v>7</v>
      </c>
      <c r="AI27" s="1290">
        <f>IF(AI25="","",VLOOKUP(AI25,'(参考様式10)【記載例】シフト記号表（勤務時間帯）'!$C$6:$U$35,19,FALSE))</f>
        <v>7</v>
      </c>
      <c r="AJ27" s="1290">
        <f>IF(AJ25="","",VLOOKUP(AJ25,'(参考様式10)【記載例】シフト記号表（勤務時間帯）'!$C$6:$U$35,19,FALSE))</f>
        <v>7</v>
      </c>
      <c r="AK27" s="1290">
        <f>IF(AK25="","",VLOOKUP(AK25,'(参考様式10)【記載例】シフト記号表（勤務時間帯）'!$C$6:$U$35,19,FALSE))</f>
        <v>7</v>
      </c>
      <c r="AL27" s="1290">
        <f>IF(AL25="","",VLOOKUP(AL25,'(参考様式10)【記載例】シフト記号表（勤務時間帯）'!$C$6:$U$35,19,FALSE))</f>
        <v>7</v>
      </c>
      <c r="AM27" s="1296" t="str">
        <f>IF(AM25="","",VLOOKUP(AM25,'(参考様式10)【記載例】シフト記号表（勤務時間帯）'!$C$6:$U$35,19,FALSE))</f>
        <v/>
      </c>
      <c r="AN27" s="1284" t="str">
        <f>IF(AN25="","",VLOOKUP(AN25,'(参考様式10)【記載例】シフト記号表（勤務時間帯）'!$C$6:$U$35,19,FALSE))</f>
        <v/>
      </c>
      <c r="AO27" s="1290">
        <f>IF(AO25="","",VLOOKUP(AO25,'(参考様式10)【記載例】シフト記号表（勤務時間帯）'!$C$6:$U$35,19,FALSE))</f>
        <v>7</v>
      </c>
      <c r="AP27" s="1290">
        <f>IF(AP25="","",VLOOKUP(AP25,'(参考様式10)【記載例】シフト記号表（勤務時間帯）'!$C$6:$U$35,19,FALSE))</f>
        <v>7</v>
      </c>
      <c r="AQ27" s="1290">
        <f>IF(AQ25="","",VLOOKUP(AQ25,'(参考様式10)【記載例】シフト記号表（勤務時間帯）'!$C$6:$U$35,19,FALSE))</f>
        <v>7</v>
      </c>
      <c r="AR27" s="1290">
        <f>IF(AR25="","",VLOOKUP(AR25,'(参考様式10)【記載例】シフト記号表（勤務時間帯）'!$C$6:$U$35,19,FALSE))</f>
        <v>7</v>
      </c>
      <c r="AS27" s="1290">
        <f>IF(AS25="","",VLOOKUP(AS25,'(参考様式10)【記載例】シフト記号表（勤務時間帯）'!$C$6:$U$35,19,FALSE))</f>
        <v>7</v>
      </c>
      <c r="AT27" s="1296" t="str">
        <f>IF(AT25="","",VLOOKUP(AT25,'(参考様式10)【記載例】シフト記号表（勤務時間帯）'!$C$6:$U$35,19,FALSE))</f>
        <v/>
      </c>
      <c r="AU27" s="1284" t="str">
        <f>IF(AU25="","",VLOOKUP(AU25,'(参考様式10)【記載例】シフト記号表（勤務時間帯）'!$C$6:$U$35,19,FALSE))</f>
        <v/>
      </c>
      <c r="AV27" s="1290" t="str">
        <f>IF(AV25="","",VLOOKUP(AV25,'(参考様式10)【記載例】シフト記号表（勤務時間帯）'!$C$6:$U$35,19,FALSE))</f>
        <v/>
      </c>
      <c r="AW27" s="1290" t="str">
        <f>IF(AW25="","",VLOOKUP(AW25,'(参考様式10)【記載例】シフト記号表（勤務時間帯）'!$C$6:$U$35,19,FALSE))</f>
        <v/>
      </c>
      <c r="AX27" s="1311">
        <f>IF($BB$3="４週",SUM(S27:AT27),IF($BB$3="暦月",SUM(S27:AW27),""))</f>
        <v>140</v>
      </c>
      <c r="AY27" s="1322"/>
      <c r="AZ27" s="1333">
        <f>IF($BB$3="４週",AX27/4,IF($BB$3="暦月",'【記載例】参考様式10'!AX27/('【記載例】参考様式10'!$BB$8/7),""))</f>
        <v>35</v>
      </c>
      <c r="BA27" s="1342"/>
      <c r="BB27" s="1150"/>
      <c r="BC27" s="1166"/>
      <c r="BD27" s="1166"/>
      <c r="BE27" s="1166"/>
      <c r="BF27" s="1180"/>
    </row>
    <row r="28" spans="2:58" ht="20.25" customHeight="1">
      <c r="B28" s="1210">
        <f>B25+1</f>
        <v>3</v>
      </c>
      <c r="C28" s="864" t="s">
        <v>7</v>
      </c>
      <c r="D28" s="884"/>
      <c r="E28" s="894"/>
      <c r="F28" s="901"/>
      <c r="G28" s="901" t="s">
        <v>50</v>
      </c>
      <c r="H28" s="928" t="s">
        <v>461</v>
      </c>
      <c r="I28" s="937"/>
      <c r="J28" s="937"/>
      <c r="K28" s="942"/>
      <c r="L28" s="953" t="s">
        <v>769</v>
      </c>
      <c r="M28" s="963"/>
      <c r="N28" s="963"/>
      <c r="O28" s="975"/>
      <c r="P28" s="1257" t="s">
        <v>712</v>
      </c>
      <c r="Q28" s="1266"/>
      <c r="R28" s="1274"/>
      <c r="S28" s="1015" t="s">
        <v>596</v>
      </c>
      <c r="T28" s="1029"/>
      <c r="U28" s="1029"/>
      <c r="V28" s="1029"/>
      <c r="W28" s="1029"/>
      <c r="X28" s="1029"/>
      <c r="Y28" s="1043" t="s">
        <v>596</v>
      </c>
      <c r="Z28" s="1015" t="s">
        <v>596</v>
      </c>
      <c r="AA28" s="1029"/>
      <c r="AB28" s="1029"/>
      <c r="AC28" s="1029"/>
      <c r="AD28" s="1029"/>
      <c r="AE28" s="1029"/>
      <c r="AF28" s="1043" t="s">
        <v>596</v>
      </c>
      <c r="AG28" s="1015" t="s">
        <v>596</v>
      </c>
      <c r="AH28" s="1029"/>
      <c r="AI28" s="1029"/>
      <c r="AJ28" s="1029"/>
      <c r="AK28" s="1029"/>
      <c r="AL28" s="1029"/>
      <c r="AM28" s="1043" t="s">
        <v>596</v>
      </c>
      <c r="AN28" s="1015" t="s">
        <v>596</v>
      </c>
      <c r="AO28" s="1029"/>
      <c r="AP28" s="1029"/>
      <c r="AQ28" s="1029"/>
      <c r="AR28" s="1029"/>
      <c r="AS28" s="1029"/>
      <c r="AT28" s="1043" t="s">
        <v>596</v>
      </c>
      <c r="AU28" s="1015"/>
      <c r="AV28" s="1029"/>
      <c r="AW28" s="1029"/>
      <c r="AX28" s="1312"/>
      <c r="AY28" s="1323"/>
      <c r="AZ28" s="1334"/>
      <c r="BA28" s="1343"/>
      <c r="BB28" s="1151" t="s">
        <v>756</v>
      </c>
      <c r="BC28" s="1167"/>
      <c r="BD28" s="1167"/>
      <c r="BE28" s="1167"/>
      <c r="BF28" s="1181"/>
    </row>
    <row r="29" spans="2:58" ht="20.25" customHeight="1">
      <c r="B29" s="1210"/>
      <c r="C29" s="865"/>
      <c r="D29" s="885"/>
      <c r="E29" s="895"/>
      <c r="F29" s="899"/>
      <c r="G29" s="913"/>
      <c r="H29" s="927"/>
      <c r="I29" s="937"/>
      <c r="J29" s="937"/>
      <c r="K29" s="942"/>
      <c r="L29" s="952"/>
      <c r="M29" s="962"/>
      <c r="N29" s="962"/>
      <c r="O29" s="974"/>
      <c r="P29" s="1255" t="s">
        <v>683</v>
      </c>
      <c r="Q29" s="1264"/>
      <c r="R29" s="1272"/>
      <c r="S29" s="1283">
        <f>IF(S28="","",VLOOKUP(S28,'(参考様式10)【記載例】シフト記号表（勤務時間帯）'!$C$6:$K$35,9,FALSE))</f>
        <v>8</v>
      </c>
      <c r="T29" s="1289" t="str">
        <f>IF(T28="","",VLOOKUP(T28,'(参考様式10)【記載例】シフト記号表（勤務時間帯）'!$C$6:$K$35,9,FALSE))</f>
        <v/>
      </c>
      <c r="U29" s="1289" t="str">
        <f>IF(U28="","",VLOOKUP(U28,'(参考様式10)【記載例】シフト記号表（勤務時間帯）'!$C$6:$K$35,9,FALSE))</f>
        <v/>
      </c>
      <c r="V29" s="1289" t="str">
        <f>IF(V28="","",VLOOKUP(V28,'(参考様式10)【記載例】シフト記号表（勤務時間帯）'!$C$6:$K$35,9,FALSE))</f>
        <v/>
      </c>
      <c r="W29" s="1289" t="str">
        <f>IF(W28="","",VLOOKUP(W28,'(参考様式10)【記載例】シフト記号表（勤務時間帯）'!$C$6:$K$35,9,FALSE))</f>
        <v/>
      </c>
      <c r="X29" s="1289" t="str">
        <f>IF(X28="","",VLOOKUP(X28,'(参考様式10)【記載例】シフト記号表（勤務時間帯）'!$C$6:$K$35,9,FALSE))</f>
        <v/>
      </c>
      <c r="Y29" s="1295">
        <f>IF(Y28="","",VLOOKUP(Y28,'(参考様式10)【記載例】シフト記号表（勤務時間帯）'!$C$6:$K$35,9,FALSE))</f>
        <v>8</v>
      </c>
      <c r="Z29" s="1283">
        <f>IF(Z28="","",VLOOKUP(Z28,'(参考様式10)【記載例】シフト記号表（勤務時間帯）'!$C$6:$K$35,9,FALSE))</f>
        <v>8</v>
      </c>
      <c r="AA29" s="1289" t="str">
        <f>IF(AA28="","",VLOOKUP(AA28,'(参考様式10)【記載例】シフト記号表（勤務時間帯）'!$C$6:$K$35,9,FALSE))</f>
        <v/>
      </c>
      <c r="AB29" s="1289" t="str">
        <f>IF(AB28="","",VLOOKUP(AB28,'(参考様式10)【記載例】シフト記号表（勤務時間帯）'!$C$6:$K$35,9,FALSE))</f>
        <v/>
      </c>
      <c r="AC29" s="1289" t="str">
        <f>IF(AC28="","",VLOOKUP(AC28,'(参考様式10)【記載例】シフト記号表（勤務時間帯）'!$C$6:$K$35,9,FALSE))</f>
        <v/>
      </c>
      <c r="AD29" s="1289" t="str">
        <f>IF(AD28="","",VLOOKUP(AD28,'(参考様式10)【記載例】シフト記号表（勤務時間帯）'!$C$6:$K$35,9,FALSE))</f>
        <v/>
      </c>
      <c r="AE29" s="1289" t="str">
        <f>IF(AE28="","",VLOOKUP(AE28,'(参考様式10)【記載例】シフト記号表（勤務時間帯）'!$C$6:$K$35,9,FALSE))</f>
        <v/>
      </c>
      <c r="AF29" s="1295">
        <f>IF(AF28="","",VLOOKUP(AF28,'(参考様式10)【記載例】シフト記号表（勤務時間帯）'!$C$6:$K$35,9,FALSE))</f>
        <v>8</v>
      </c>
      <c r="AG29" s="1283">
        <f>IF(AG28="","",VLOOKUP(AG28,'(参考様式10)【記載例】シフト記号表（勤務時間帯）'!$C$6:$K$35,9,FALSE))</f>
        <v>8</v>
      </c>
      <c r="AH29" s="1289" t="str">
        <f>IF(AH28="","",VLOOKUP(AH28,'(参考様式10)【記載例】シフト記号表（勤務時間帯）'!$C$6:$K$35,9,FALSE))</f>
        <v/>
      </c>
      <c r="AI29" s="1289" t="str">
        <f>IF(AI28="","",VLOOKUP(AI28,'(参考様式10)【記載例】シフト記号表（勤務時間帯）'!$C$6:$K$35,9,FALSE))</f>
        <v/>
      </c>
      <c r="AJ29" s="1289" t="str">
        <f>IF(AJ28="","",VLOOKUP(AJ28,'(参考様式10)【記載例】シフト記号表（勤務時間帯）'!$C$6:$K$35,9,FALSE))</f>
        <v/>
      </c>
      <c r="AK29" s="1289" t="str">
        <f>IF(AK28="","",VLOOKUP(AK28,'(参考様式10)【記載例】シフト記号表（勤務時間帯）'!$C$6:$K$35,9,FALSE))</f>
        <v/>
      </c>
      <c r="AL29" s="1289" t="str">
        <f>IF(AL28="","",VLOOKUP(AL28,'(参考様式10)【記載例】シフト記号表（勤務時間帯）'!$C$6:$K$35,9,FALSE))</f>
        <v/>
      </c>
      <c r="AM29" s="1295">
        <f>IF(AM28="","",VLOOKUP(AM28,'(参考様式10)【記載例】シフト記号表（勤務時間帯）'!$C$6:$K$35,9,FALSE))</f>
        <v>8</v>
      </c>
      <c r="AN29" s="1283">
        <f>IF(AN28="","",VLOOKUP(AN28,'(参考様式10)【記載例】シフト記号表（勤務時間帯）'!$C$6:$K$35,9,FALSE))</f>
        <v>8</v>
      </c>
      <c r="AO29" s="1289" t="str">
        <f>IF(AO28="","",VLOOKUP(AO28,'(参考様式10)【記載例】シフト記号表（勤務時間帯）'!$C$6:$K$35,9,FALSE))</f>
        <v/>
      </c>
      <c r="AP29" s="1289" t="str">
        <f>IF(AP28="","",VLOOKUP(AP28,'(参考様式10)【記載例】シフト記号表（勤務時間帯）'!$C$6:$K$35,9,FALSE))</f>
        <v/>
      </c>
      <c r="AQ29" s="1289" t="str">
        <f>IF(AQ28="","",VLOOKUP(AQ28,'(参考様式10)【記載例】シフト記号表（勤務時間帯）'!$C$6:$K$35,9,FALSE))</f>
        <v/>
      </c>
      <c r="AR29" s="1289" t="str">
        <f>IF(AR28="","",VLOOKUP(AR28,'(参考様式10)【記載例】シフト記号表（勤務時間帯）'!$C$6:$K$35,9,FALSE))</f>
        <v/>
      </c>
      <c r="AS29" s="1289" t="str">
        <f>IF(AS28="","",VLOOKUP(AS28,'(参考様式10)【記載例】シフト記号表（勤務時間帯）'!$C$6:$K$35,9,FALSE))</f>
        <v/>
      </c>
      <c r="AT29" s="1295">
        <f>IF(AT28="","",VLOOKUP(AT28,'(参考様式10)【記載例】シフト記号表（勤務時間帯）'!$C$6:$K$35,9,FALSE))</f>
        <v>8</v>
      </c>
      <c r="AU29" s="1283" t="str">
        <f>IF(AU28="","",VLOOKUP(AU28,'(参考様式10)【記載例】シフト記号表（勤務時間帯）'!$C$6:$K$35,9,FALSE))</f>
        <v/>
      </c>
      <c r="AV29" s="1289" t="str">
        <f>IF(AV28="","",VLOOKUP(AV28,'(参考様式10)【記載例】シフト記号表（勤務時間帯）'!$C$6:$K$35,9,FALSE))</f>
        <v/>
      </c>
      <c r="AW29" s="1289" t="str">
        <f>IF(AW28="","",VLOOKUP(AW28,'(参考様式10)【記載例】シフト記号表（勤務時間帯）'!$C$6:$K$35,9,FALSE))</f>
        <v/>
      </c>
      <c r="AX29" s="1310">
        <f>IF($BB$3="４週",SUM(S29:AT29),IF($BB$3="暦月",SUM(S29:AW29),""))</f>
        <v>64</v>
      </c>
      <c r="AY29" s="1321"/>
      <c r="AZ29" s="1332">
        <f>IF($BB$3="４週",AX29/4,IF($BB$3="暦月",'【記載例】参考様式10'!AX29/('【記載例】参考様式10'!$BB$8/7),""))</f>
        <v>16</v>
      </c>
      <c r="BA29" s="1341"/>
      <c r="BB29" s="1149"/>
      <c r="BC29" s="1165"/>
      <c r="BD29" s="1165"/>
      <c r="BE29" s="1165"/>
      <c r="BF29" s="1179"/>
    </row>
    <row r="30" spans="2:58" ht="20.25" customHeight="1">
      <c r="B30" s="1210"/>
      <c r="C30" s="866"/>
      <c r="D30" s="886"/>
      <c r="E30" s="896"/>
      <c r="F30" s="899" t="str">
        <f>C28</f>
        <v>生活相談員</v>
      </c>
      <c r="G30" s="914"/>
      <c r="H30" s="927"/>
      <c r="I30" s="937"/>
      <c r="J30" s="937"/>
      <c r="K30" s="942"/>
      <c r="L30" s="954"/>
      <c r="M30" s="964"/>
      <c r="N30" s="964"/>
      <c r="O30" s="976"/>
      <c r="P30" s="1256" t="s">
        <v>772</v>
      </c>
      <c r="Q30" s="1265"/>
      <c r="R30" s="1273"/>
      <c r="S30" s="1284">
        <f>IF(S28="","",VLOOKUP(S28,'(参考様式10)【記載例】シフト記号表（勤務時間帯）'!$C$6:$U$35,19,FALSE))</f>
        <v>7</v>
      </c>
      <c r="T30" s="1290" t="str">
        <f>IF(T28="","",VLOOKUP(T28,'(参考様式10)【記載例】シフト記号表（勤務時間帯）'!$C$6:$U$35,19,FALSE))</f>
        <v/>
      </c>
      <c r="U30" s="1290" t="str">
        <f>IF(U28="","",VLOOKUP(U28,'(参考様式10)【記載例】シフト記号表（勤務時間帯）'!$C$6:$U$35,19,FALSE))</f>
        <v/>
      </c>
      <c r="V30" s="1290" t="str">
        <f>IF(V28="","",VLOOKUP(V28,'(参考様式10)【記載例】シフト記号表（勤務時間帯）'!$C$6:$U$35,19,FALSE))</f>
        <v/>
      </c>
      <c r="W30" s="1290" t="str">
        <f>IF(W28="","",VLOOKUP(W28,'(参考様式10)【記載例】シフト記号表（勤務時間帯）'!$C$6:$U$35,19,FALSE))</f>
        <v/>
      </c>
      <c r="X30" s="1290" t="str">
        <f>IF(X28="","",VLOOKUP(X28,'(参考様式10)【記載例】シフト記号表（勤務時間帯）'!$C$6:$U$35,19,FALSE))</f>
        <v/>
      </c>
      <c r="Y30" s="1296">
        <f>IF(Y28="","",VLOOKUP(Y28,'(参考様式10)【記載例】シフト記号表（勤務時間帯）'!$C$6:$U$35,19,FALSE))</f>
        <v>7</v>
      </c>
      <c r="Z30" s="1284">
        <f>IF(Z28="","",VLOOKUP(Z28,'(参考様式10)【記載例】シフト記号表（勤務時間帯）'!$C$6:$U$35,19,FALSE))</f>
        <v>7</v>
      </c>
      <c r="AA30" s="1290" t="str">
        <f>IF(AA28="","",VLOOKUP(AA28,'(参考様式10)【記載例】シフト記号表（勤務時間帯）'!$C$6:$U$35,19,FALSE))</f>
        <v/>
      </c>
      <c r="AB30" s="1290" t="str">
        <f>IF(AB28="","",VLOOKUP(AB28,'(参考様式10)【記載例】シフト記号表（勤務時間帯）'!$C$6:$U$35,19,FALSE))</f>
        <v/>
      </c>
      <c r="AC30" s="1290" t="str">
        <f>IF(AC28="","",VLOOKUP(AC28,'(参考様式10)【記載例】シフト記号表（勤務時間帯）'!$C$6:$U$35,19,FALSE))</f>
        <v/>
      </c>
      <c r="AD30" s="1290" t="str">
        <f>IF(AD28="","",VLOOKUP(AD28,'(参考様式10)【記載例】シフト記号表（勤務時間帯）'!$C$6:$U$35,19,FALSE))</f>
        <v/>
      </c>
      <c r="AE30" s="1290" t="str">
        <f>IF(AE28="","",VLOOKUP(AE28,'(参考様式10)【記載例】シフト記号表（勤務時間帯）'!$C$6:$U$35,19,FALSE))</f>
        <v/>
      </c>
      <c r="AF30" s="1296">
        <f>IF(AF28="","",VLOOKUP(AF28,'(参考様式10)【記載例】シフト記号表（勤務時間帯）'!$C$6:$U$35,19,FALSE))</f>
        <v>7</v>
      </c>
      <c r="AG30" s="1284">
        <f>IF(AG28="","",VLOOKUP(AG28,'(参考様式10)【記載例】シフト記号表（勤務時間帯）'!$C$6:$U$35,19,FALSE))</f>
        <v>7</v>
      </c>
      <c r="AH30" s="1290" t="str">
        <f>IF(AH28="","",VLOOKUP(AH28,'(参考様式10)【記載例】シフト記号表（勤務時間帯）'!$C$6:$U$35,19,FALSE))</f>
        <v/>
      </c>
      <c r="AI30" s="1290" t="str">
        <f>IF(AI28="","",VLOOKUP(AI28,'(参考様式10)【記載例】シフト記号表（勤務時間帯）'!$C$6:$U$35,19,FALSE))</f>
        <v/>
      </c>
      <c r="AJ30" s="1290" t="str">
        <f>IF(AJ28="","",VLOOKUP(AJ28,'(参考様式10)【記載例】シフト記号表（勤務時間帯）'!$C$6:$U$35,19,FALSE))</f>
        <v/>
      </c>
      <c r="AK30" s="1290" t="str">
        <f>IF(AK28="","",VLOOKUP(AK28,'(参考様式10)【記載例】シフト記号表（勤務時間帯）'!$C$6:$U$35,19,FALSE))</f>
        <v/>
      </c>
      <c r="AL30" s="1290" t="str">
        <f>IF(AL28="","",VLOOKUP(AL28,'(参考様式10)【記載例】シフト記号表（勤務時間帯）'!$C$6:$U$35,19,FALSE))</f>
        <v/>
      </c>
      <c r="AM30" s="1296">
        <f>IF(AM28="","",VLOOKUP(AM28,'(参考様式10)【記載例】シフト記号表（勤務時間帯）'!$C$6:$U$35,19,FALSE))</f>
        <v>7</v>
      </c>
      <c r="AN30" s="1284">
        <f>IF(AN28="","",VLOOKUP(AN28,'(参考様式10)【記載例】シフト記号表（勤務時間帯）'!$C$6:$U$35,19,FALSE))</f>
        <v>7</v>
      </c>
      <c r="AO30" s="1290" t="str">
        <f>IF(AO28="","",VLOOKUP(AO28,'(参考様式10)【記載例】シフト記号表（勤務時間帯）'!$C$6:$U$35,19,FALSE))</f>
        <v/>
      </c>
      <c r="AP30" s="1290" t="str">
        <f>IF(AP28="","",VLOOKUP(AP28,'(参考様式10)【記載例】シフト記号表（勤務時間帯）'!$C$6:$U$35,19,FALSE))</f>
        <v/>
      </c>
      <c r="AQ30" s="1290" t="str">
        <f>IF(AQ28="","",VLOOKUP(AQ28,'(参考様式10)【記載例】シフト記号表（勤務時間帯）'!$C$6:$U$35,19,FALSE))</f>
        <v/>
      </c>
      <c r="AR30" s="1290" t="str">
        <f>IF(AR28="","",VLOOKUP(AR28,'(参考様式10)【記載例】シフト記号表（勤務時間帯）'!$C$6:$U$35,19,FALSE))</f>
        <v/>
      </c>
      <c r="AS30" s="1290" t="str">
        <f>IF(AS28="","",VLOOKUP(AS28,'(参考様式10)【記載例】シフト記号表（勤務時間帯）'!$C$6:$U$35,19,FALSE))</f>
        <v/>
      </c>
      <c r="AT30" s="1296">
        <f>IF(AT28="","",VLOOKUP(AT28,'(参考様式10)【記載例】シフト記号表（勤務時間帯）'!$C$6:$U$35,19,FALSE))</f>
        <v>7</v>
      </c>
      <c r="AU30" s="1284" t="str">
        <f>IF(AU28="","",VLOOKUP(AU28,'(参考様式10)【記載例】シフト記号表（勤務時間帯）'!$C$6:$U$35,19,FALSE))</f>
        <v/>
      </c>
      <c r="AV30" s="1290" t="str">
        <f>IF(AV28="","",VLOOKUP(AV28,'(参考様式10)【記載例】シフト記号表（勤務時間帯）'!$C$6:$U$35,19,FALSE))</f>
        <v/>
      </c>
      <c r="AW30" s="1290" t="str">
        <f>IF(AW28="","",VLOOKUP(AW28,'(参考様式10)【記載例】シフト記号表（勤務時間帯）'!$C$6:$U$35,19,FALSE))</f>
        <v/>
      </c>
      <c r="AX30" s="1311">
        <f>IF($BB$3="４週",SUM(S30:AT30),IF($BB$3="暦月",SUM(S30:AW30),""))</f>
        <v>56</v>
      </c>
      <c r="AY30" s="1322"/>
      <c r="AZ30" s="1333">
        <f>IF($BB$3="４週",AX30/4,IF($BB$3="暦月",'【記載例】参考様式10'!AX30/('【記載例】参考様式10'!$BB$8/7),""))</f>
        <v>14</v>
      </c>
      <c r="BA30" s="1342"/>
      <c r="BB30" s="1150"/>
      <c r="BC30" s="1166"/>
      <c r="BD30" s="1166"/>
      <c r="BE30" s="1166"/>
      <c r="BF30" s="1180"/>
    </row>
    <row r="31" spans="2:58" ht="20.25" customHeight="1">
      <c r="B31" s="1210">
        <f>B28+1</f>
        <v>4</v>
      </c>
      <c r="C31" s="864" t="s">
        <v>755</v>
      </c>
      <c r="D31" s="884"/>
      <c r="E31" s="894"/>
      <c r="F31" s="901"/>
      <c r="G31" s="901" t="s">
        <v>50</v>
      </c>
      <c r="H31" s="928" t="s">
        <v>764</v>
      </c>
      <c r="I31" s="937"/>
      <c r="J31" s="937"/>
      <c r="K31" s="942"/>
      <c r="L31" s="953" t="s">
        <v>770</v>
      </c>
      <c r="M31" s="963"/>
      <c r="N31" s="963"/>
      <c r="O31" s="975"/>
      <c r="P31" s="1257" t="s">
        <v>712</v>
      </c>
      <c r="Q31" s="1266"/>
      <c r="R31" s="1274"/>
      <c r="S31" s="1015" t="s">
        <v>775</v>
      </c>
      <c r="T31" s="1029"/>
      <c r="U31" s="1029" t="s">
        <v>775</v>
      </c>
      <c r="V31" s="1029" t="s">
        <v>775</v>
      </c>
      <c r="W31" s="1029"/>
      <c r="X31" s="1029" t="s">
        <v>775</v>
      </c>
      <c r="Y31" s="1043"/>
      <c r="Z31" s="1015" t="s">
        <v>775</v>
      </c>
      <c r="AA31" s="1029"/>
      <c r="AB31" s="1029" t="s">
        <v>775</v>
      </c>
      <c r="AC31" s="1029" t="s">
        <v>775</v>
      </c>
      <c r="AD31" s="1029"/>
      <c r="AE31" s="1029" t="s">
        <v>775</v>
      </c>
      <c r="AF31" s="1043"/>
      <c r="AG31" s="1015" t="s">
        <v>775</v>
      </c>
      <c r="AH31" s="1029"/>
      <c r="AI31" s="1029" t="s">
        <v>775</v>
      </c>
      <c r="AJ31" s="1029" t="s">
        <v>775</v>
      </c>
      <c r="AK31" s="1029"/>
      <c r="AL31" s="1029" t="s">
        <v>775</v>
      </c>
      <c r="AM31" s="1043"/>
      <c r="AN31" s="1015" t="s">
        <v>775</v>
      </c>
      <c r="AO31" s="1029"/>
      <c r="AP31" s="1029" t="s">
        <v>775</v>
      </c>
      <c r="AQ31" s="1029" t="s">
        <v>775</v>
      </c>
      <c r="AR31" s="1029"/>
      <c r="AS31" s="1029" t="s">
        <v>775</v>
      </c>
      <c r="AT31" s="1043"/>
      <c r="AU31" s="1015"/>
      <c r="AV31" s="1029"/>
      <c r="AW31" s="1029"/>
      <c r="AX31" s="1312"/>
      <c r="AY31" s="1323"/>
      <c r="AZ31" s="1334"/>
      <c r="BA31" s="1343"/>
      <c r="BB31" s="1151" t="s">
        <v>632</v>
      </c>
      <c r="BC31" s="1167"/>
      <c r="BD31" s="1167"/>
      <c r="BE31" s="1167"/>
      <c r="BF31" s="1181"/>
    </row>
    <row r="32" spans="2:58" ht="20.25" customHeight="1">
      <c r="B32" s="1210"/>
      <c r="C32" s="865"/>
      <c r="D32" s="885"/>
      <c r="E32" s="895"/>
      <c r="F32" s="899"/>
      <c r="G32" s="913"/>
      <c r="H32" s="927"/>
      <c r="I32" s="937"/>
      <c r="J32" s="937"/>
      <c r="K32" s="942"/>
      <c r="L32" s="952"/>
      <c r="M32" s="962"/>
      <c r="N32" s="962"/>
      <c r="O32" s="974"/>
      <c r="P32" s="1255" t="s">
        <v>683</v>
      </c>
      <c r="Q32" s="1264"/>
      <c r="R32" s="1272"/>
      <c r="S32" s="1283">
        <f>IF(S31="","",VLOOKUP(S31,'(参考様式10)【記載例】シフト記号表（勤務時間帯）'!$C$6:$K$35,9,FALSE))</f>
        <v>4</v>
      </c>
      <c r="T32" s="1289" t="str">
        <f>IF(T31="","",VLOOKUP(T31,'(参考様式10)【記載例】シフト記号表（勤務時間帯）'!$C$6:$K$35,9,FALSE))</f>
        <v/>
      </c>
      <c r="U32" s="1289">
        <f>IF(U31="","",VLOOKUP(U31,'(参考様式10)【記載例】シフト記号表（勤務時間帯）'!$C$6:$K$35,9,FALSE))</f>
        <v>4</v>
      </c>
      <c r="V32" s="1289">
        <f>IF(V31="","",VLOOKUP(V31,'(参考様式10)【記載例】シフト記号表（勤務時間帯）'!$C$6:$K$35,9,FALSE))</f>
        <v>4</v>
      </c>
      <c r="W32" s="1289" t="str">
        <f>IF(W31="","",VLOOKUP(W31,'(参考様式10)【記載例】シフト記号表（勤務時間帯）'!$C$6:$K$35,9,FALSE))</f>
        <v/>
      </c>
      <c r="X32" s="1289">
        <f>IF(X31="","",VLOOKUP(X31,'(参考様式10)【記載例】シフト記号表（勤務時間帯）'!$C$6:$K$35,9,FALSE))</f>
        <v>4</v>
      </c>
      <c r="Y32" s="1295" t="str">
        <f>IF(Y31="","",VLOOKUP(Y31,'(参考様式10)【記載例】シフト記号表（勤務時間帯）'!$C$6:$K$35,9,FALSE))</f>
        <v/>
      </c>
      <c r="Z32" s="1283">
        <f>IF(Z31="","",VLOOKUP(Z31,'(参考様式10)【記載例】シフト記号表（勤務時間帯）'!$C$6:$K$35,9,FALSE))</f>
        <v>4</v>
      </c>
      <c r="AA32" s="1289" t="str">
        <f>IF(AA31="","",VLOOKUP(AA31,'(参考様式10)【記載例】シフト記号表（勤務時間帯）'!$C$6:$K$35,9,FALSE))</f>
        <v/>
      </c>
      <c r="AB32" s="1289">
        <f>IF(AB31="","",VLOOKUP(AB31,'(参考様式10)【記載例】シフト記号表（勤務時間帯）'!$C$6:$K$35,9,FALSE))</f>
        <v>4</v>
      </c>
      <c r="AC32" s="1289">
        <f>IF(AC31="","",VLOOKUP(AC31,'(参考様式10)【記載例】シフト記号表（勤務時間帯）'!$C$6:$K$35,9,FALSE))</f>
        <v>4</v>
      </c>
      <c r="AD32" s="1289" t="str">
        <f>IF(AD31="","",VLOOKUP(AD31,'(参考様式10)【記載例】シフト記号表（勤務時間帯）'!$C$6:$K$35,9,FALSE))</f>
        <v/>
      </c>
      <c r="AE32" s="1289">
        <f>IF(AE31="","",VLOOKUP(AE31,'(参考様式10)【記載例】シフト記号表（勤務時間帯）'!$C$6:$K$35,9,FALSE))</f>
        <v>4</v>
      </c>
      <c r="AF32" s="1295" t="str">
        <f>IF(AF31="","",VLOOKUP(AF31,'(参考様式10)【記載例】シフト記号表（勤務時間帯）'!$C$6:$K$35,9,FALSE))</f>
        <v/>
      </c>
      <c r="AG32" s="1283">
        <f>IF(AG31="","",VLOOKUP(AG31,'(参考様式10)【記載例】シフト記号表（勤務時間帯）'!$C$6:$K$35,9,FALSE))</f>
        <v>4</v>
      </c>
      <c r="AH32" s="1289" t="str">
        <f>IF(AH31="","",VLOOKUP(AH31,'(参考様式10)【記載例】シフト記号表（勤務時間帯）'!$C$6:$K$35,9,FALSE))</f>
        <v/>
      </c>
      <c r="AI32" s="1289">
        <f>IF(AI31="","",VLOOKUP(AI31,'(参考様式10)【記載例】シフト記号表（勤務時間帯）'!$C$6:$K$35,9,FALSE))</f>
        <v>4</v>
      </c>
      <c r="AJ32" s="1289">
        <f>IF(AJ31="","",VLOOKUP(AJ31,'(参考様式10)【記載例】シフト記号表（勤務時間帯）'!$C$6:$K$35,9,FALSE))</f>
        <v>4</v>
      </c>
      <c r="AK32" s="1289" t="str">
        <f>IF(AK31="","",VLOOKUP(AK31,'(参考様式10)【記載例】シフト記号表（勤務時間帯）'!$C$6:$K$35,9,FALSE))</f>
        <v/>
      </c>
      <c r="AL32" s="1289">
        <f>IF(AL31="","",VLOOKUP(AL31,'(参考様式10)【記載例】シフト記号表（勤務時間帯）'!$C$6:$K$35,9,FALSE))</f>
        <v>4</v>
      </c>
      <c r="AM32" s="1295" t="str">
        <f>IF(AM31="","",VLOOKUP(AM31,'(参考様式10)【記載例】シフト記号表（勤務時間帯）'!$C$6:$K$35,9,FALSE))</f>
        <v/>
      </c>
      <c r="AN32" s="1283">
        <f>IF(AN31="","",VLOOKUP(AN31,'(参考様式10)【記載例】シフト記号表（勤務時間帯）'!$C$6:$K$35,9,FALSE))</f>
        <v>4</v>
      </c>
      <c r="AO32" s="1289" t="str">
        <f>IF(AO31="","",VLOOKUP(AO31,'(参考様式10)【記載例】シフト記号表（勤務時間帯）'!$C$6:$K$35,9,FALSE))</f>
        <v/>
      </c>
      <c r="AP32" s="1289">
        <f>IF(AP31="","",VLOOKUP(AP31,'(参考様式10)【記載例】シフト記号表（勤務時間帯）'!$C$6:$K$35,9,FALSE))</f>
        <v>4</v>
      </c>
      <c r="AQ32" s="1289">
        <f>IF(AQ31="","",VLOOKUP(AQ31,'(参考様式10)【記載例】シフト記号表（勤務時間帯）'!$C$6:$K$35,9,FALSE))</f>
        <v>4</v>
      </c>
      <c r="AR32" s="1289" t="str">
        <f>IF(AR31="","",VLOOKUP(AR31,'(参考様式10)【記載例】シフト記号表（勤務時間帯）'!$C$6:$K$35,9,FALSE))</f>
        <v/>
      </c>
      <c r="AS32" s="1289">
        <f>IF(AS31="","",VLOOKUP(AS31,'(参考様式10)【記載例】シフト記号表（勤務時間帯）'!$C$6:$K$35,9,FALSE))</f>
        <v>4</v>
      </c>
      <c r="AT32" s="1295" t="str">
        <f>IF(AT31="","",VLOOKUP(AT31,'(参考様式10)【記載例】シフト記号表（勤務時間帯）'!$C$6:$K$35,9,FALSE))</f>
        <v/>
      </c>
      <c r="AU32" s="1283" t="str">
        <f>IF(AU31="","",VLOOKUP(AU31,'(参考様式10)【記載例】シフト記号表（勤務時間帯）'!$C$6:$K$35,9,FALSE))</f>
        <v/>
      </c>
      <c r="AV32" s="1289" t="str">
        <f>IF(AV31="","",VLOOKUP(AV31,'(参考様式10)【記載例】シフト記号表（勤務時間帯）'!$C$6:$K$35,9,FALSE))</f>
        <v/>
      </c>
      <c r="AW32" s="1289" t="str">
        <f>IF(AW31="","",VLOOKUP(AW31,'(参考様式10)【記載例】シフト記号表（勤務時間帯）'!$C$6:$K$35,9,FALSE))</f>
        <v/>
      </c>
      <c r="AX32" s="1310">
        <f>IF($BB$3="４週",SUM(S32:AT32),IF($BB$3="暦月",SUM(S32:AW32),""))</f>
        <v>64</v>
      </c>
      <c r="AY32" s="1321"/>
      <c r="AZ32" s="1332">
        <f>IF($BB$3="４週",AX32/4,IF($BB$3="暦月",'【記載例】参考様式10'!AX32/('【記載例】参考様式10'!$BB$8/7),""))</f>
        <v>16</v>
      </c>
      <c r="BA32" s="1341"/>
      <c r="BB32" s="1149"/>
      <c r="BC32" s="1165"/>
      <c r="BD32" s="1165"/>
      <c r="BE32" s="1165"/>
      <c r="BF32" s="1179"/>
    </row>
    <row r="33" spans="2:58" ht="20.25" customHeight="1">
      <c r="B33" s="1210"/>
      <c r="C33" s="866"/>
      <c r="D33" s="886"/>
      <c r="E33" s="896"/>
      <c r="F33" s="899" t="str">
        <f>C31</f>
        <v>看護職員</v>
      </c>
      <c r="G33" s="914"/>
      <c r="H33" s="927"/>
      <c r="I33" s="937"/>
      <c r="J33" s="937"/>
      <c r="K33" s="942"/>
      <c r="L33" s="954"/>
      <c r="M33" s="964"/>
      <c r="N33" s="964"/>
      <c r="O33" s="976"/>
      <c r="P33" s="1256" t="s">
        <v>772</v>
      </c>
      <c r="Q33" s="1265"/>
      <c r="R33" s="1273"/>
      <c r="S33" s="1284">
        <f>IF(S31="","",VLOOKUP(S31,'(参考様式10)【記載例】シフト記号表（勤務時間帯）'!$C$6:$U$35,19,FALSE))</f>
        <v>4</v>
      </c>
      <c r="T33" s="1290" t="str">
        <f>IF(T31="","",VLOOKUP(T31,'(参考様式10)【記載例】シフト記号表（勤務時間帯）'!$C$6:$U$35,19,FALSE))</f>
        <v/>
      </c>
      <c r="U33" s="1290">
        <f>IF(U31="","",VLOOKUP(U31,'(参考様式10)【記載例】シフト記号表（勤務時間帯）'!$C$6:$U$35,19,FALSE))</f>
        <v>4</v>
      </c>
      <c r="V33" s="1290">
        <f>IF(V31="","",VLOOKUP(V31,'(参考様式10)【記載例】シフト記号表（勤務時間帯）'!$C$6:$U$35,19,FALSE))</f>
        <v>4</v>
      </c>
      <c r="W33" s="1290" t="str">
        <f>IF(W31="","",VLOOKUP(W31,'(参考様式10)【記載例】シフト記号表（勤務時間帯）'!$C$6:$U$35,19,FALSE))</f>
        <v/>
      </c>
      <c r="X33" s="1290">
        <f>IF(X31="","",VLOOKUP(X31,'(参考様式10)【記載例】シフト記号表（勤務時間帯）'!$C$6:$U$35,19,FALSE))</f>
        <v>4</v>
      </c>
      <c r="Y33" s="1296" t="str">
        <f>IF(Y31="","",VLOOKUP(Y31,'(参考様式10)【記載例】シフト記号表（勤務時間帯）'!$C$6:$U$35,19,FALSE))</f>
        <v/>
      </c>
      <c r="Z33" s="1284">
        <f>IF(Z31="","",VLOOKUP(Z31,'(参考様式10)【記載例】シフト記号表（勤務時間帯）'!$C$6:$U$35,19,FALSE))</f>
        <v>4</v>
      </c>
      <c r="AA33" s="1290" t="str">
        <f>IF(AA31="","",VLOOKUP(AA31,'(参考様式10)【記載例】シフト記号表（勤務時間帯）'!$C$6:$U$35,19,FALSE))</f>
        <v/>
      </c>
      <c r="AB33" s="1290">
        <f>IF(AB31="","",VLOOKUP(AB31,'(参考様式10)【記載例】シフト記号表（勤務時間帯）'!$C$6:$U$35,19,FALSE))</f>
        <v>4</v>
      </c>
      <c r="AC33" s="1290">
        <f>IF(AC31="","",VLOOKUP(AC31,'(参考様式10)【記載例】シフト記号表（勤務時間帯）'!$C$6:$U$35,19,FALSE))</f>
        <v>4</v>
      </c>
      <c r="AD33" s="1290" t="str">
        <f>IF(AD31="","",VLOOKUP(AD31,'(参考様式10)【記載例】シフト記号表（勤務時間帯）'!$C$6:$U$35,19,FALSE))</f>
        <v/>
      </c>
      <c r="AE33" s="1290">
        <f>IF(AE31="","",VLOOKUP(AE31,'(参考様式10)【記載例】シフト記号表（勤務時間帯）'!$C$6:$U$35,19,FALSE))</f>
        <v>4</v>
      </c>
      <c r="AF33" s="1296" t="str">
        <f>IF(AF31="","",VLOOKUP(AF31,'(参考様式10)【記載例】シフト記号表（勤務時間帯）'!$C$6:$U$35,19,FALSE))</f>
        <v/>
      </c>
      <c r="AG33" s="1284">
        <f>IF(AG31="","",VLOOKUP(AG31,'(参考様式10)【記載例】シフト記号表（勤務時間帯）'!$C$6:$U$35,19,FALSE))</f>
        <v>4</v>
      </c>
      <c r="AH33" s="1290" t="str">
        <f>IF(AH31="","",VLOOKUP(AH31,'(参考様式10)【記載例】シフト記号表（勤務時間帯）'!$C$6:$U$35,19,FALSE))</f>
        <v/>
      </c>
      <c r="AI33" s="1290">
        <f>IF(AI31="","",VLOOKUP(AI31,'(参考様式10)【記載例】シフト記号表（勤務時間帯）'!$C$6:$U$35,19,FALSE))</f>
        <v>4</v>
      </c>
      <c r="AJ33" s="1290">
        <f>IF(AJ31="","",VLOOKUP(AJ31,'(参考様式10)【記載例】シフト記号表（勤務時間帯）'!$C$6:$U$35,19,FALSE))</f>
        <v>4</v>
      </c>
      <c r="AK33" s="1290" t="str">
        <f>IF(AK31="","",VLOOKUP(AK31,'(参考様式10)【記載例】シフト記号表（勤務時間帯）'!$C$6:$U$35,19,FALSE))</f>
        <v/>
      </c>
      <c r="AL33" s="1290">
        <f>IF(AL31="","",VLOOKUP(AL31,'(参考様式10)【記載例】シフト記号表（勤務時間帯）'!$C$6:$U$35,19,FALSE))</f>
        <v>4</v>
      </c>
      <c r="AM33" s="1296" t="str">
        <f>IF(AM31="","",VLOOKUP(AM31,'(参考様式10)【記載例】シフト記号表（勤務時間帯）'!$C$6:$U$35,19,FALSE))</f>
        <v/>
      </c>
      <c r="AN33" s="1284">
        <f>IF(AN31="","",VLOOKUP(AN31,'(参考様式10)【記載例】シフト記号表（勤務時間帯）'!$C$6:$U$35,19,FALSE))</f>
        <v>4</v>
      </c>
      <c r="AO33" s="1290" t="str">
        <f>IF(AO31="","",VLOOKUP(AO31,'(参考様式10)【記載例】シフト記号表（勤務時間帯）'!$C$6:$U$35,19,FALSE))</f>
        <v/>
      </c>
      <c r="AP33" s="1290">
        <f>IF(AP31="","",VLOOKUP(AP31,'(参考様式10)【記載例】シフト記号表（勤務時間帯）'!$C$6:$U$35,19,FALSE))</f>
        <v>4</v>
      </c>
      <c r="AQ33" s="1290">
        <f>IF(AQ31="","",VLOOKUP(AQ31,'(参考様式10)【記載例】シフト記号表（勤務時間帯）'!$C$6:$U$35,19,FALSE))</f>
        <v>4</v>
      </c>
      <c r="AR33" s="1290" t="str">
        <f>IF(AR31="","",VLOOKUP(AR31,'(参考様式10)【記載例】シフト記号表（勤務時間帯）'!$C$6:$U$35,19,FALSE))</f>
        <v/>
      </c>
      <c r="AS33" s="1290">
        <f>IF(AS31="","",VLOOKUP(AS31,'(参考様式10)【記載例】シフト記号表（勤務時間帯）'!$C$6:$U$35,19,FALSE))</f>
        <v>4</v>
      </c>
      <c r="AT33" s="1296" t="str">
        <f>IF(AT31="","",VLOOKUP(AT31,'(参考様式10)【記載例】シフト記号表（勤務時間帯）'!$C$6:$U$35,19,FALSE))</f>
        <v/>
      </c>
      <c r="AU33" s="1284" t="str">
        <f>IF(AU31="","",VLOOKUP(AU31,'(参考様式10)【記載例】シフト記号表（勤務時間帯）'!$C$6:$U$35,19,FALSE))</f>
        <v/>
      </c>
      <c r="AV33" s="1290" t="str">
        <f>IF(AV31="","",VLOOKUP(AV31,'(参考様式10)【記載例】シフト記号表（勤務時間帯）'!$C$6:$U$35,19,FALSE))</f>
        <v/>
      </c>
      <c r="AW33" s="1290" t="str">
        <f>IF(AW31="","",VLOOKUP(AW31,'(参考様式10)【記載例】シフト記号表（勤務時間帯）'!$C$6:$U$35,19,FALSE))</f>
        <v/>
      </c>
      <c r="AX33" s="1311">
        <f>IF($BB$3="４週",SUM(S33:AT33),IF($BB$3="暦月",SUM(S33:AW33),""))</f>
        <v>64</v>
      </c>
      <c r="AY33" s="1322"/>
      <c r="AZ33" s="1333">
        <f>IF($BB$3="４週",AX33/4,IF($BB$3="暦月",'【記載例】参考様式10'!AX33/('【記載例】参考様式10'!$BB$8/7),""))</f>
        <v>16</v>
      </c>
      <c r="BA33" s="1342"/>
      <c r="BB33" s="1150"/>
      <c r="BC33" s="1166"/>
      <c r="BD33" s="1166"/>
      <c r="BE33" s="1166"/>
      <c r="BF33" s="1180"/>
    </row>
    <row r="34" spans="2:58" ht="20.25" customHeight="1">
      <c r="B34" s="1210">
        <f>B31+1</f>
        <v>5</v>
      </c>
      <c r="C34" s="864" t="s">
        <v>755</v>
      </c>
      <c r="D34" s="884"/>
      <c r="E34" s="894"/>
      <c r="F34" s="901"/>
      <c r="G34" s="901" t="s">
        <v>758</v>
      </c>
      <c r="H34" s="928" t="s">
        <v>765</v>
      </c>
      <c r="I34" s="937"/>
      <c r="J34" s="937"/>
      <c r="K34" s="942"/>
      <c r="L34" s="953" t="s">
        <v>474</v>
      </c>
      <c r="M34" s="963"/>
      <c r="N34" s="963"/>
      <c r="O34" s="975"/>
      <c r="P34" s="1257" t="s">
        <v>712</v>
      </c>
      <c r="Q34" s="1266"/>
      <c r="R34" s="1274"/>
      <c r="S34" s="1015"/>
      <c r="T34" s="1029" t="s">
        <v>775</v>
      </c>
      <c r="U34" s="1029"/>
      <c r="V34" s="1029"/>
      <c r="W34" s="1029" t="s">
        <v>775</v>
      </c>
      <c r="X34" s="1029"/>
      <c r="Y34" s="1043" t="s">
        <v>775</v>
      </c>
      <c r="Z34" s="1015"/>
      <c r="AA34" s="1029" t="s">
        <v>775</v>
      </c>
      <c r="AB34" s="1029"/>
      <c r="AC34" s="1029"/>
      <c r="AD34" s="1029" t="s">
        <v>775</v>
      </c>
      <c r="AE34" s="1029"/>
      <c r="AF34" s="1043" t="s">
        <v>775</v>
      </c>
      <c r="AG34" s="1015"/>
      <c r="AH34" s="1029" t="s">
        <v>775</v>
      </c>
      <c r="AI34" s="1029"/>
      <c r="AJ34" s="1029"/>
      <c r="AK34" s="1029" t="s">
        <v>775</v>
      </c>
      <c r="AL34" s="1029"/>
      <c r="AM34" s="1043" t="s">
        <v>775</v>
      </c>
      <c r="AN34" s="1015"/>
      <c r="AO34" s="1029" t="s">
        <v>775</v>
      </c>
      <c r="AP34" s="1029"/>
      <c r="AQ34" s="1029"/>
      <c r="AR34" s="1029" t="s">
        <v>775</v>
      </c>
      <c r="AS34" s="1029"/>
      <c r="AT34" s="1043" t="s">
        <v>775</v>
      </c>
      <c r="AU34" s="1015"/>
      <c r="AV34" s="1029"/>
      <c r="AW34" s="1029"/>
      <c r="AX34" s="1312"/>
      <c r="AY34" s="1323"/>
      <c r="AZ34" s="1334"/>
      <c r="BA34" s="1343"/>
      <c r="BB34" s="1151" t="s">
        <v>566</v>
      </c>
      <c r="BC34" s="1167"/>
      <c r="BD34" s="1167"/>
      <c r="BE34" s="1167"/>
      <c r="BF34" s="1181"/>
    </row>
    <row r="35" spans="2:58" ht="20.25" customHeight="1">
      <c r="B35" s="1210"/>
      <c r="C35" s="865"/>
      <c r="D35" s="885"/>
      <c r="E35" s="895"/>
      <c r="F35" s="899"/>
      <c r="G35" s="913"/>
      <c r="H35" s="927"/>
      <c r="I35" s="937"/>
      <c r="J35" s="937"/>
      <c r="K35" s="942"/>
      <c r="L35" s="952"/>
      <c r="M35" s="962"/>
      <c r="N35" s="962"/>
      <c r="O35" s="974"/>
      <c r="P35" s="1255" t="s">
        <v>683</v>
      </c>
      <c r="Q35" s="1264"/>
      <c r="R35" s="1272"/>
      <c r="S35" s="1283" t="str">
        <f>IF(S34="","",VLOOKUP(S34,'(参考様式10)【記載例】シフト記号表（勤務時間帯）'!$C$6:$K$35,9,FALSE))</f>
        <v/>
      </c>
      <c r="T35" s="1289">
        <f>IF(T34="","",VLOOKUP(T34,'(参考様式10)【記載例】シフト記号表（勤務時間帯）'!$C$6:$K$35,9,FALSE))</f>
        <v>4</v>
      </c>
      <c r="U35" s="1289" t="str">
        <f>IF(U34="","",VLOOKUP(U34,'(参考様式10)【記載例】シフト記号表（勤務時間帯）'!$C$6:$K$35,9,FALSE))</f>
        <v/>
      </c>
      <c r="V35" s="1289" t="str">
        <f>IF(V34="","",VLOOKUP(V34,'(参考様式10)【記載例】シフト記号表（勤務時間帯）'!$C$6:$K$35,9,FALSE))</f>
        <v/>
      </c>
      <c r="W35" s="1289">
        <f>IF(W34="","",VLOOKUP(W34,'(参考様式10)【記載例】シフト記号表（勤務時間帯）'!$C$6:$K$35,9,FALSE))</f>
        <v>4</v>
      </c>
      <c r="X35" s="1289" t="str">
        <f>IF(X34="","",VLOOKUP(X34,'(参考様式10)【記載例】シフト記号表（勤務時間帯）'!$C$6:$K$35,9,FALSE))</f>
        <v/>
      </c>
      <c r="Y35" s="1295">
        <f>IF(Y34="","",VLOOKUP(Y34,'(参考様式10)【記載例】シフト記号表（勤務時間帯）'!$C$6:$K$35,9,FALSE))</f>
        <v>4</v>
      </c>
      <c r="Z35" s="1283" t="str">
        <f>IF(Z34="","",VLOOKUP(Z34,'(参考様式10)【記載例】シフト記号表（勤務時間帯）'!$C$6:$K$35,9,FALSE))</f>
        <v/>
      </c>
      <c r="AA35" s="1289">
        <f>IF(AA34="","",VLOOKUP(AA34,'(参考様式10)【記載例】シフト記号表（勤務時間帯）'!$C$6:$K$35,9,FALSE))</f>
        <v>4</v>
      </c>
      <c r="AB35" s="1289" t="str">
        <f>IF(AB34="","",VLOOKUP(AB34,'(参考様式10)【記載例】シフト記号表（勤務時間帯）'!$C$6:$K$35,9,FALSE))</f>
        <v/>
      </c>
      <c r="AC35" s="1289" t="str">
        <f>IF(AC34="","",VLOOKUP(AC34,'(参考様式10)【記載例】シフト記号表（勤務時間帯）'!$C$6:$K$35,9,FALSE))</f>
        <v/>
      </c>
      <c r="AD35" s="1289">
        <f>IF(AD34="","",VLOOKUP(AD34,'(参考様式10)【記載例】シフト記号表（勤務時間帯）'!$C$6:$K$35,9,FALSE))</f>
        <v>4</v>
      </c>
      <c r="AE35" s="1289" t="str">
        <f>IF(AE34="","",VLOOKUP(AE34,'(参考様式10)【記載例】シフト記号表（勤務時間帯）'!$C$6:$K$35,9,FALSE))</f>
        <v/>
      </c>
      <c r="AF35" s="1295">
        <f>IF(AF34="","",VLOOKUP(AF34,'(参考様式10)【記載例】シフト記号表（勤務時間帯）'!$C$6:$K$35,9,FALSE))</f>
        <v>4</v>
      </c>
      <c r="AG35" s="1283" t="str">
        <f>IF(AG34="","",VLOOKUP(AG34,'(参考様式10)【記載例】シフト記号表（勤務時間帯）'!$C$6:$K$35,9,FALSE))</f>
        <v/>
      </c>
      <c r="AH35" s="1289">
        <f>IF(AH34="","",VLOOKUP(AH34,'(参考様式10)【記載例】シフト記号表（勤務時間帯）'!$C$6:$K$35,9,FALSE))</f>
        <v>4</v>
      </c>
      <c r="AI35" s="1289" t="str">
        <f>IF(AI34="","",VLOOKUP(AI34,'(参考様式10)【記載例】シフト記号表（勤務時間帯）'!$C$6:$K$35,9,FALSE))</f>
        <v/>
      </c>
      <c r="AJ35" s="1289" t="str">
        <f>IF(AJ34="","",VLOOKUP(AJ34,'(参考様式10)【記載例】シフト記号表（勤務時間帯）'!$C$6:$K$35,9,FALSE))</f>
        <v/>
      </c>
      <c r="AK35" s="1289">
        <f>IF(AK34="","",VLOOKUP(AK34,'(参考様式10)【記載例】シフト記号表（勤務時間帯）'!$C$6:$K$35,9,FALSE))</f>
        <v>4</v>
      </c>
      <c r="AL35" s="1289" t="str">
        <f>IF(AL34="","",VLOOKUP(AL34,'(参考様式10)【記載例】シフト記号表（勤務時間帯）'!$C$6:$K$35,9,FALSE))</f>
        <v/>
      </c>
      <c r="AM35" s="1295">
        <f>IF(AM34="","",VLOOKUP(AM34,'(参考様式10)【記載例】シフト記号表（勤務時間帯）'!$C$6:$K$35,9,FALSE))</f>
        <v>4</v>
      </c>
      <c r="AN35" s="1283" t="str">
        <f>IF(AN34="","",VLOOKUP(AN34,'(参考様式10)【記載例】シフト記号表（勤務時間帯）'!$C$6:$K$35,9,FALSE))</f>
        <v/>
      </c>
      <c r="AO35" s="1289">
        <f>IF(AO34="","",VLOOKUP(AO34,'(参考様式10)【記載例】シフト記号表（勤務時間帯）'!$C$6:$K$35,9,FALSE))</f>
        <v>4</v>
      </c>
      <c r="AP35" s="1289" t="str">
        <f>IF(AP34="","",VLOOKUP(AP34,'(参考様式10)【記載例】シフト記号表（勤務時間帯）'!$C$6:$K$35,9,FALSE))</f>
        <v/>
      </c>
      <c r="AQ35" s="1289" t="str">
        <f>IF(AQ34="","",VLOOKUP(AQ34,'(参考様式10)【記載例】シフト記号表（勤務時間帯）'!$C$6:$K$35,9,FALSE))</f>
        <v/>
      </c>
      <c r="AR35" s="1289">
        <f>IF(AR34="","",VLOOKUP(AR34,'(参考様式10)【記載例】シフト記号表（勤務時間帯）'!$C$6:$K$35,9,FALSE))</f>
        <v>4</v>
      </c>
      <c r="AS35" s="1289" t="str">
        <f>IF(AS34="","",VLOOKUP(AS34,'(参考様式10)【記載例】シフト記号表（勤務時間帯）'!$C$6:$K$35,9,FALSE))</f>
        <v/>
      </c>
      <c r="AT35" s="1295">
        <f>IF(AT34="","",VLOOKUP(AT34,'(参考様式10)【記載例】シフト記号表（勤務時間帯）'!$C$6:$K$35,9,FALSE))</f>
        <v>4</v>
      </c>
      <c r="AU35" s="1283" t="str">
        <f>IF(AU34="","",VLOOKUP(AU34,'(参考様式10)【記載例】シフト記号表（勤務時間帯）'!$C$6:$K$35,9,FALSE))</f>
        <v/>
      </c>
      <c r="AV35" s="1289" t="str">
        <f>IF(AV34="","",VLOOKUP(AV34,'(参考様式10)【記載例】シフト記号表（勤務時間帯）'!$C$6:$K$35,9,FALSE))</f>
        <v/>
      </c>
      <c r="AW35" s="1289" t="str">
        <f>IF(AW34="","",VLOOKUP(AW34,'(参考様式10)【記載例】シフト記号表（勤務時間帯）'!$C$6:$K$35,9,FALSE))</f>
        <v/>
      </c>
      <c r="AX35" s="1310">
        <f>IF($BB$3="４週",SUM(S35:AT35),IF($BB$3="暦月",SUM(S35:AW35),""))</f>
        <v>48</v>
      </c>
      <c r="AY35" s="1321"/>
      <c r="AZ35" s="1332">
        <f>IF($BB$3="４週",AX35/4,IF($BB$3="暦月",'【記載例】参考様式10'!AX35/('【記載例】参考様式10'!$BB$8/7),""))</f>
        <v>12</v>
      </c>
      <c r="BA35" s="1341"/>
      <c r="BB35" s="1149"/>
      <c r="BC35" s="1165"/>
      <c r="BD35" s="1165"/>
      <c r="BE35" s="1165"/>
      <c r="BF35" s="1179"/>
    </row>
    <row r="36" spans="2:58" ht="20.25" customHeight="1">
      <c r="B36" s="1210"/>
      <c r="C36" s="866"/>
      <c r="D36" s="886"/>
      <c r="E36" s="896"/>
      <c r="F36" s="899" t="str">
        <f>C34</f>
        <v>看護職員</v>
      </c>
      <c r="G36" s="914"/>
      <c r="H36" s="927"/>
      <c r="I36" s="937"/>
      <c r="J36" s="937"/>
      <c r="K36" s="942"/>
      <c r="L36" s="954"/>
      <c r="M36" s="964"/>
      <c r="N36" s="964"/>
      <c r="O36" s="976"/>
      <c r="P36" s="1256" t="s">
        <v>772</v>
      </c>
      <c r="Q36" s="1265"/>
      <c r="R36" s="1273"/>
      <c r="S36" s="1284" t="str">
        <f>IF(S34="","",VLOOKUP(S34,'(参考様式10)【記載例】シフト記号表（勤務時間帯）'!$C$6:$U$35,19,FALSE))</f>
        <v/>
      </c>
      <c r="T36" s="1290">
        <f>IF(T34="","",VLOOKUP(T34,'(参考様式10)【記載例】シフト記号表（勤務時間帯）'!$C$6:$U$35,19,FALSE))</f>
        <v>4</v>
      </c>
      <c r="U36" s="1290" t="str">
        <f>IF(U34="","",VLOOKUP(U34,'(参考様式10)【記載例】シフト記号表（勤務時間帯）'!$C$6:$U$35,19,FALSE))</f>
        <v/>
      </c>
      <c r="V36" s="1290" t="str">
        <f>IF(V34="","",VLOOKUP(V34,'(参考様式10)【記載例】シフト記号表（勤務時間帯）'!$C$6:$U$35,19,FALSE))</f>
        <v/>
      </c>
      <c r="W36" s="1290">
        <f>IF(W34="","",VLOOKUP(W34,'(参考様式10)【記載例】シフト記号表（勤務時間帯）'!$C$6:$U$35,19,FALSE))</f>
        <v>4</v>
      </c>
      <c r="X36" s="1290" t="str">
        <f>IF(X34="","",VLOOKUP(X34,'(参考様式10)【記載例】シフト記号表（勤務時間帯）'!$C$6:$U$35,19,FALSE))</f>
        <v/>
      </c>
      <c r="Y36" s="1296">
        <f>IF(Y34="","",VLOOKUP(Y34,'(参考様式10)【記載例】シフト記号表（勤務時間帯）'!$C$6:$U$35,19,FALSE))</f>
        <v>4</v>
      </c>
      <c r="Z36" s="1284" t="str">
        <f>IF(Z34="","",VLOOKUP(Z34,'(参考様式10)【記載例】シフト記号表（勤務時間帯）'!$C$6:$U$35,19,FALSE))</f>
        <v/>
      </c>
      <c r="AA36" s="1290">
        <f>IF(AA34="","",VLOOKUP(AA34,'(参考様式10)【記載例】シフト記号表（勤務時間帯）'!$C$6:$U$35,19,FALSE))</f>
        <v>4</v>
      </c>
      <c r="AB36" s="1290" t="str">
        <f>IF(AB34="","",VLOOKUP(AB34,'(参考様式10)【記載例】シフト記号表（勤務時間帯）'!$C$6:$U$35,19,FALSE))</f>
        <v/>
      </c>
      <c r="AC36" s="1290" t="str">
        <f>IF(AC34="","",VLOOKUP(AC34,'(参考様式10)【記載例】シフト記号表（勤務時間帯）'!$C$6:$U$35,19,FALSE))</f>
        <v/>
      </c>
      <c r="AD36" s="1290">
        <f>IF(AD34="","",VLOOKUP(AD34,'(参考様式10)【記載例】シフト記号表（勤務時間帯）'!$C$6:$U$35,19,FALSE))</f>
        <v>4</v>
      </c>
      <c r="AE36" s="1290" t="str">
        <f>IF(AE34="","",VLOOKUP(AE34,'(参考様式10)【記載例】シフト記号表（勤務時間帯）'!$C$6:$U$35,19,FALSE))</f>
        <v/>
      </c>
      <c r="AF36" s="1296">
        <f>IF(AF34="","",VLOOKUP(AF34,'(参考様式10)【記載例】シフト記号表（勤務時間帯）'!$C$6:$U$35,19,FALSE))</f>
        <v>4</v>
      </c>
      <c r="AG36" s="1284" t="str">
        <f>IF(AG34="","",VLOOKUP(AG34,'(参考様式10)【記載例】シフト記号表（勤務時間帯）'!$C$6:$U$35,19,FALSE))</f>
        <v/>
      </c>
      <c r="AH36" s="1290">
        <f>IF(AH34="","",VLOOKUP(AH34,'(参考様式10)【記載例】シフト記号表（勤務時間帯）'!$C$6:$U$35,19,FALSE))</f>
        <v>4</v>
      </c>
      <c r="AI36" s="1290" t="str">
        <f>IF(AI34="","",VLOOKUP(AI34,'(参考様式10)【記載例】シフト記号表（勤務時間帯）'!$C$6:$U$35,19,FALSE))</f>
        <v/>
      </c>
      <c r="AJ36" s="1290" t="str">
        <f>IF(AJ34="","",VLOOKUP(AJ34,'(参考様式10)【記載例】シフト記号表（勤務時間帯）'!$C$6:$U$35,19,FALSE))</f>
        <v/>
      </c>
      <c r="AK36" s="1290">
        <f>IF(AK34="","",VLOOKUP(AK34,'(参考様式10)【記載例】シフト記号表（勤務時間帯）'!$C$6:$U$35,19,FALSE))</f>
        <v>4</v>
      </c>
      <c r="AL36" s="1290" t="str">
        <f>IF(AL34="","",VLOOKUP(AL34,'(参考様式10)【記載例】シフト記号表（勤務時間帯）'!$C$6:$U$35,19,FALSE))</f>
        <v/>
      </c>
      <c r="AM36" s="1296">
        <f>IF(AM34="","",VLOOKUP(AM34,'(参考様式10)【記載例】シフト記号表（勤務時間帯）'!$C$6:$U$35,19,FALSE))</f>
        <v>4</v>
      </c>
      <c r="AN36" s="1284" t="str">
        <f>IF(AN34="","",VLOOKUP(AN34,'(参考様式10)【記載例】シフト記号表（勤務時間帯）'!$C$6:$U$35,19,FALSE))</f>
        <v/>
      </c>
      <c r="AO36" s="1290">
        <f>IF(AO34="","",VLOOKUP(AO34,'(参考様式10)【記載例】シフト記号表（勤務時間帯）'!$C$6:$U$35,19,FALSE))</f>
        <v>4</v>
      </c>
      <c r="AP36" s="1290" t="str">
        <f>IF(AP34="","",VLOOKUP(AP34,'(参考様式10)【記載例】シフト記号表（勤務時間帯）'!$C$6:$U$35,19,FALSE))</f>
        <v/>
      </c>
      <c r="AQ36" s="1290" t="str">
        <f>IF(AQ34="","",VLOOKUP(AQ34,'(参考様式10)【記載例】シフト記号表（勤務時間帯）'!$C$6:$U$35,19,FALSE))</f>
        <v/>
      </c>
      <c r="AR36" s="1290">
        <f>IF(AR34="","",VLOOKUP(AR34,'(参考様式10)【記載例】シフト記号表（勤務時間帯）'!$C$6:$U$35,19,FALSE))</f>
        <v>4</v>
      </c>
      <c r="AS36" s="1290" t="str">
        <f>IF(AS34="","",VLOOKUP(AS34,'(参考様式10)【記載例】シフト記号表（勤務時間帯）'!$C$6:$U$35,19,FALSE))</f>
        <v/>
      </c>
      <c r="AT36" s="1296">
        <f>IF(AT34="","",VLOOKUP(AT34,'(参考様式10)【記載例】シフト記号表（勤務時間帯）'!$C$6:$U$35,19,FALSE))</f>
        <v>4</v>
      </c>
      <c r="AU36" s="1284" t="str">
        <f>IF(AU34="","",VLOOKUP(AU34,'(参考様式10)【記載例】シフト記号表（勤務時間帯）'!$C$6:$U$35,19,FALSE))</f>
        <v/>
      </c>
      <c r="AV36" s="1290" t="str">
        <f>IF(AV34="","",VLOOKUP(AV34,'(参考様式10)【記載例】シフト記号表（勤務時間帯）'!$C$6:$U$35,19,FALSE))</f>
        <v/>
      </c>
      <c r="AW36" s="1290" t="str">
        <f>IF(AW34="","",VLOOKUP(AW34,'(参考様式10)【記載例】シフト記号表（勤務時間帯）'!$C$6:$U$35,19,FALSE))</f>
        <v/>
      </c>
      <c r="AX36" s="1311">
        <f>IF($BB$3="４週",SUM(S36:AT36),IF($BB$3="暦月",SUM(S36:AW36),""))</f>
        <v>48</v>
      </c>
      <c r="AY36" s="1322"/>
      <c r="AZ36" s="1333">
        <f>IF($BB$3="４週",AX36/4,IF($BB$3="暦月",'【記載例】参考様式10'!AX36/('【記載例】参考様式10'!$BB$8/7),""))</f>
        <v>12</v>
      </c>
      <c r="BA36" s="1342"/>
      <c r="BB36" s="1150"/>
      <c r="BC36" s="1166"/>
      <c r="BD36" s="1166"/>
      <c r="BE36" s="1166"/>
      <c r="BF36" s="1180"/>
    </row>
    <row r="37" spans="2:58" ht="20.25" customHeight="1">
      <c r="B37" s="1210">
        <f>B34+1</f>
        <v>6</v>
      </c>
      <c r="C37" s="864" t="s">
        <v>756</v>
      </c>
      <c r="D37" s="884"/>
      <c r="E37" s="894"/>
      <c r="F37" s="901"/>
      <c r="G37" s="901" t="s">
        <v>50</v>
      </c>
      <c r="H37" s="928" t="s">
        <v>243</v>
      </c>
      <c r="I37" s="937"/>
      <c r="J37" s="937"/>
      <c r="K37" s="942"/>
      <c r="L37" s="953" t="s">
        <v>769</v>
      </c>
      <c r="M37" s="963"/>
      <c r="N37" s="963"/>
      <c r="O37" s="975"/>
      <c r="P37" s="1257" t="s">
        <v>712</v>
      </c>
      <c r="Q37" s="1266"/>
      <c r="R37" s="1274"/>
      <c r="S37" s="1015"/>
      <c r="T37" s="1029" t="s">
        <v>596</v>
      </c>
      <c r="U37" s="1029" t="s">
        <v>596</v>
      </c>
      <c r="V37" s="1029"/>
      <c r="W37" s="1029"/>
      <c r="X37" s="1029" t="s">
        <v>596</v>
      </c>
      <c r="Y37" s="1043"/>
      <c r="Z37" s="1015"/>
      <c r="AA37" s="1029" t="s">
        <v>596</v>
      </c>
      <c r="AB37" s="1029" t="s">
        <v>596</v>
      </c>
      <c r="AC37" s="1029"/>
      <c r="AD37" s="1029"/>
      <c r="AE37" s="1029" t="s">
        <v>596</v>
      </c>
      <c r="AF37" s="1043"/>
      <c r="AG37" s="1015"/>
      <c r="AH37" s="1029" t="s">
        <v>596</v>
      </c>
      <c r="AI37" s="1029" t="s">
        <v>596</v>
      </c>
      <c r="AJ37" s="1029"/>
      <c r="AK37" s="1029"/>
      <c r="AL37" s="1029" t="s">
        <v>596</v>
      </c>
      <c r="AM37" s="1043"/>
      <c r="AN37" s="1015"/>
      <c r="AO37" s="1029" t="s">
        <v>596</v>
      </c>
      <c r="AP37" s="1029" t="s">
        <v>596</v>
      </c>
      <c r="AQ37" s="1029"/>
      <c r="AR37" s="1029"/>
      <c r="AS37" s="1029" t="s">
        <v>596</v>
      </c>
      <c r="AT37" s="1043"/>
      <c r="AU37" s="1015"/>
      <c r="AV37" s="1029"/>
      <c r="AW37" s="1029"/>
      <c r="AX37" s="1312"/>
      <c r="AY37" s="1323"/>
      <c r="AZ37" s="1334"/>
      <c r="BA37" s="1343"/>
      <c r="BB37" s="1151" t="s">
        <v>7</v>
      </c>
      <c r="BC37" s="1167"/>
      <c r="BD37" s="1167"/>
      <c r="BE37" s="1167"/>
      <c r="BF37" s="1181"/>
    </row>
    <row r="38" spans="2:58" ht="20.25" customHeight="1">
      <c r="B38" s="1210"/>
      <c r="C38" s="865"/>
      <c r="D38" s="885"/>
      <c r="E38" s="895"/>
      <c r="F38" s="899"/>
      <c r="G38" s="913"/>
      <c r="H38" s="927"/>
      <c r="I38" s="937"/>
      <c r="J38" s="937"/>
      <c r="K38" s="942"/>
      <c r="L38" s="952"/>
      <c r="M38" s="962"/>
      <c r="N38" s="962"/>
      <c r="O38" s="974"/>
      <c r="P38" s="1255" t="s">
        <v>683</v>
      </c>
      <c r="Q38" s="1264"/>
      <c r="R38" s="1272"/>
      <c r="S38" s="1283" t="str">
        <f>IF(S37="","",VLOOKUP(S37,'(参考様式10)【記載例】シフト記号表（勤務時間帯）'!$C$6:$K$35,9,FALSE))</f>
        <v/>
      </c>
      <c r="T38" s="1289">
        <f>IF(T37="","",VLOOKUP(T37,'(参考様式10)【記載例】シフト記号表（勤務時間帯）'!$C$6:$K$35,9,FALSE))</f>
        <v>8</v>
      </c>
      <c r="U38" s="1289">
        <f>IF(U37="","",VLOOKUP(U37,'(参考様式10)【記載例】シフト記号表（勤務時間帯）'!$C$6:$K$35,9,FALSE))</f>
        <v>8</v>
      </c>
      <c r="V38" s="1289" t="str">
        <f>IF(V37="","",VLOOKUP(V37,'(参考様式10)【記載例】シフト記号表（勤務時間帯）'!$C$6:$K$35,9,FALSE))</f>
        <v/>
      </c>
      <c r="W38" s="1289" t="str">
        <f>IF(W37="","",VLOOKUP(W37,'(参考様式10)【記載例】シフト記号表（勤務時間帯）'!$C$6:$K$35,9,FALSE))</f>
        <v/>
      </c>
      <c r="X38" s="1289">
        <f>IF(X37="","",VLOOKUP(X37,'(参考様式10)【記載例】シフト記号表（勤務時間帯）'!$C$6:$K$35,9,FALSE))</f>
        <v>8</v>
      </c>
      <c r="Y38" s="1295" t="str">
        <f>IF(Y37="","",VLOOKUP(Y37,'(参考様式10)【記載例】シフト記号表（勤務時間帯）'!$C$6:$K$35,9,FALSE))</f>
        <v/>
      </c>
      <c r="Z38" s="1283" t="str">
        <f>IF(Z37="","",VLOOKUP(Z37,'(参考様式10)【記載例】シフト記号表（勤務時間帯）'!$C$6:$K$35,9,FALSE))</f>
        <v/>
      </c>
      <c r="AA38" s="1289">
        <f>IF(AA37="","",VLOOKUP(AA37,'(参考様式10)【記載例】シフト記号表（勤務時間帯）'!$C$6:$K$35,9,FALSE))</f>
        <v>8</v>
      </c>
      <c r="AB38" s="1289">
        <f>IF(AB37="","",VLOOKUP(AB37,'(参考様式10)【記載例】シフト記号表（勤務時間帯）'!$C$6:$K$35,9,FALSE))</f>
        <v>8</v>
      </c>
      <c r="AC38" s="1289" t="str">
        <f>IF(AC37="","",VLOOKUP(AC37,'(参考様式10)【記載例】シフト記号表（勤務時間帯）'!$C$6:$K$35,9,FALSE))</f>
        <v/>
      </c>
      <c r="AD38" s="1289" t="str">
        <f>IF(AD37="","",VLOOKUP(AD37,'(参考様式10)【記載例】シフト記号表（勤務時間帯）'!$C$6:$K$35,9,FALSE))</f>
        <v/>
      </c>
      <c r="AE38" s="1289">
        <f>IF(AE37="","",VLOOKUP(AE37,'(参考様式10)【記載例】シフト記号表（勤務時間帯）'!$C$6:$K$35,9,FALSE))</f>
        <v>8</v>
      </c>
      <c r="AF38" s="1295" t="str">
        <f>IF(AF37="","",VLOOKUP(AF37,'(参考様式10)【記載例】シフト記号表（勤務時間帯）'!$C$6:$K$35,9,FALSE))</f>
        <v/>
      </c>
      <c r="AG38" s="1283" t="str">
        <f>IF(AG37="","",VLOOKUP(AG37,'(参考様式10)【記載例】シフト記号表（勤務時間帯）'!$C$6:$K$35,9,FALSE))</f>
        <v/>
      </c>
      <c r="AH38" s="1289">
        <f>IF(AH37="","",VLOOKUP(AH37,'(参考様式10)【記載例】シフト記号表（勤務時間帯）'!$C$6:$K$35,9,FALSE))</f>
        <v>8</v>
      </c>
      <c r="AI38" s="1289">
        <f>IF(AI37="","",VLOOKUP(AI37,'(参考様式10)【記載例】シフト記号表（勤務時間帯）'!$C$6:$K$35,9,FALSE))</f>
        <v>8</v>
      </c>
      <c r="AJ38" s="1289" t="str">
        <f>IF(AJ37="","",VLOOKUP(AJ37,'(参考様式10)【記載例】シフト記号表（勤務時間帯）'!$C$6:$K$35,9,FALSE))</f>
        <v/>
      </c>
      <c r="AK38" s="1289" t="str">
        <f>IF(AK37="","",VLOOKUP(AK37,'(参考様式10)【記載例】シフト記号表（勤務時間帯）'!$C$6:$K$35,9,FALSE))</f>
        <v/>
      </c>
      <c r="AL38" s="1289">
        <f>IF(AL37="","",VLOOKUP(AL37,'(参考様式10)【記載例】シフト記号表（勤務時間帯）'!$C$6:$K$35,9,FALSE))</f>
        <v>8</v>
      </c>
      <c r="AM38" s="1295" t="str">
        <f>IF(AM37="","",VLOOKUP(AM37,'(参考様式10)【記載例】シフト記号表（勤務時間帯）'!$C$6:$K$35,9,FALSE))</f>
        <v/>
      </c>
      <c r="AN38" s="1283" t="str">
        <f>IF(AN37="","",VLOOKUP(AN37,'(参考様式10)【記載例】シフト記号表（勤務時間帯）'!$C$6:$K$35,9,FALSE))</f>
        <v/>
      </c>
      <c r="AO38" s="1289">
        <f>IF(AO37="","",VLOOKUP(AO37,'(参考様式10)【記載例】シフト記号表（勤務時間帯）'!$C$6:$K$35,9,FALSE))</f>
        <v>8</v>
      </c>
      <c r="AP38" s="1289">
        <f>IF(AP37="","",VLOOKUP(AP37,'(参考様式10)【記載例】シフト記号表（勤務時間帯）'!$C$6:$K$35,9,FALSE))</f>
        <v>8</v>
      </c>
      <c r="AQ38" s="1289" t="str">
        <f>IF(AQ37="","",VLOOKUP(AQ37,'(参考様式10)【記載例】シフト記号表（勤務時間帯）'!$C$6:$K$35,9,FALSE))</f>
        <v/>
      </c>
      <c r="AR38" s="1289" t="str">
        <f>IF(AR37="","",VLOOKUP(AR37,'(参考様式10)【記載例】シフト記号表（勤務時間帯）'!$C$6:$K$35,9,FALSE))</f>
        <v/>
      </c>
      <c r="AS38" s="1289">
        <f>IF(AS37="","",VLOOKUP(AS37,'(参考様式10)【記載例】シフト記号表（勤務時間帯）'!$C$6:$K$35,9,FALSE))</f>
        <v>8</v>
      </c>
      <c r="AT38" s="1295" t="str">
        <f>IF(AT37="","",VLOOKUP(AT37,'(参考様式10)【記載例】シフト記号表（勤務時間帯）'!$C$6:$K$35,9,FALSE))</f>
        <v/>
      </c>
      <c r="AU38" s="1283" t="str">
        <f>IF(AU37="","",VLOOKUP(AU37,'(参考様式10)【記載例】シフト記号表（勤務時間帯）'!$C$6:$K$35,9,FALSE))</f>
        <v/>
      </c>
      <c r="AV38" s="1289" t="str">
        <f>IF(AV37="","",VLOOKUP(AV37,'(参考様式10)【記載例】シフト記号表（勤務時間帯）'!$C$6:$K$35,9,FALSE))</f>
        <v/>
      </c>
      <c r="AW38" s="1289" t="str">
        <f>IF(AW37="","",VLOOKUP(AW37,'(参考様式10)【記載例】シフト記号表（勤務時間帯）'!$C$6:$K$35,9,FALSE))</f>
        <v/>
      </c>
      <c r="AX38" s="1310">
        <f>IF($BB$3="４週",SUM(S38:AT38),IF($BB$3="暦月",SUM(S38:AW38),""))</f>
        <v>96</v>
      </c>
      <c r="AY38" s="1321"/>
      <c r="AZ38" s="1332">
        <f>IF($BB$3="４週",AX38/4,IF($BB$3="暦月",'【記載例】参考様式10'!AX38/('【記載例】参考様式10'!$BB$8/7),""))</f>
        <v>24</v>
      </c>
      <c r="BA38" s="1341"/>
      <c r="BB38" s="1149"/>
      <c r="BC38" s="1165"/>
      <c r="BD38" s="1165"/>
      <c r="BE38" s="1165"/>
      <c r="BF38" s="1179"/>
    </row>
    <row r="39" spans="2:58" ht="20.25" customHeight="1">
      <c r="B39" s="1210"/>
      <c r="C39" s="866"/>
      <c r="D39" s="886"/>
      <c r="E39" s="896"/>
      <c r="F39" s="899" t="str">
        <f>C37</f>
        <v>介護職員</v>
      </c>
      <c r="G39" s="914"/>
      <c r="H39" s="927"/>
      <c r="I39" s="937"/>
      <c r="J39" s="937"/>
      <c r="K39" s="942"/>
      <c r="L39" s="954"/>
      <c r="M39" s="964"/>
      <c r="N39" s="964"/>
      <c r="O39" s="976"/>
      <c r="P39" s="1256" t="s">
        <v>772</v>
      </c>
      <c r="Q39" s="1265"/>
      <c r="R39" s="1273"/>
      <c r="S39" s="1284" t="str">
        <f>IF(S37="","",VLOOKUP(S37,'(参考様式10)【記載例】シフト記号表（勤務時間帯）'!$C$6:$U$35,19,FALSE))</f>
        <v/>
      </c>
      <c r="T39" s="1290">
        <f>IF(T37="","",VLOOKUP(T37,'(参考様式10)【記載例】シフト記号表（勤務時間帯）'!$C$6:$U$35,19,FALSE))</f>
        <v>7</v>
      </c>
      <c r="U39" s="1290">
        <f>IF(U37="","",VLOOKUP(U37,'(参考様式10)【記載例】シフト記号表（勤務時間帯）'!$C$6:$U$35,19,FALSE))</f>
        <v>7</v>
      </c>
      <c r="V39" s="1290" t="str">
        <f>IF(V37="","",VLOOKUP(V37,'(参考様式10)【記載例】シフト記号表（勤務時間帯）'!$C$6:$U$35,19,FALSE))</f>
        <v/>
      </c>
      <c r="W39" s="1290" t="str">
        <f>IF(W37="","",VLOOKUP(W37,'(参考様式10)【記載例】シフト記号表（勤務時間帯）'!$C$6:$U$35,19,FALSE))</f>
        <v/>
      </c>
      <c r="X39" s="1290">
        <f>IF(X37="","",VLOOKUP(X37,'(参考様式10)【記載例】シフト記号表（勤務時間帯）'!$C$6:$U$35,19,FALSE))</f>
        <v>7</v>
      </c>
      <c r="Y39" s="1296" t="str">
        <f>IF(Y37="","",VLOOKUP(Y37,'(参考様式10)【記載例】シフト記号表（勤務時間帯）'!$C$6:$U$35,19,FALSE))</f>
        <v/>
      </c>
      <c r="Z39" s="1284" t="str">
        <f>IF(Z37="","",VLOOKUP(Z37,'(参考様式10)【記載例】シフト記号表（勤務時間帯）'!$C$6:$U$35,19,FALSE))</f>
        <v/>
      </c>
      <c r="AA39" s="1290">
        <f>IF(AA37="","",VLOOKUP(AA37,'(参考様式10)【記載例】シフト記号表（勤務時間帯）'!$C$6:$U$35,19,FALSE))</f>
        <v>7</v>
      </c>
      <c r="AB39" s="1290">
        <f>IF(AB37="","",VLOOKUP(AB37,'(参考様式10)【記載例】シフト記号表（勤務時間帯）'!$C$6:$U$35,19,FALSE))</f>
        <v>7</v>
      </c>
      <c r="AC39" s="1290" t="str">
        <f>IF(AC37="","",VLOOKUP(AC37,'(参考様式10)【記載例】シフト記号表（勤務時間帯）'!$C$6:$U$35,19,FALSE))</f>
        <v/>
      </c>
      <c r="AD39" s="1290" t="str">
        <f>IF(AD37="","",VLOOKUP(AD37,'(参考様式10)【記載例】シフト記号表（勤務時間帯）'!$C$6:$U$35,19,FALSE))</f>
        <v/>
      </c>
      <c r="AE39" s="1290">
        <f>IF(AE37="","",VLOOKUP(AE37,'(参考様式10)【記載例】シフト記号表（勤務時間帯）'!$C$6:$U$35,19,FALSE))</f>
        <v>7</v>
      </c>
      <c r="AF39" s="1296" t="str">
        <f>IF(AF37="","",VLOOKUP(AF37,'(参考様式10)【記載例】シフト記号表（勤務時間帯）'!$C$6:$U$35,19,FALSE))</f>
        <v/>
      </c>
      <c r="AG39" s="1284" t="str">
        <f>IF(AG37="","",VLOOKUP(AG37,'(参考様式10)【記載例】シフト記号表（勤務時間帯）'!$C$6:$U$35,19,FALSE))</f>
        <v/>
      </c>
      <c r="AH39" s="1290">
        <f>IF(AH37="","",VLOOKUP(AH37,'(参考様式10)【記載例】シフト記号表（勤務時間帯）'!$C$6:$U$35,19,FALSE))</f>
        <v>7</v>
      </c>
      <c r="AI39" s="1290">
        <f>IF(AI37="","",VLOOKUP(AI37,'(参考様式10)【記載例】シフト記号表（勤務時間帯）'!$C$6:$U$35,19,FALSE))</f>
        <v>7</v>
      </c>
      <c r="AJ39" s="1290" t="str">
        <f>IF(AJ37="","",VLOOKUP(AJ37,'(参考様式10)【記載例】シフト記号表（勤務時間帯）'!$C$6:$U$35,19,FALSE))</f>
        <v/>
      </c>
      <c r="AK39" s="1290" t="str">
        <f>IF(AK37="","",VLOOKUP(AK37,'(参考様式10)【記載例】シフト記号表（勤務時間帯）'!$C$6:$U$35,19,FALSE))</f>
        <v/>
      </c>
      <c r="AL39" s="1290">
        <f>IF(AL37="","",VLOOKUP(AL37,'(参考様式10)【記載例】シフト記号表（勤務時間帯）'!$C$6:$U$35,19,FALSE))</f>
        <v>7</v>
      </c>
      <c r="AM39" s="1296" t="str">
        <f>IF(AM37="","",VLOOKUP(AM37,'(参考様式10)【記載例】シフト記号表（勤務時間帯）'!$C$6:$U$35,19,FALSE))</f>
        <v/>
      </c>
      <c r="AN39" s="1284" t="str">
        <f>IF(AN37="","",VLOOKUP(AN37,'(参考様式10)【記載例】シフト記号表（勤務時間帯）'!$C$6:$U$35,19,FALSE))</f>
        <v/>
      </c>
      <c r="AO39" s="1290">
        <f>IF(AO37="","",VLOOKUP(AO37,'(参考様式10)【記載例】シフト記号表（勤務時間帯）'!$C$6:$U$35,19,FALSE))</f>
        <v>7</v>
      </c>
      <c r="AP39" s="1290">
        <f>IF(AP37="","",VLOOKUP(AP37,'(参考様式10)【記載例】シフト記号表（勤務時間帯）'!$C$6:$U$35,19,FALSE))</f>
        <v>7</v>
      </c>
      <c r="AQ39" s="1290" t="str">
        <f>IF(AQ37="","",VLOOKUP(AQ37,'(参考様式10)【記載例】シフト記号表（勤務時間帯）'!$C$6:$U$35,19,FALSE))</f>
        <v/>
      </c>
      <c r="AR39" s="1290" t="str">
        <f>IF(AR37="","",VLOOKUP(AR37,'(参考様式10)【記載例】シフト記号表（勤務時間帯）'!$C$6:$U$35,19,FALSE))</f>
        <v/>
      </c>
      <c r="AS39" s="1290">
        <f>IF(AS37="","",VLOOKUP(AS37,'(参考様式10)【記載例】シフト記号表（勤務時間帯）'!$C$6:$U$35,19,FALSE))</f>
        <v>7</v>
      </c>
      <c r="AT39" s="1296" t="str">
        <f>IF(AT37="","",VLOOKUP(AT37,'(参考様式10)【記載例】シフト記号表（勤務時間帯）'!$C$6:$U$35,19,FALSE))</f>
        <v/>
      </c>
      <c r="AU39" s="1284" t="str">
        <f>IF(AU37="","",VLOOKUP(AU37,'(参考様式10)【記載例】シフト記号表（勤務時間帯）'!$C$6:$U$35,19,FALSE))</f>
        <v/>
      </c>
      <c r="AV39" s="1290" t="str">
        <f>IF(AV37="","",VLOOKUP(AV37,'(参考様式10)【記載例】シフト記号表（勤務時間帯）'!$C$6:$U$35,19,FALSE))</f>
        <v/>
      </c>
      <c r="AW39" s="1290" t="str">
        <f>IF(AW37="","",VLOOKUP(AW37,'(参考様式10)【記載例】シフト記号表（勤務時間帯）'!$C$6:$U$35,19,FALSE))</f>
        <v/>
      </c>
      <c r="AX39" s="1311">
        <f>IF($BB$3="４週",SUM(S39:AT39),IF($BB$3="暦月",SUM(S39:AW39),""))</f>
        <v>84</v>
      </c>
      <c r="AY39" s="1322"/>
      <c r="AZ39" s="1333">
        <f>IF($BB$3="４週",AX39/4,IF($BB$3="暦月",'【記載例】参考様式10'!AX39/('【記載例】参考様式10'!$BB$8/7),""))</f>
        <v>21</v>
      </c>
      <c r="BA39" s="1342"/>
      <c r="BB39" s="1150"/>
      <c r="BC39" s="1166"/>
      <c r="BD39" s="1166"/>
      <c r="BE39" s="1166"/>
      <c r="BF39" s="1180"/>
    </row>
    <row r="40" spans="2:58" ht="20.25" customHeight="1">
      <c r="B40" s="1210">
        <f>B37+1</f>
        <v>7</v>
      </c>
      <c r="C40" s="864" t="s">
        <v>756</v>
      </c>
      <c r="D40" s="884"/>
      <c r="E40" s="894"/>
      <c r="F40" s="901"/>
      <c r="G40" s="901" t="s">
        <v>50</v>
      </c>
      <c r="H40" s="928" t="s">
        <v>243</v>
      </c>
      <c r="I40" s="937"/>
      <c r="J40" s="937"/>
      <c r="K40" s="942"/>
      <c r="L40" s="953" t="s">
        <v>771</v>
      </c>
      <c r="M40" s="963"/>
      <c r="N40" s="963"/>
      <c r="O40" s="975"/>
      <c r="P40" s="1257" t="s">
        <v>712</v>
      </c>
      <c r="Q40" s="1266"/>
      <c r="R40" s="1274"/>
      <c r="S40" s="1015"/>
      <c r="T40" s="1029"/>
      <c r="U40" s="1029"/>
      <c r="V40" s="1029"/>
      <c r="W40" s="1029"/>
      <c r="X40" s="1029"/>
      <c r="Y40" s="1043" t="s">
        <v>596</v>
      </c>
      <c r="Z40" s="1015"/>
      <c r="AA40" s="1029"/>
      <c r="AB40" s="1029"/>
      <c r="AC40" s="1029"/>
      <c r="AD40" s="1029"/>
      <c r="AE40" s="1029"/>
      <c r="AF40" s="1043" t="s">
        <v>596</v>
      </c>
      <c r="AG40" s="1015"/>
      <c r="AH40" s="1029"/>
      <c r="AI40" s="1029"/>
      <c r="AJ40" s="1029"/>
      <c r="AK40" s="1029"/>
      <c r="AL40" s="1029"/>
      <c r="AM40" s="1043" t="s">
        <v>596</v>
      </c>
      <c r="AN40" s="1015"/>
      <c r="AO40" s="1029"/>
      <c r="AP40" s="1029"/>
      <c r="AQ40" s="1029"/>
      <c r="AR40" s="1029"/>
      <c r="AS40" s="1029"/>
      <c r="AT40" s="1043" t="s">
        <v>596</v>
      </c>
      <c r="AU40" s="1015"/>
      <c r="AV40" s="1029"/>
      <c r="AW40" s="1029"/>
      <c r="AX40" s="1312"/>
      <c r="AY40" s="1323"/>
      <c r="AZ40" s="1334"/>
      <c r="BA40" s="1343"/>
      <c r="BB40" s="1151" t="s">
        <v>799</v>
      </c>
      <c r="BC40" s="1167"/>
      <c r="BD40" s="1167"/>
      <c r="BE40" s="1167"/>
      <c r="BF40" s="1181"/>
    </row>
    <row r="41" spans="2:58" ht="20.25" customHeight="1">
      <c r="B41" s="1210"/>
      <c r="C41" s="865"/>
      <c r="D41" s="885"/>
      <c r="E41" s="895"/>
      <c r="F41" s="899"/>
      <c r="G41" s="913"/>
      <c r="H41" s="927"/>
      <c r="I41" s="937"/>
      <c r="J41" s="937"/>
      <c r="K41" s="942"/>
      <c r="L41" s="952"/>
      <c r="M41" s="962"/>
      <c r="N41" s="962"/>
      <c r="O41" s="974"/>
      <c r="P41" s="1255" t="s">
        <v>683</v>
      </c>
      <c r="Q41" s="1264"/>
      <c r="R41" s="1272"/>
      <c r="S41" s="1283" t="str">
        <f>IF(S40="","",VLOOKUP(S40,'(参考様式10)【記載例】シフト記号表（勤務時間帯）'!$C$6:$K$35,9,FALSE))</f>
        <v/>
      </c>
      <c r="T41" s="1289" t="str">
        <f>IF(T40="","",VLOOKUP(T40,'(参考様式10)【記載例】シフト記号表（勤務時間帯）'!$C$6:$K$35,9,FALSE))</f>
        <v/>
      </c>
      <c r="U41" s="1289" t="str">
        <f>IF(U40="","",VLOOKUP(U40,'(参考様式10)【記載例】シフト記号表（勤務時間帯）'!$C$6:$K$35,9,FALSE))</f>
        <v/>
      </c>
      <c r="V41" s="1289" t="str">
        <f>IF(V40="","",VLOOKUP(V40,'(参考様式10)【記載例】シフト記号表（勤務時間帯）'!$C$6:$K$35,9,FALSE))</f>
        <v/>
      </c>
      <c r="W41" s="1289" t="str">
        <f>IF(W40="","",VLOOKUP(W40,'(参考様式10)【記載例】シフト記号表（勤務時間帯）'!$C$6:$K$35,9,FALSE))</f>
        <v/>
      </c>
      <c r="X41" s="1289" t="str">
        <f>IF(X40="","",VLOOKUP(X40,'(参考様式10)【記載例】シフト記号表（勤務時間帯）'!$C$6:$K$35,9,FALSE))</f>
        <v/>
      </c>
      <c r="Y41" s="1295">
        <f>IF(Y40="","",VLOOKUP(Y40,'(参考様式10)【記載例】シフト記号表（勤務時間帯）'!$C$6:$K$35,9,FALSE))</f>
        <v>8</v>
      </c>
      <c r="Z41" s="1283" t="str">
        <f>IF(Z40="","",VLOOKUP(Z40,'(参考様式10)【記載例】シフト記号表（勤務時間帯）'!$C$6:$K$35,9,FALSE))</f>
        <v/>
      </c>
      <c r="AA41" s="1289" t="str">
        <f>IF(AA40="","",VLOOKUP(AA40,'(参考様式10)【記載例】シフト記号表（勤務時間帯）'!$C$6:$K$35,9,FALSE))</f>
        <v/>
      </c>
      <c r="AB41" s="1289" t="str">
        <f>IF(AB40="","",VLOOKUP(AB40,'(参考様式10)【記載例】シフト記号表（勤務時間帯）'!$C$6:$K$35,9,FALSE))</f>
        <v/>
      </c>
      <c r="AC41" s="1289" t="str">
        <f>IF(AC40="","",VLOOKUP(AC40,'(参考様式10)【記載例】シフト記号表（勤務時間帯）'!$C$6:$K$35,9,FALSE))</f>
        <v/>
      </c>
      <c r="AD41" s="1289" t="str">
        <f>IF(AD40="","",VLOOKUP(AD40,'(参考様式10)【記載例】シフト記号表（勤務時間帯）'!$C$6:$K$35,9,FALSE))</f>
        <v/>
      </c>
      <c r="AE41" s="1289" t="str">
        <f>IF(AE40="","",VLOOKUP(AE40,'(参考様式10)【記載例】シフト記号表（勤務時間帯）'!$C$6:$K$35,9,FALSE))</f>
        <v/>
      </c>
      <c r="AF41" s="1295">
        <f>IF(AF40="","",VLOOKUP(AF40,'(参考様式10)【記載例】シフト記号表（勤務時間帯）'!$C$6:$K$35,9,FALSE))</f>
        <v>8</v>
      </c>
      <c r="AG41" s="1283" t="str">
        <f>IF(AG40="","",VLOOKUP(AG40,'(参考様式10)【記載例】シフト記号表（勤務時間帯）'!$C$6:$K$35,9,FALSE))</f>
        <v/>
      </c>
      <c r="AH41" s="1289" t="str">
        <f>IF(AH40="","",VLOOKUP(AH40,'(参考様式10)【記載例】シフト記号表（勤務時間帯）'!$C$6:$K$35,9,FALSE))</f>
        <v/>
      </c>
      <c r="AI41" s="1289" t="str">
        <f>IF(AI40="","",VLOOKUP(AI40,'(参考様式10)【記載例】シフト記号表（勤務時間帯）'!$C$6:$K$35,9,FALSE))</f>
        <v/>
      </c>
      <c r="AJ41" s="1289" t="str">
        <f>IF(AJ40="","",VLOOKUP(AJ40,'(参考様式10)【記載例】シフト記号表（勤務時間帯）'!$C$6:$K$35,9,FALSE))</f>
        <v/>
      </c>
      <c r="AK41" s="1289" t="str">
        <f>IF(AK40="","",VLOOKUP(AK40,'(参考様式10)【記載例】シフト記号表（勤務時間帯）'!$C$6:$K$35,9,FALSE))</f>
        <v/>
      </c>
      <c r="AL41" s="1289" t="str">
        <f>IF(AL40="","",VLOOKUP(AL40,'(参考様式10)【記載例】シフト記号表（勤務時間帯）'!$C$6:$K$35,9,FALSE))</f>
        <v/>
      </c>
      <c r="AM41" s="1295">
        <f>IF(AM40="","",VLOOKUP(AM40,'(参考様式10)【記載例】シフト記号表（勤務時間帯）'!$C$6:$K$35,9,FALSE))</f>
        <v>8</v>
      </c>
      <c r="AN41" s="1283" t="str">
        <f>IF(AN40="","",VLOOKUP(AN40,'(参考様式10)【記載例】シフト記号表（勤務時間帯）'!$C$6:$K$35,9,FALSE))</f>
        <v/>
      </c>
      <c r="AO41" s="1289" t="str">
        <f>IF(AO40="","",VLOOKUP(AO40,'(参考様式10)【記載例】シフト記号表（勤務時間帯）'!$C$6:$K$35,9,FALSE))</f>
        <v/>
      </c>
      <c r="AP41" s="1289" t="str">
        <f>IF(AP40="","",VLOOKUP(AP40,'(参考様式10)【記載例】シフト記号表（勤務時間帯）'!$C$6:$K$35,9,FALSE))</f>
        <v/>
      </c>
      <c r="AQ41" s="1289" t="str">
        <f>IF(AQ40="","",VLOOKUP(AQ40,'(参考様式10)【記載例】シフト記号表（勤務時間帯）'!$C$6:$K$35,9,FALSE))</f>
        <v/>
      </c>
      <c r="AR41" s="1289" t="str">
        <f>IF(AR40="","",VLOOKUP(AR40,'(参考様式10)【記載例】シフト記号表（勤務時間帯）'!$C$6:$K$35,9,FALSE))</f>
        <v/>
      </c>
      <c r="AS41" s="1289" t="str">
        <f>IF(AS40="","",VLOOKUP(AS40,'(参考様式10)【記載例】シフト記号表（勤務時間帯）'!$C$6:$K$35,9,FALSE))</f>
        <v/>
      </c>
      <c r="AT41" s="1295">
        <f>IF(AT40="","",VLOOKUP(AT40,'(参考様式10)【記載例】シフト記号表（勤務時間帯）'!$C$6:$K$35,9,FALSE))</f>
        <v>8</v>
      </c>
      <c r="AU41" s="1283" t="str">
        <f>IF(AU40="","",VLOOKUP(AU40,'(参考様式10)【記載例】シフト記号表（勤務時間帯）'!$C$6:$K$35,9,FALSE))</f>
        <v/>
      </c>
      <c r="AV41" s="1289" t="str">
        <f>IF(AV40="","",VLOOKUP(AV40,'(参考様式10)【記載例】シフト記号表（勤務時間帯）'!$C$6:$K$35,9,FALSE))</f>
        <v/>
      </c>
      <c r="AW41" s="1289" t="str">
        <f>IF(AW40="","",VLOOKUP(AW40,'(参考様式10)【記載例】シフト記号表（勤務時間帯）'!$C$6:$K$35,9,FALSE))</f>
        <v/>
      </c>
      <c r="AX41" s="1310">
        <f>IF($BB$3="４週",SUM(S41:AT41),IF($BB$3="暦月",SUM(S41:AW41),""))</f>
        <v>32</v>
      </c>
      <c r="AY41" s="1321"/>
      <c r="AZ41" s="1332">
        <f>IF($BB$3="４週",AX41/4,IF($BB$3="暦月",'【記載例】参考様式10'!AX41/('【記載例】参考様式10'!$BB$8/7),""))</f>
        <v>8</v>
      </c>
      <c r="BA41" s="1341"/>
      <c r="BB41" s="1149"/>
      <c r="BC41" s="1165"/>
      <c r="BD41" s="1165"/>
      <c r="BE41" s="1165"/>
      <c r="BF41" s="1179"/>
    </row>
    <row r="42" spans="2:58" ht="20.25" customHeight="1">
      <c r="B42" s="1210"/>
      <c r="C42" s="866"/>
      <c r="D42" s="886"/>
      <c r="E42" s="896"/>
      <c r="F42" s="899" t="str">
        <f>C40</f>
        <v>介護職員</v>
      </c>
      <c r="G42" s="914"/>
      <c r="H42" s="927"/>
      <c r="I42" s="937"/>
      <c r="J42" s="937"/>
      <c r="K42" s="942"/>
      <c r="L42" s="954"/>
      <c r="M42" s="964"/>
      <c r="N42" s="964"/>
      <c r="O42" s="976"/>
      <c r="P42" s="1256" t="s">
        <v>772</v>
      </c>
      <c r="Q42" s="1265"/>
      <c r="R42" s="1273"/>
      <c r="S42" s="1284" t="str">
        <f>IF(S40="","",VLOOKUP(S40,'(参考様式10)【記載例】シフト記号表（勤務時間帯）'!$C$6:$U$35,19,FALSE))</f>
        <v/>
      </c>
      <c r="T42" s="1290" t="str">
        <f>IF(T40="","",VLOOKUP(T40,'(参考様式10)【記載例】シフト記号表（勤務時間帯）'!$C$6:$U$35,19,FALSE))</f>
        <v/>
      </c>
      <c r="U42" s="1290" t="str">
        <f>IF(U40="","",VLOOKUP(U40,'(参考様式10)【記載例】シフト記号表（勤務時間帯）'!$C$6:$U$35,19,FALSE))</f>
        <v/>
      </c>
      <c r="V42" s="1290" t="str">
        <f>IF(V40="","",VLOOKUP(V40,'(参考様式10)【記載例】シフト記号表（勤務時間帯）'!$C$6:$U$35,19,FALSE))</f>
        <v/>
      </c>
      <c r="W42" s="1290" t="str">
        <f>IF(W40="","",VLOOKUP(W40,'(参考様式10)【記載例】シフト記号表（勤務時間帯）'!$C$6:$U$35,19,FALSE))</f>
        <v/>
      </c>
      <c r="X42" s="1290" t="str">
        <f>IF(X40="","",VLOOKUP(X40,'(参考様式10)【記載例】シフト記号表（勤務時間帯）'!$C$6:$U$35,19,FALSE))</f>
        <v/>
      </c>
      <c r="Y42" s="1296">
        <f>IF(Y40="","",VLOOKUP(Y40,'(参考様式10)【記載例】シフト記号表（勤務時間帯）'!$C$6:$U$35,19,FALSE))</f>
        <v>7</v>
      </c>
      <c r="Z42" s="1284" t="str">
        <f>IF(Z40="","",VLOOKUP(Z40,'(参考様式10)【記載例】シフト記号表（勤務時間帯）'!$C$6:$U$35,19,FALSE))</f>
        <v/>
      </c>
      <c r="AA42" s="1290" t="str">
        <f>IF(AA40="","",VLOOKUP(AA40,'(参考様式10)【記載例】シフト記号表（勤務時間帯）'!$C$6:$U$35,19,FALSE))</f>
        <v/>
      </c>
      <c r="AB42" s="1290" t="str">
        <f>IF(AB40="","",VLOOKUP(AB40,'(参考様式10)【記載例】シフト記号表（勤務時間帯）'!$C$6:$U$35,19,FALSE))</f>
        <v/>
      </c>
      <c r="AC42" s="1290" t="str">
        <f>IF(AC40="","",VLOOKUP(AC40,'(参考様式10)【記載例】シフト記号表（勤務時間帯）'!$C$6:$U$35,19,FALSE))</f>
        <v/>
      </c>
      <c r="AD42" s="1290" t="str">
        <f>IF(AD40="","",VLOOKUP(AD40,'(参考様式10)【記載例】シフト記号表（勤務時間帯）'!$C$6:$U$35,19,FALSE))</f>
        <v/>
      </c>
      <c r="AE42" s="1290" t="str">
        <f>IF(AE40="","",VLOOKUP(AE40,'(参考様式10)【記載例】シフト記号表（勤務時間帯）'!$C$6:$U$35,19,FALSE))</f>
        <v/>
      </c>
      <c r="AF42" s="1296">
        <f>IF(AF40="","",VLOOKUP(AF40,'(参考様式10)【記載例】シフト記号表（勤務時間帯）'!$C$6:$U$35,19,FALSE))</f>
        <v>7</v>
      </c>
      <c r="AG42" s="1284" t="str">
        <f>IF(AG40="","",VLOOKUP(AG40,'(参考様式10)【記載例】シフト記号表（勤務時間帯）'!$C$6:$U$35,19,FALSE))</f>
        <v/>
      </c>
      <c r="AH42" s="1290" t="str">
        <f>IF(AH40="","",VLOOKUP(AH40,'(参考様式10)【記載例】シフト記号表（勤務時間帯）'!$C$6:$U$35,19,FALSE))</f>
        <v/>
      </c>
      <c r="AI42" s="1290" t="str">
        <f>IF(AI40="","",VLOOKUP(AI40,'(参考様式10)【記載例】シフト記号表（勤務時間帯）'!$C$6:$U$35,19,FALSE))</f>
        <v/>
      </c>
      <c r="AJ42" s="1290" t="str">
        <f>IF(AJ40="","",VLOOKUP(AJ40,'(参考様式10)【記載例】シフト記号表（勤務時間帯）'!$C$6:$U$35,19,FALSE))</f>
        <v/>
      </c>
      <c r="AK42" s="1290" t="str">
        <f>IF(AK40="","",VLOOKUP(AK40,'(参考様式10)【記載例】シフト記号表（勤務時間帯）'!$C$6:$U$35,19,FALSE))</f>
        <v/>
      </c>
      <c r="AL42" s="1290" t="str">
        <f>IF(AL40="","",VLOOKUP(AL40,'(参考様式10)【記載例】シフト記号表（勤務時間帯）'!$C$6:$U$35,19,FALSE))</f>
        <v/>
      </c>
      <c r="AM42" s="1296">
        <f>IF(AM40="","",VLOOKUP(AM40,'(参考様式10)【記載例】シフト記号表（勤務時間帯）'!$C$6:$U$35,19,FALSE))</f>
        <v>7</v>
      </c>
      <c r="AN42" s="1284" t="str">
        <f>IF(AN40="","",VLOOKUP(AN40,'(参考様式10)【記載例】シフト記号表（勤務時間帯）'!$C$6:$U$35,19,FALSE))</f>
        <v/>
      </c>
      <c r="AO42" s="1290" t="str">
        <f>IF(AO40="","",VLOOKUP(AO40,'(参考様式10)【記載例】シフト記号表（勤務時間帯）'!$C$6:$U$35,19,FALSE))</f>
        <v/>
      </c>
      <c r="AP42" s="1290" t="str">
        <f>IF(AP40="","",VLOOKUP(AP40,'(参考様式10)【記載例】シフト記号表（勤務時間帯）'!$C$6:$U$35,19,FALSE))</f>
        <v/>
      </c>
      <c r="AQ42" s="1290" t="str">
        <f>IF(AQ40="","",VLOOKUP(AQ40,'(参考様式10)【記載例】シフト記号表（勤務時間帯）'!$C$6:$U$35,19,FALSE))</f>
        <v/>
      </c>
      <c r="AR42" s="1290" t="str">
        <f>IF(AR40="","",VLOOKUP(AR40,'(参考様式10)【記載例】シフト記号表（勤務時間帯）'!$C$6:$U$35,19,FALSE))</f>
        <v/>
      </c>
      <c r="AS42" s="1290" t="str">
        <f>IF(AS40="","",VLOOKUP(AS40,'(参考様式10)【記載例】シフト記号表（勤務時間帯）'!$C$6:$U$35,19,FALSE))</f>
        <v/>
      </c>
      <c r="AT42" s="1296">
        <f>IF(AT40="","",VLOOKUP(AT40,'(参考様式10)【記載例】シフト記号表（勤務時間帯）'!$C$6:$U$35,19,FALSE))</f>
        <v>7</v>
      </c>
      <c r="AU42" s="1284" t="str">
        <f>IF(AU40="","",VLOOKUP(AU40,'(参考様式10)【記載例】シフト記号表（勤務時間帯）'!$C$6:$U$35,19,FALSE))</f>
        <v/>
      </c>
      <c r="AV42" s="1290" t="str">
        <f>IF(AV40="","",VLOOKUP(AV40,'(参考様式10)【記載例】シフト記号表（勤務時間帯）'!$C$6:$U$35,19,FALSE))</f>
        <v/>
      </c>
      <c r="AW42" s="1290" t="str">
        <f>IF(AW40="","",VLOOKUP(AW40,'(参考様式10)【記載例】シフト記号表（勤務時間帯）'!$C$6:$U$35,19,FALSE))</f>
        <v/>
      </c>
      <c r="AX42" s="1311">
        <f>IF($BB$3="４週",SUM(S42:AT42),IF($BB$3="暦月",SUM(S42:AW42),""))</f>
        <v>28</v>
      </c>
      <c r="AY42" s="1322"/>
      <c r="AZ42" s="1333">
        <f>IF($BB$3="４週",AX42/4,IF($BB$3="暦月",'【記載例】参考様式10'!AX42/('【記載例】参考様式10'!$BB$8/7),""))</f>
        <v>7</v>
      </c>
      <c r="BA42" s="1342"/>
      <c r="BB42" s="1150"/>
      <c r="BC42" s="1166"/>
      <c r="BD42" s="1166"/>
      <c r="BE42" s="1166"/>
      <c r="BF42" s="1180"/>
    </row>
    <row r="43" spans="2:58" ht="20.25" customHeight="1">
      <c r="B43" s="1210">
        <f>B40+1</f>
        <v>8</v>
      </c>
      <c r="C43" s="864" t="s">
        <v>756</v>
      </c>
      <c r="D43" s="884"/>
      <c r="E43" s="894"/>
      <c r="F43" s="901"/>
      <c r="G43" s="901" t="s">
        <v>649</v>
      </c>
      <c r="H43" s="928" t="s">
        <v>766</v>
      </c>
      <c r="I43" s="937"/>
      <c r="J43" s="937"/>
      <c r="K43" s="942"/>
      <c r="L43" s="953" t="s">
        <v>690</v>
      </c>
      <c r="M43" s="963"/>
      <c r="N43" s="963"/>
      <c r="O43" s="975"/>
      <c r="P43" s="1257" t="s">
        <v>712</v>
      </c>
      <c r="Q43" s="1266"/>
      <c r="R43" s="1274"/>
      <c r="S43" s="1015" t="s">
        <v>596</v>
      </c>
      <c r="T43" s="1029"/>
      <c r="U43" s="1029" t="s">
        <v>596</v>
      </c>
      <c r="V43" s="1029" t="s">
        <v>596</v>
      </c>
      <c r="W43" s="1029" t="s">
        <v>596</v>
      </c>
      <c r="X43" s="1029"/>
      <c r="Y43" s="1043" t="s">
        <v>596</v>
      </c>
      <c r="Z43" s="1015" t="s">
        <v>596</v>
      </c>
      <c r="AA43" s="1029"/>
      <c r="AB43" s="1029" t="s">
        <v>596</v>
      </c>
      <c r="AC43" s="1029" t="s">
        <v>596</v>
      </c>
      <c r="AD43" s="1029" t="s">
        <v>596</v>
      </c>
      <c r="AE43" s="1029"/>
      <c r="AF43" s="1043" t="s">
        <v>596</v>
      </c>
      <c r="AG43" s="1015" t="s">
        <v>596</v>
      </c>
      <c r="AH43" s="1029"/>
      <c r="AI43" s="1029" t="s">
        <v>596</v>
      </c>
      <c r="AJ43" s="1029" t="s">
        <v>596</v>
      </c>
      <c r="AK43" s="1029" t="s">
        <v>596</v>
      </c>
      <c r="AL43" s="1029"/>
      <c r="AM43" s="1043" t="s">
        <v>596</v>
      </c>
      <c r="AN43" s="1015" t="s">
        <v>596</v>
      </c>
      <c r="AO43" s="1029"/>
      <c r="AP43" s="1029" t="s">
        <v>596</v>
      </c>
      <c r="AQ43" s="1029" t="s">
        <v>596</v>
      </c>
      <c r="AR43" s="1029" t="s">
        <v>596</v>
      </c>
      <c r="AS43" s="1029"/>
      <c r="AT43" s="1043" t="s">
        <v>596</v>
      </c>
      <c r="AU43" s="1015"/>
      <c r="AV43" s="1029"/>
      <c r="AW43" s="1029"/>
      <c r="AX43" s="1312"/>
      <c r="AY43" s="1323"/>
      <c r="AZ43" s="1334"/>
      <c r="BA43" s="1343"/>
      <c r="BB43" s="1151"/>
      <c r="BC43" s="1167"/>
      <c r="BD43" s="1167"/>
      <c r="BE43" s="1167"/>
      <c r="BF43" s="1181"/>
    </row>
    <row r="44" spans="2:58" ht="20.25" customHeight="1">
      <c r="B44" s="1210"/>
      <c r="C44" s="865"/>
      <c r="D44" s="885"/>
      <c r="E44" s="895"/>
      <c r="F44" s="899"/>
      <c r="G44" s="913"/>
      <c r="H44" s="927"/>
      <c r="I44" s="937"/>
      <c r="J44" s="937"/>
      <c r="K44" s="942"/>
      <c r="L44" s="952"/>
      <c r="M44" s="962"/>
      <c r="N44" s="962"/>
      <c r="O44" s="974"/>
      <c r="P44" s="1255" t="s">
        <v>683</v>
      </c>
      <c r="Q44" s="1264"/>
      <c r="R44" s="1272"/>
      <c r="S44" s="1283">
        <f>IF(S43="","",VLOOKUP(S43,'(参考様式10)【記載例】シフト記号表（勤務時間帯）'!$C$6:$K$35,9,FALSE))</f>
        <v>8</v>
      </c>
      <c r="T44" s="1289" t="str">
        <f>IF(T43="","",VLOOKUP(T43,'(参考様式10)【記載例】シフト記号表（勤務時間帯）'!$C$6:$K$35,9,FALSE))</f>
        <v/>
      </c>
      <c r="U44" s="1289">
        <f>IF(U43="","",VLOOKUP(U43,'(参考様式10)【記載例】シフト記号表（勤務時間帯）'!$C$6:$K$35,9,FALSE))</f>
        <v>8</v>
      </c>
      <c r="V44" s="1289">
        <f>IF(V43="","",VLOOKUP(V43,'(参考様式10)【記載例】シフト記号表（勤務時間帯）'!$C$6:$K$35,9,FALSE))</f>
        <v>8</v>
      </c>
      <c r="W44" s="1289">
        <f>IF(W43="","",VLOOKUP(W43,'(参考様式10)【記載例】シフト記号表（勤務時間帯）'!$C$6:$K$35,9,FALSE))</f>
        <v>8</v>
      </c>
      <c r="X44" s="1289" t="str">
        <f>IF(X43="","",VLOOKUP(X43,'(参考様式10)【記載例】シフト記号表（勤務時間帯）'!$C$6:$K$35,9,FALSE))</f>
        <v/>
      </c>
      <c r="Y44" s="1295">
        <f>IF(Y43="","",VLOOKUP(Y43,'(参考様式10)【記載例】シフト記号表（勤務時間帯）'!$C$6:$K$35,9,FALSE))</f>
        <v>8</v>
      </c>
      <c r="Z44" s="1283">
        <f>IF(Z43="","",VLOOKUP(Z43,'(参考様式10)【記載例】シフト記号表（勤務時間帯）'!$C$6:$K$35,9,FALSE))</f>
        <v>8</v>
      </c>
      <c r="AA44" s="1289" t="str">
        <f>IF(AA43="","",VLOOKUP(AA43,'(参考様式10)【記載例】シフト記号表（勤務時間帯）'!$C$6:$K$35,9,FALSE))</f>
        <v/>
      </c>
      <c r="AB44" s="1289">
        <f>IF(AB43="","",VLOOKUP(AB43,'(参考様式10)【記載例】シフト記号表（勤務時間帯）'!$C$6:$K$35,9,FALSE))</f>
        <v>8</v>
      </c>
      <c r="AC44" s="1289">
        <f>IF(AC43="","",VLOOKUP(AC43,'(参考様式10)【記載例】シフト記号表（勤務時間帯）'!$C$6:$K$35,9,FALSE))</f>
        <v>8</v>
      </c>
      <c r="AD44" s="1289">
        <f>IF(AD43="","",VLOOKUP(AD43,'(参考様式10)【記載例】シフト記号表（勤務時間帯）'!$C$6:$K$35,9,FALSE))</f>
        <v>8</v>
      </c>
      <c r="AE44" s="1289" t="str">
        <f>IF(AE43="","",VLOOKUP(AE43,'(参考様式10)【記載例】シフト記号表（勤務時間帯）'!$C$6:$K$35,9,FALSE))</f>
        <v/>
      </c>
      <c r="AF44" s="1295">
        <f>IF(AF43="","",VLOOKUP(AF43,'(参考様式10)【記載例】シフト記号表（勤務時間帯）'!$C$6:$K$35,9,FALSE))</f>
        <v>8</v>
      </c>
      <c r="AG44" s="1283">
        <f>IF(AG43="","",VLOOKUP(AG43,'(参考様式10)【記載例】シフト記号表（勤務時間帯）'!$C$6:$K$35,9,FALSE))</f>
        <v>8</v>
      </c>
      <c r="AH44" s="1289" t="str">
        <f>IF(AH43="","",VLOOKUP(AH43,'(参考様式10)【記載例】シフト記号表（勤務時間帯）'!$C$6:$K$35,9,FALSE))</f>
        <v/>
      </c>
      <c r="AI44" s="1289">
        <f>IF(AI43="","",VLOOKUP(AI43,'(参考様式10)【記載例】シフト記号表（勤務時間帯）'!$C$6:$K$35,9,FALSE))</f>
        <v>8</v>
      </c>
      <c r="AJ44" s="1289">
        <f>IF(AJ43="","",VLOOKUP(AJ43,'(参考様式10)【記載例】シフト記号表（勤務時間帯）'!$C$6:$K$35,9,FALSE))</f>
        <v>8</v>
      </c>
      <c r="AK44" s="1289">
        <f>IF(AK43="","",VLOOKUP(AK43,'(参考様式10)【記載例】シフト記号表（勤務時間帯）'!$C$6:$K$35,9,FALSE))</f>
        <v>8</v>
      </c>
      <c r="AL44" s="1289" t="str">
        <f>IF(AL43="","",VLOOKUP(AL43,'(参考様式10)【記載例】シフト記号表（勤務時間帯）'!$C$6:$K$35,9,FALSE))</f>
        <v/>
      </c>
      <c r="AM44" s="1295">
        <f>IF(AM43="","",VLOOKUP(AM43,'(参考様式10)【記載例】シフト記号表（勤務時間帯）'!$C$6:$K$35,9,FALSE))</f>
        <v>8</v>
      </c>
      <c r="AN44" s="1283">
        <f>IF(AN43="","",VLOOKUP(AN43,'(参考様式10)【記載例】シフト記号表（勤務時間帯）'!$C$6:$K$35,9,FALSE))</f>
        <v>8</v>
      </c>
      <c r="AO44" s="1289" t="str">
        <f>IF(AO43="","",VLOOKUP(AO43,'(参考様式10)【記載例】シフト記号表（勤務時間帯）'!$C$6:$K$35,9,FALSE))</f>
        <v/>
      </c>
      <c r="AP44" s="1289">
        <f>IF(AP43="","",VLOOKUP(AP43,'(参考様式10)【記載例】シフト記号表（勤務時間帯）'!$C$6:$K$35,9,FALSE))</f>
        <v>8</v>
      </c>
      <c r="AQ44" s="1289">
        <f>IF(AQ43="","",VLOOKUP(AQ43,'(参考様式10)【記載例】シフト記号表（勤務時間帯）'!$C$6:$K$35,9,FALSE))</f>
        <v>8</v>
      </c>
      <c r="AR44" s="1289">
        <f>IF(AR43="","",VLOOKUP(AR43,'(参考様式10)【記載例】シフト記号表（勤務時間帯）'!$C$6:$K$35,9,FALSE))</f>
        <v>8</v>
      </c>
      <c r="AS44" s="1289" t="str">
        <f>IF(AS43="","",VLOOKUP(AS43,'(参考様式10)【記載例】シフト記号表（勤務時間帯）'!$C$6:$K$35,9,FALSE))</f>
        <v/>
      </c>
      <c r="AT44" s="1295">
        <f>IF(AT43="","",VLOOKUP(AT43,'(参考様式10)【記載例】シフト記号表（勤務時間帯）'!$C$6:$K$35,9,FALSE))</f>
        <v>8</v>
      </c>
      <c r="AU44" s="1283" t="str">
        <f>IF(AU43="","",VLOOKUP(AU43,'(参考様式10)【記載例】シフト記号表（勤務時間帯）'!$C$6:$K$35,9,FALSE))</f>
        <v/>
      </c>
      <c r="AV44" s="1289" t="str">
        <f>IF(AV43="","",VLOOKUP(AV43,'(参考様式10)【記載例】シフト記号表（勤務時間帯）'!$C$6:$K$35,9,FALSE))</f>
        <v/>
      </c>
      <c r="AW44" s="1289" t="str">
        <f>IF(AW43="","",VLOOKUP(AW43,'(参考様式10)【記載例】シフト記号表（勤務時間帯）'!$C$6:$K$35,9,FALSE))</f>
        <v/>
      </c>
      <c r="AX44" s="1310">
        <f>IF($BB$3="４週",SUM(S44:AT44),IF($BB$3="暦月",SUM(S44:AW44),""))</f>
        <v>160</v>
      </c>
      <c r="AY44" s="1321"/>
      <c r="AZ44" s="1332">
        <f>IF($BB$3="４週",AX44/4,IF($BB$3="暦月",'【記載例】参考様式10'!AX44/('【記載例】参考様式10'!$BB$8/7),""))</f>
        <v>40</v>
      </c>
      <c r="BA44" s="1341"/>
      <c r="BB44" s="1149"/>
      <c r="BC44" s="1165"/>
      <c r="BD44" s="1165"/>
      <c r="BE44" s="1165"/>
      <c r="BF44" s="1179"/>
    </row>
    <row r="45" spans="2:58" ht="20.25" customHeight="1">
      <c r="B45" s="1210"/>
      <c r="C45" s="866"/>
      <c r="D45" s="886"/>
      <c r="E45" s="896"/>
      <c r="F45" s="899" t="str">
        <f>C43</f>
        <v>介護職員</v>
      </c>
      <c r="G45" s="914"/>
      <c r="H45" s="927"/>
      <c r="I45" s="937"/>
      <c r="J45" s="937"/>
      <c r="K45" s="942"/>
      <c r="L45" s="954"/>
      <c r="M45" s="964"/>
      <c r="N45" s="964"/>
      <c r="O45" s="976"/>
      <c r="P45" s="1256" t="s">
        <v>772</v>
      </c>
      <c r="Q45" s="1265"/>
      <c r="R45" s="1273"/>
      <c r="S45" s="1284">
        <f>IF(S43="","",VLOOKUP(S43,'(参考様式10)【記載例】シフト記号表（勤務時間帯）'!$C$6:$U$35,19,FALSE))</f>
        <v>7</v>
      </c>
      <c r="T45" s="1290" t="str">
        <f>IF(T43="","",VLOOKUP(T43,'(参考様式10)【記載例】シフト記号表（勤務時間帯）'!$C$6:$U$35,19,FALSE))</f>
        <v/>
      </c>
      <c r="U45" s="1290">
        <f>IF(U43="","",VLOOKUP(U43,'(参考様式10)【記載例】シフト記号表（勤務時間帯）'!$C$6:$U$35,19,FALSE))</f>
        <v>7</v>
      </c>
      <c r="V45" s="1290">
        <f>IF(V43="","",VLOOKUP(V43,'(参考様式10)【記載例】シフト記号表（勤務時間帯）'!$C$6:$U$35,19,FALSE))</f>
        <v>7</v>
      </c>
      <c r="W45" s="1290">
        <f>IF(W43="","",VLOOKUP(W43,'(参考様式10)【記載例】シフト記号表（勤務時間帯）'!$C$6:$U$35,19,FALSE))</f>
        <v>7</v>
      </c>
      <c r="X45" s="1290" t="str">
        <f>IF(X43="","",VLOOKUP(X43,'(参考様式10)【記載例】シフト記号表（勤務時間帯）'!$C$6:$U$35,19,FALSE))</f>
        <v/>
      </c>
      <c r="Y45" s="1296">
        <f>IF(Y43="","",VLOOKUP(Y43,'(参考様式10)【記載例】シフト記号表（勤務時間帯）'!$C$6:$U$35,19,FALSE))</f>
        <v>7</v>
      </c>
      <c r="Z45" s="1284">
        <f>IF(Z43="","",VLOOKUP(Z43,'(参考様式10)【記載例】シフト記号表（勤務時間帯）'!$C$6:$U$35,19,FALSE))</f>
        <v>7</v>
      </c>
      <c r="AA45" s="1290" t="str">
        <f>IF(AA43="","",VLOOKUP(AA43,'(参考様式10)【記載例】シフト記号表（勤務時間帯）'!$C$6:$U$35,19,FALSE))</f>
        <v/>
      </c>
      <c r="AB45" s="1290">
        <f>IF(AB43="","",VLOOKUP(AB43,'(参考様式10)【記載例】シフト記号表（勤務時間帯）'!$C$6:$U$35,19,FALSE))</f>
        <v>7</v>
      </c>
      <c r="AC45" s="1290">
        <f>IF(AC43="","",VLOOKUP(AC43,'(参考様式10)【記載例】シフト記号表（勤務時間帯）'!$C$6:$U$35,19,FALSE))</f>
        <v>7</v>
      </c>
      <c r="AD45" s="1290">
        <f>IF(AD43="","",VLOOKUP(AD43,'(参考様式10)【記載例】シフト記号表（勤務時間帯）'!$C$6:$U$35,19,FALSE))</f>
        <v>7</v>
      </c>
      <c r="AE45" s="1290" t="str">
        <f>IF(AE43="","",VLOOKUP(AE43,'(参考様式10)【記載例】シフト記号表（勤務時間帯）'!$C$6:$U$35,19,FALSE))</f>
        <v/>
      </c>
      <c r="AF45" s="1296">
        <f>IF(AF43="","",VLOOKUP(AF43,'(参考様式10)【記載例】シフト記号表（勤務時間帯）'!$C$6:$U$35,19,FALSE))</f>
        <v>7</v>
      </c>
      <c r="AG45" s="1284">
        <f>IF(AG43="","",VLOOKUP(AG43,'(参考様式10)【記載例】シフト記号表（勤務時間帯）'!$C$6:$U$35,19,FALSE))</f>
        <v>7</v>
      </c>
      <c r="AH45" s="1290" t="str">
        <f>IF(AH43="","",VLOOKUP(AH43,'(参考様式10)【記載例】シフト記号表（勤務時間帯）'!$C$6:$U$35,19,FALSE))</f>
        <v/>
      </c>
      <c r="AI45" s="1290">
        <f>IF(AI43="","",VLOOKUP(AI43,'(参考様式10)【記載例】シフト記号表（勤務時間帯）'!$C$6:$U$35,19,FALSE))</f>
        <v>7</v>
      </c>
      <c r="AJ45" s="1290">
        <f>IF(AJ43="","",VLOOKUP(AJ43,'(参考様式10)【記載例】シフト記号表（勤務時間帯）'!$C$6:$U$35,19,FALSE))</f>
        <v>7</v>
      </c>
      <c r="AK45" s="1290">
        <f>IF(AK43="","",VLOOKUP(AK43,'(参考様式10)【記載例】シフト記号表（勤務時間帯）'!$C$6:$U$35,19,FALSE))</f>
        <v>7</v>
      </c>
      <c r="AL45" s="1290" t="str">
        <f>IF(AL43="","",VLOOKUP(AL43,'(参考様式10)【記載例】シフト記号表（勤務時間帯）'!$C$6:$U$35,19,FALSE))</f>
        <v/>
      </c>
      <c r="AM45" s="1296">
        <f>IF(AM43="","",VLOOKUP(AM43,'(参考様式10)【記載例】シフト記号表（勤務時間帯）'!$C$6:$U$35,19,FALSE))</f>
        <v>7</v>
      </c>
      <c r="AN45" s="1284">
        <f>IF(AN43="","",VLOOKUP(AN43,'(参考様式10)【記載例】シフト記号表（勤務時間帯）'!$C$6:$U$35,19,FALSE))</f>
        <v>7</v>
      </c>
      <c r="AO45" s="1290" t="str">
        <f>IF(AO43="","",VLOOKUP(AO43,'(参考様式10)【記載例】シフト記号表（勤務時間帯）'!$C$6:$U$35,19,FALSE))</f>
        <v/>
      </c>
      <c r="AP45" s="1290">
        <f>IF(AP43="","",VLOOKUP(AP43,'(参考様式10)【記載例】シフト記号表（勤務時間帯）'!$C$6:$U$35,19,FALSE))</f>
        <v>7</v>
      </c>
      <c r="AQ45" s="1290">
        <f>IF(AQ43="","",VLOOKUP(AQ43,'(参考様式10)【記載例】シフト記号表（勤務時間帯）'!$C$6:$U$35,19,FALSE))</f>
        <v>7</v>
      </c>
      <c r="AR45" s="1290">
        <f>IF(AR43="","",VLOOKUP(AR43,'(参考様式10)【記載例】シフト記号表（勤務時間帯）'!$C$6:$U$35,19,FALSE))</f>
        <v>7</v>
      </c>
      <c r="AS45" s="1290" t="str">
        <f>IF(AS43="","",VLOOKUP(AS43,'(参考様式10)【記載例】シフト記号表（勤務時間帯）'!$C$6:$U$35,19,FALSE))</f>
        <v/>
      </c>
      <c r="AT45" s="1296">
        <f>IF(AT43="","",VLOOKUP(AT43,'(参考様式10)【記載例】シフト記号表（勤務時間帯）'!$C$6:$U$35,19,FALSE))</f>
        <v>7</v>
      </c>
      <c r="AU45" s="1284" t="str">
        <f>IF(AU43="","",VLOOKUP(AU43,'(参考様式10)【記載例】シフト記号表（勤務時間帯）'!$C$6:$U$35,19,FALSE))</f>
        <v/>
      </c>
      <c r="AV45" s="1290" t="str">
        <f>IF(AV43="","",VLOOKUP(AV43,'(参考様式10)【記載例】シフト記号表（勤務時間帯）'!$C$6:$U$35,19,FALSE))</f>
        <v/>
      </c>
      <c r="AW45" s="1290" t="str">
        <f>IF(AW43="","",VLOOKUP(AW43,'(参考様式10)【記載例】シフト記号表（勤務時間帯）'!$C$6:$U$35,19,FALSE))</f>
        <v/>
      </c>
      <c r="AX45" s="1311">
        <f>IF($BB$3="４週",SUM(S45:AT45),IF($BB$3="暦月",SUM(S45:AW45),""))</f>
        <v>140</v>
      </c>
      <c r="AY45" s="1322"/>
      <c r="AZ45" s="1333">
        <f>IF($BB$3="４週",AX45/4,IF($BB$3="暦月",'【記載例】参考様式10'!AX45/('【記載例】参考様式10'!$BB$8/7),""))</f>
        <v>35</v>
      </c>
      <c r="BA45" s="1342"/>
      <c r="BB45" s="1150"/>
      <c r="BC45" s="1166"/>
      <c r="BD45" s="1166"/>
      <c r="BE45" s="1166"/>
      <c r="BF45" s="1180"/>
    </row>
    <row r="46" spans="2:58" ht="20.25" customHeight="1">
      <c r="B46" s="1210">
        <f>B43+1</f>
        <v>9</v>
      </c>
      <c r="C46" s="864" t="s">
        <v>756</v>
      </c>
      <c r="D46" s="884"/>
      <c r="E46" s="894"/>
      <c r="F46" s="901"/>
      <c r="G46" s="901" t="s">
        <v>649</v>
      </c>
      <c r="H46" s="928" t="s">
        <v>243</v>
      </c>
      <c r="I46" s="937"/>
      <c r="J46" s="937"/>
      <c r="K46" s="942"/>
      <c r="L46" s="953" t="s">
        <v>257</v>
      </c>
      <c r="M46" s="963"/>
      <c r="N46" s="963"/>
      <c r="O46" s="975"/>
      <c r="P46" s="1257" t="s">
        <v>712</v>
      </c>
      <c r="Q46" s="1266"/>
      <c r="R46" s="1274"/>
      <c r="S46" s="1015" t="s">
        <v>596</v>
      </c>
      <c r="T46" s="1029" t="s">
        <v>596</v>
      </c>
      <c r="U46" s="1029"/>
      <c r="V46" s="1029" t="s">
        <v>596</v>
      </c>
      <c r="W46" s="1029" t="s">
        <v>596</v>
      </c>
      <c r="X46" s="1029" t="s">
        <v>596</v>
      </c>
      <c r="Y46" s="1043"/>
      <c r="Z46" s="1015" t="s">
        <v>596</v>
      </c>
      <c r="AA46" s="1029" t="s">
        <v>596</v>
      </c>
      <c r="AB46" s="1029"/>
      <c r="AC46" s="1029" t="s">
        <v>596</v>
      </c>
      <c r="AD46" s="1029" t="s">
        <v>596</v>
      </c>
      <c r="AE46" s="1029" t="s">
        <v>596</v>
      </c>
      <c r="AF46" s="1043"/>
      <c r="AG46" s="1015" t="s">
        <v>596</v>
      </c>
      <c r="AH46" s="1029" t="s">
        <v>596</v>
      </c>
      <c r="AI46" s="1029"/>
      <c r="AJ46" s="1029" t="s">
        <v>596</v>
      </c>
      <c r="AK46" s="1029" t="s">
        <v>596</v>
      </c>
      <c r="AL46" s="1029" t="s">
        <v>596</v>
      </c>
      <c r="AM46" s="1043"/>
      <c r="AN46" s="1015" t="s">
        <v>596</v>
      </c>
      <c r="AO46" s="1029" t="s">
        <v>596</v>
      </c>
      <c r="AP46" s="1029"/>
      <c r="AQ46" s="1029" t="s">
        <v>596</v>
      </c>
      <c r="AR46" s="1029" t="s">
        <v>596</v>
      </c>
      <c r="AS46" s="1029" t="s">
        <v>596</v>
      </c>
      <c r="AT46" s="1043"/>
      <c r="AU46" s="1015"/>
      <c r="AV46" s="1029"/>
      <c r="AW46" s="1029"/>
      <c r="AX46" s="1312"/>
      <c r="AY46" s="1323"/>
      <c r="AZ46" s="1334"/>
      <c r="BA46" s="1343"/>
      <c r="BB46" s="1151"/>
      <c r="BC46" s="1167"/>
      <c r="BD46" s="1167"/>
      <c r="BE46" s="1167"/>
      <c r="BF46" s="1181"/>
    </row>
    <row r="47" spans="2:58" ht="20.25" customHeight="1">
      <c r="B47" s="1210"/>
      <c r="C47" s="865"/>
      <c r="D47" s="885"/>
      <c r="E47" s="895"/>
      <c r="F47" s="899"/>
      <c r="G47" s="913"/>
      <c r="H47" s="927"/>
      <c r="I47" s="937"/>
      <c r="J47" s="937"/>
      <c r="K47" s="942"/>
      <c r="L47" s="952"/>
      <c r="M47" s="962"/>
      <c r="N47" s="962"/>
      <c r="O47" s="974"/>
      <c r="P47" s="1255" t="s">
        <v>683</v>
      </c>
      <c r="Q47" s="1264"/>
      <c r="R47" s="1272"/>
      <c r="S47" s="1283">
        <f>IF(S46="","",VLOOKUP(S46,'(参考様式10)【記載例】シフト記号表（勤務時間帯）'!$C$6:$K$35,9,FALSE))</f>
        <v>8</v>
      </c>
      <c r="T47" s="1289">
        <f>IF(T46="","",VLOOKUP(T46,'(参考様式10)【記載例】シフト記号表（勤務時間帯）'!$C$6:$K$35,9,FALSE))</f>
        <v>8</v>
      </c>
      <c r="U47" s="1289" t="str">
        <f>IF(U46="","",VLOOKUP(U46,'(参考様式10)【記載例】シフト記号表（勤務時間帯）'!$C$6:$K$35,9,FALSE))</f>
        <v/>
      </c>
      <c r="V47" s="1289">
        <f>IF(V46="","",VLOOKUP(V46,'(参考様式10)【記載例】シフト記号表（勤務時間帯）'!$C$6:$K$35,9,FALSE))</f>
        <v>8</v>
      </c>
      <c r="W47" s="1289">
        <f>IF(W46="","",VLOOKUP(W46,'(参考様式10)【記載例】シフト記号表（勤務時間帯）'!$C$6:$K$35,9,FALSE))</f>
        <v>8</v>
      </c>
      <c r="X47" s="1289">
        <f>IF(X46="","",VLOOKUP(X46,'(参考様式10)【記載例】シフト記号表（勤務時間帯）'!$C$6:$K$35,9,FALSE))</f>
        <v>8</v>
      </c>
      <c r="Y47" s="1295" t="str">
        <f>IF(Y46="","",VLOOKUP(Y46,'(参考様式10)【記載例】シフト記号表（勤務時間帯）'!$C$6:$K$35,9,FALSE))</f>
        <v/>
      </c>
      <c r="Z47" s="1283">
        <f>IF(Z46="","",VLOOKUP(Z46,'(参考様式10)【記載例】シフト記号表（勤務時間帯）'!$C$6:$K$35,9,FALSE))</f>
        <v>8</v>
      </c>
      <c r="AA47" s="1289">
        <f>IF(AA46="","",VLOOKUP(AA46,'(参考様式10)【記載例】シフト記号表（勤務時間帯）'!$C$6:$K$35,9,FALSE))</f>
        <v>8</v>
      </c>
      <c r="AB47" s="1289" t="str">
        <f>IF(AB46="","",VLOOKUP(AB46,'(参考様式10)【記載例】シフト記号表（勤務時間帯）'!$C$6:$K$35,9,FALSE))</f>
        <v/>
      </c>
      <c r="AC47" s="1289">
        <f>IF(AC46="","",VLOOKUP(AC46,'(参考様式10)【記載例】シフト記号表（勤務時間帯）'!$C$6:$K$35,9,FALSE))</f>
        <v>8</v>
      </c>
      <c r="AD47" s="1289">
        <f>IF(AD46="","",VLOOKUP(AD46,'(参考様式10)【記載例】シフト記号表（勤務時間帯）'!$C$6:$K$35,9,FALSE))</f>
        <v>8</v>
      </c>
      <c r="AE47" s="1289">
        <f>IF(AE46="","",VLOOKUP(AE46,'(参考様式10)【記載例】シフト記号表（勤務時間帯）'!$C$6:$K$35,9,FALSE))</f>
        <v>8</v>
      </c>
      <c r="AF47" s="1295" t="str">
        <f>IF(AF46="","",VLOOKUP(AF46,'(参考様式10)【記載例】シフト記号表（勤務時間帯）'!$C$6:$K$35,9,FALSE))</f>
        <v/>
      </c>
      <c r="AG47" s="1283">
        <f>IF(AG46="","",VLOOKUP(AG46,'(参考様式10)【記載例】シフト記号表（勤務時間帯）'!$C$6:$K$35,9,FALSE))</f>
        <v>8</v>
      </c>
      <c r="AH47" s="1289">
        <f>IF(AH46="","",VLOOKUP(AH46,'(参考様式10)【記載例】シフト記号表（勤務時間帯）'!$C$6:$K$35,9,FALSE))</f>
        <v>8</v>
      </c>
      <c r="AI47" s="1289" t="str">
        <f>IF(AI46="","",VLOOKUP(AI46,'(参考様式10)【記載例】シフト記号表（勤務時間帯）'!$C$6:$K$35,9,FALSE))</f>
        <v/>
      </c>
      <c r="AJ47" s="1289">
        <f>IF(AJ46="","",VLOOKUP(AJ46,'(参考様式10)【記載例】シフト記号表（勤務時間帯）'!$C$6:$K$35,9,FALSE))</f>
        <v>8</v>
      </c>
      <c r="AK47" s="1289">
        <f>IF(AK46="","",VLOOKUP(AK46,'(参考様式10)【記載例】シフト記号表（勤務時間帯）'!$C$6:$K$35,9,FALSE))</f>
        <v>8</v>
      </c>
      <c r="AL47" s="1289">
        <f>IF(AL46="","",VLOOKUP(AL46,'(参考様式10)【記載例】シフト記号表（勤務時間帯）'!$C$6:$K$35,9,FALSE))</f>
        <v>8</v>
      </c>
      <c r="AM47" s="1295" t="str">
        <f>IF(AM46="","",VLOOKUP(AM46,'(参考様式10)【記載例】シフト記号表（勤務時間帯）'!$C$6:$K$35,9,FALSE))</f>
        <v/>
      </c>
      <c r="AN47" s="1283">
        <f>IF(AN46="","",VLOOKUP(AN46,'(参考様式10)【記載例】シフト記号表（勤務時間帯）'!$C$6:$K$35,9,FALSE))</f>
        <v>8</v>
      </c>
      <c r="AO47" s="1289">
        <f>IF(AO46="","",VLOOKUP(AO46,'(参考様式10)【記載例】シフト記号表（勤務時間帯）'!$C$6:$K$35,9,FALSE))</f>
        <v>8</v>
      </c>
      <c r="AP47" s="1289" t="str">
        <f>IF(AP46="","",VLOOKUP(AP46,'(参考様式10)【記載例】シフト記号表（勤務時間帯）'!$C$6:$K$35,9,FALSE))</f>
        <v/>
      </c>
      <c r="AQ47" s="1289">
        <f>IF(AQ46="","",VLOOKUP(AQ46,'(参考様式10)【記載例】シフト記号表（勤務時間帯）'!$C$6:$K$35,9,FALSE))</f>
        <v>8</v>
      </c>
      <c r="AR47" s="1289">
        <f>IF(AR46="","",VLOOKUP(AR46,'(参考様式10)【記載例】シフト記号表（勤務時間帯）'!$C$6:$K$35,9,FALSE))</f>
        <v>8</v>
      </c>
      <c r="AS47" s="1289">
        <f>IF(AS46="","",VLOOKUP(AS46,'(参考様式10)【記載例】シフト記号表（勤務時間帯）'!$C$6:$K$35,9,FALSE))</f>
        <v>8</v>
      </c>
      <c r="AT47" s="1295" t="str">
        <f>IF(AT46="","",VLOOKUP(AT46,'(参考様式10)【記載例】シフト記号表（勤務時間帯）'!$C$6:$K$35,9,FALSE))</f>
        <v/>
      </c>
      <c r="AU47" s="1283" t="str">
        <f>IF(AU46="","",VLOOKUP(AU46,'(参考様式10)【記載例】シフト記号表（勤務時間帯）'!$C$6:$K$35,9,FALSE))</f>
        <v/>
      </c>
      <c r="AV47" s="1289" t="str">
        <f>IF(AV46="","",VLOOKUP(AV46,'(参考様式10)【記載例】シフト記号表（勤務時間帯）'!$C$6:$K$35,9,FALSE))</f>
        <v/>
      </c>
      <c r="AW47" s="1289" t="str">
        <f>IF(AW46="","",VLOOKUP(AW46,'(参考様式10)【記載例】シフト記号表（勤務時間帯）'!$C$6:$K$35,9,FALSE))</f>
        <v/>
      </c>
      <c r="AX47" s="1310">
        <f>IF($BB$3="４週",SUM(S47:AT47),IF($BB$3="暦月",SUM(S47:AW47),""))</f>
        <v>160</v>
      </c>
      <c r="AY47" s="1321"/>
      <c r="AZ47" s="1332">
        <f>IF($BB$3="４週",AX47/4,IF($BB$3="暦月",'【記載例】参考様式10'!AX47/('【記載例】参考様式10'!$BB$8/7),""))</f>
        <v>40</v>
      </c>
      <c r="BA47" s="1341"/>
      <c r="BB47" s="1149"/>
      <c r="BC47" s="1165"/>
      <c r="BD47" s="1165"/>
      <c r="BE47" s="1165"/>
      <c r="BF47" s="1179"/>
    </row>
    <row r="48" spans="2:58" ht="20.25" customHeight="1">
      <c r="B48" s="1210"/>
      <c r="C48" s="866"/>
      <c r="D48" s="886"/>
      <c r="E48" s="896"/>
      <c r="F48" s="899" t="str">
        <f>C46</f>
        <v>介護職員</v>
      </c>
      <c r="G48" s="914"/>
      <c r="H48" s="927"/>
      <c r="I48" s="937"/>
      <c r="J48" s="937"/>
      <c r="K48" s="942"/>
      <c r="L48" s="954"/>
      <c r="M48" s="964"/>
      <c r="N48" s="964"/>
      <c r="O48" s="976"/>
      <c r="P48" s="1256" t="s">
        <v>772</v>
      </c>
      <c r="Q48" s="1265"/>
      <c r="R48" s="1273"/>
      <c r="S48" s="1284">
        <f>IF(S46="","",VLOOKUP(S46,'(参考様式10)【記載例】シフト記号表（勤務時間帯）'!$C$6:$U$35,19,FALSE))</f>
        <v>7</v>
      </c>
      <c r="T48" s="1290">
        <f>IF(T46="","",VLOOKUP(T46,'(参考様式10)【記載例】シフト記号表（勤務時間帯）'!$C$6:$U$35,19,FALSE))</f>
        <v>7</v>
      </c>
      <c r="U48" s="1290" t="str">
        <f>IF(U46="","",VLOOKUP(U46,'(参考様式10)【記載例】シフト記号表（勤務時間帯）'!$C$6:$U$35,19,FALSE))</f>
        <v/>
      </c>
      <c r="V48" s="1290">
        <f>IF(V46="","",VLOOKUP(V46,'(参考様式10)【記載例】シフト記号表（勤務時間帯）'!$C$6:$U$35,19,FALSE))</f>
        <v>7</v>
      </c>
      <c r="W48" s="1290">
        <f>IF(W46="","",VLOOKUP(W46,'(参考様式10)【記載例】シフト記号表（勤務時間帯）'!$C$6:$U$35,19,FALSE))</f>
        <v>7</v>
      </c>
      <c r="X48" s="1290">
        <f>IF(X46="","",VLOOKUP(X46,'(参考様式10)【記載例】シフト記号表（勤務時間帯）'!$C$6:$U$35,19,FALSE))</f>
        <v>7</v>
      </c>
      <c r="Y48" s="1296" t="str">
        <f>IF(Y46="","",VLOOKUP(Y46,'(参考様式10)【記載例】シフト記号表（勤務時間帯）'!$C$6:$U$35,19,FALSE))</f>
        <v/>
      </c>
      <c r="Z48" s="1284">
        <f>IF(Z46="","",VLOOKUP(Z46,'(参考様式10)【記載例】シフト記号表（勤務時間帯）'!$C$6:$U$35,19,FALSE))</f>
        <v>7</v>
      </c>
      <c r="AA48" s="1290">
        <f>IF(AA46="","",VLOOKUP(AA46,'(参考様式10)【記載例】シフト記号表（勤務時間帯）'!$C$6:$U$35,19,FALSE))</f>
        <v>7</v>
      </c>
      <c r="AB48" s="1290" t="str">
        <f>IF(AB46="","",VLOOKUP(AB46,'(参考様式10)【記載例】シフト記号表（勤務時間帯）'!$C$6:$U$35,19,FALSE))</f>
        <v/>
      </c>
      <c r="AC48" s="1290">
        <f>IF(AC46="","",VLOOKUP(AC46,'(参考様式10)【記載例】シフト記号表（勤務時間帯）'!$C$6:$U$35,19,FALSE))</f>
        <v>7</v>
      </c>
      <c r="AD48" s="1290">
        <f>IF(AD46="","",VLOOKUP(AD46,'(参考様式10)【記載例】シフト記号表（勤務時間帯）'!$C$6:$U$35,19,FALSE))</f>
        <v>7</v>
      </c>
      <c r="AE48" s="1290">
        <f>IF(AE46="","",VLOOKUP(AE46,'(参考様式10)【記載例】シフト記号表（勤務時間帯）'!$C$6:$U$35,19,FALSE))</f>
        <v>7</v>
      </c>
      <c r="AF48" s="1296" t="str">
        <f>IF(AF46="","",VLOOKUP(AF46,'(参考様式10)【記載例】シフト記号表（勤務時間帯）'!$C$6:$U$35,19,FALSE))</f>
        <v/>
      </c>
      <c r="AG48" s="1284">
        <f>IF(AG46="","",VLOOKUP(AG46,'(参考様式10)【記載例】シフト記号表（勤務時間帯）'!$C$6:$U$35,19,FALSE))</f>
        <v>7</v>
      </c>
      <c r="AH48" s="1290">
        <f>IF(AH46="","",VLOOKUP(AH46,'(参考様式10)【記載例】シフト記号表（勤務時間帯）'!$C$6:$U$35,19,FALSE))</f>
        <v>7</v>
      </c>
      <c r="AI48" s="1290" t="str">
        <f>IF(AI46="","",VLOOKUP(AI46,'(参考様式10)【記載例】シフト記号表（勤務時間帯）'!$C$6:$U$35,19,FALSE))</f>
        <v/>
      </c>
      <c r="AJ48" s="1290">
        <f>IF(AJ46="","",VLOOKUP(AJ46,'(参考様式10)【記載例】シフト記号表（勤務時間帯）'!$C$6:$U$35,19,FALSE))</f>
        <v>7</v>
      </c>
      <c r="AK48" s="1290">
        <f>IF(AK46="","",VLOOKUP(AK46,'(参考様式10)【記載例】シフト記号表（勤務時間帯）'!$C$6:$U$35,19,FALSE))</f>
        <v>7</v>
      </c>
      <c r="AL48" s="1290">
        <f>IF(AL46="","",VLOOKUP(AL46,'(参考様式10)【記載例】シフト記号表（勤務時間帯）'!$C$6:$U$35,19,FALSE))</f>
        <v>7</v>
      </c>
      <c r="AM48" s="1296" t="str">
        <f>IF(AM46="","",VLOOKUP(AM46,'(参考様式10)【記載例】シフト記号表（勤務時間帯）'!$C$6:$U$35,19,FALSE))</f>
        <v/>
      </c>
      <c r="AN48" s="1284">
        <f>IF(AN46="","",VLOOKUP(AN46,'(参考様式10)【記載例】シフト記号表（勤務時間帯）'!$C$6:$U$35,19,FALSE))</f>
        <v>7</v>
      </c>
      <c r="AO48" s="1290">
        <f>IF(AO46="","",VLOOKUP(AO46,'(参考様式10)【記載例】シフト記号表（勤務時間帯）'!$C$6:$U$35,19,FALSE))</f>
        <v>7</v>
      </c>
      <c r="AP48" s="1290" t="str">
        <f>IF(AP46="","",VLOOKUP(AP46,'(参考様式10)【記載例】シフト記号表（勤務時間帯）'!$C$6:$U$35,19,FALSE))</f>
        <v/>
      </c>
      <c r="AQ48" s="1290">
        <f>IF(AQ46="","",VLOOKUP(AQ46,'(参考様式10)【記載例】シフト記号表（勤務時間帯）'!$C$6:$U$35,19,FALSE))</f>
        <v>7</v>
      </c>
      <c r="AR48" s="1290">
        <f>IF(AR46="","",VLOOKUP(AR46,'(参考様式10)【記載例】シフト記号表（勤務時間帯）'!$C$6:$U$35,19,FALSE))</f>
        <v>7</v>
      </c>
      <c r="AS48" s="1290">
        <f>IF(AS46="","",VLOOKUP(AS46,'(参考様式10)【記載例】シフト記号表（勤務時間帯）'!$C$6:$U$35,19,FALSE))</f>
        <v>7</v>
      </c>
      <c r="AT48" s="1296" t="str">
        <f>IF(AT46="","",VLOOKUP(AT46,'(参考様式10)【記載例】シフト記号表（勤務時間帯）'!$C$6:$U$35,19,FALSE))</f>
        <v/>
      </c>
      <c r="AU48" s="1284" t="str">
        <f>IF(AU46="","",VLOOKUP(AU46,'(参考様式10)【記載例】シフト記号表（勤務時間帯）'!$C$6:$U$35,19,FALSE))</f>
        <v/>
      </c>
      <c r="AV48" s="1290" t="str">
        <f>IF(AV46="","",VLOOKUP(AV46,'(参考様式10)【記載例】シフト記号表（勤務時間帯）'!$C$6:$U$35,19,FALSE))</f>
        <v/>
      </c>
      <c r="AW48" s="1290" t="str">
        <f>IF(AW46="","",VLOOKUP(AW46,'(参考様式10)【記載例】シフト記号表（勤務時間帯）'!$C$6:$U$35,19,FALSE))</f>
        <v/>
      </c>
      <c r="AX48" s="1311">
        <f>IF($BB$3="４週",SUM(S48:AT48),IF($BB$3="暦月",SUM(S48:AW48),""))</f>
        <v>140</v>
      </c>
      <c r="AY48" s="1322"/>
      <c r="AZ48" s="1333">
        <f>IF($BB$3="４週",AX48/4,IF($BB$3="暦月",'【記載例】参考様式10'!AX48/('【記載例】参考様式10'!$BB$8/7),""))</f>
        <v>35</v>
      </c>
      <c r="BA48" s="1342"/>
      <c r="BB48" s="1150"/>
      <c r="BC48" s="1166"/>
      <c r="BD48" s="1166"/>
      <c r="BE48" s="1166"/>
      <c r="BF48" s="1180"/>
    </row>
    <row r="49" spans="2:58" ht="20.25" customHeight="1">
      <c r="B49" s="1210">
        <f>B46+1</f>
        <v>10</v>
      </c>
      <c r="C49" s="864" t="s">
        <v>566</v>
      </c>
      <c r="D49" s="884"/>
      <c r="E49" s="894"/>
      <c r="F49" s="901"/>
      <c r="G49" s="901" t="s">
        <v>50</v>
      </c>
      <c r="H49" s="928" t="s">
        <v>764</v>
      </c>
      <c r="I49" s="937"/>
      <c r="J49" s="937"/>
      <c r="K49" s="942"/>
      <c r="L49" s="953" t="s">
        <v>770</v>
      </c>
      <c r="M49" s="963"/>
      <c r="N49" s="963"/>
      <c r="O49" s="975"/>
      <c r="P49" s="1257" t="s">
        <v>712</v>
      </c>
      <c r="Q49" s="1266"/>
      <c r="R49" s="1274"/>
      <c r="S49" s="1015" t="s">
        <v>777</v>
      </c>
      <c r="T49" s="1029"/>
      <c r="U49" s="1029" t="s">
        <v>777</v>
      </c>
      <c r="V49" s="1029" t="s">
        <v>777</v>
      </c>
      <c r="W49" s="1029"/>
      <c r="X49" s="1029" t="s">
        <v>777</v>
      </c>
      <c r="Y49" s="1043"/>
      <c r="Z49" s="1015" t="s">
        <v>777</v>
      </c>
      <c r="AA49" s="1029"/>
      <c r="AB49" s="1029" t="s">
        <v>777</v>
      </c>
      <c r="AC49" s="1029" t="s">
        <v>777</v>
      </c>
      <c r="AD49" s="1029"/>
      <c r="AE49" s="1029" t="s">
        <v>777</v>
      </c>
      <c r="AF49" s="1043"/>
      <c r="AG49" s="1015" t="s">
        <v>777</v>
      </c>
      <c r="AH49" s="1029"/>
      <c r="AI49" s="1029" t="s">
        <v>777</v>
      </c>
      <c r="AJ49" s="1029" t="s">
        <v>777</v>
      </c>
      <c r="AK49" s="1029"/>
      <c r="AL49" s="1029" t="s">
        <v>777</v>
      </c>
      <c r="AM49" s="1043"/>
      <c r="AN49" s="1015" t="s">
        <v>777</v>
      </c>
      <c r="AO49" s="1029"/>
      <c r="AP49" s="1029" t="s">
        <v>777</v>
      </c>
      <c r="AQ49" s="1029" t="s">
        <v>777</v>
      </c>
      <c r="AR49" s="1029"/>
      <c r="AS49" s="1029" t="s">
        <v>777</v>
      </c>
      <c r="AT49" s="1043"/>
      <c r="AU49" s="1015"/>
      <c r="AV49" s="1029"/>
      <c r="AW49" s="1029"/>
      <c r="AX49" s="1312"/>
      <c r="AY49" s="1323"/>
      <c r="AZ49" s="1334"/>
      <c r="BA49" s="1343"/>
      <c r="BB49" s="1151" t="s">
        <v>797</v>
      </c>
      <c r="BC49" s="1167"/>
      <c r="BD49" s="1167"/>
      <c r="BE49" s="1167"/>
      <c r="BF49" s="1181"/>
    </row>
    <row r="50" spans="2:58" ht="20.25" customHeight="1">
      <c r="B50" s="1210"/>
      <c r="C50" s="865"/>
      <c r="D50" s="885"/>
      <c r="E50" s="895"/>
      <c r="F50" s="899"/>
      <c r="G50" s="913"/>
      <c r="H50" s="927"/>
      <c r="I50" s="937"/>
      <c r="J50" s="937"/>
      <c r="K50" s="942"/>
      <c r="L50" s="952"/>
      <c r="M50" s="962"/>
      <c r="N50" s="962"/>
      <c r="O50" s="974"/>
      <c r="P50" s="1255" t="s">
        <v>683</v>
      </c>
      <c r="Q50" s="1264"/>
      <c r="R50" s="1272"/>
      <c r="S50" s="1283">
        <f>IF(S49="","",VLOOKUP(S49,'(参考様式10)【記載例】シフト記号表（勤務時間帯）'!$C$6:$K$35,9,FALSE))</f>
        <v>4</v>
      </c>
      <c r="T50" s="1289" t="str">
        <f>IF(T49="","",VLOOKUP(T49,'(参考様式10)【記載例】シフト記号表（勤務時間帯）'!$C$6:$K$35,9,FALSE))</f>
        <v/>
      </c>
      <c r="U50" s="1289">
        <f>IF(U49="","",VLOOKUP(U49,'(参考様式10)【記載例】シフト記号表（勤務時間帯）'!$C$6:$K$35,9,FALSE))</f>
        <v>4</v>
      </c>
      <c r="V50" s="1289">
        <f>IF(V49="","",VLOOKUP(V49,'(参考様式10)【記載例】シフト記号表（勤務時間帯）'!$C$6:$K$35,9,FALSE))</f>
        <v>4</v>
      </c>
      <c r="W50" s="1289" t="str">
        <f>IF(W49="","",VLOOKUP(W49,'(参考様式10)【記載例】シフト記号表（勤務時間帯）'!$C$6:$K$35,9,FALSE))</f>
        <v/>
      </c>
      <c r="X50" s="1289">
        <f>IF(X49="","",VLOOKUP(X49,'(参考様式10)【記載例】シフト記号表（勤務時間帯）'!$C$6:$K$35,9,FALSE))</f>
        <v>4</v>
      </c>
      <c r="Y50" s="1295" t="str">
        <f>IF(Y49="","",VLOOKUP(Y49,'(参考様式10)【記載例】シフト記号表（勤務時間帯）'!$C$6:$K$35,9,FALSE))</f>
        <v/>
      </c>
      <c r="Z50" s="1283">
        <f>IF(Z49="","",VLOOKUP(Z49,'(参考様式10)【記載例】シフト記号表（勤務時間帯）'!$C$6:$K$35,9,FALSE))</f>
        <v>4</v>
      </c>
      <c r="AA50" s="1289" t="str">
        <f>IF(AA49="","",VLOOKUP(AA49,'(参考様式10)【記載例】シフト記号表（勤務時間帯）'!$C$6:$K$35,9,FALSE))</f>
        <v/>
      </c>
      <c r="AB50" s="1289">
        <f>IF(AB49="","",VLOOKUP(AB49,'(参考様式10)【記載例】シフト記号表（勤務時間帯）'!$C$6:$K$35,9,FALSE))</f>
        <v>4</v>
      </c>
      <c r="AC50" s="1289">
        <f>IF(AC49="","",VLOOKUP(AC49,'(参考様式10)【記載例】シフト記号表（勤務時間帯）'!$C$6:$K$35,9,FALSE))</f>
        <v>4</v>
      </c>
      <c r="AD50" s="1289" t="str">
        <f>IF(AD49="","",VLOOKUP(AD49,'(参考様式10)【記載例】シフト記号表（勤務時間帯）'!$C$6:$K$35,9,FALSE))</f>
        <v/>
      </c>
      <c r="AE50" s="1289">
        <f>IF(AE49="","",VLOOKUP(AE49,'(参考様式10)【記載例】シフト記号表（勤務時間帯）'!$C$6:$K$35,9,FALSE))</f>
        <v>4</v>
      </c>
      <c r="AF50" s="1295" t="str">
        <f>IF(AF49="","",VLOOKUP(AF49,'(参考様式10)【記載例】シフト記号表（勤務時間帯）'!$C$6:$K$35,9,FALSE))</f>
        <v/>
      </c>
      <c r="AG50" s="1283">
        <f>IF(AG49="","",VLOOKUP(AG49,'(参考様式10)【記載例】シフト記号表（勤務時間帯）'!$C$6:$K$35,9,FALSE))</f>
        <v>4</v>
      </c>
      <c r="AH50" s="1289" t="str">
        <f>IF(AH49="","",VLOOKUP(AH49,'(参考様式10)【記載例】シフト記号表（勤務時間帯）'!$C$6:$K$35,9,FALSE))</f>
        <v/>
      </c>
      <c r="AI50" s="1289">
        <f>IF(AI49="","",VLOOKUP(AI49,'(参考様式10)【記載例】シフト記号表（勤務時間帯）'!$C$6:$K$35,9,FALSE))</f>
        <v>4</v>
      </c>
      <c r="AJ50" s="1289">
        <f>IF(AJ49="","",VLOOKUP(AJ49,'(参考様式10)【記載例】シフト記号表（勤務時間帯）'!$C$6:$K$35,9,FALSE))</f>
        <v>4</v>
      </c>
      <c r="AK50" s="1289" t="str">
        <f>IF(AK49="","",VLOOKUP(AK49,'(参考様式10)【記載例】シフト記号表（勤務時間帯）'!$C$6:$K$35,9,FALSE))</f>
        <v/>
      </c>
      <c r="AL50" s="1289">
        <f>IF(AL49="","",VLOOKUP(AL49,'(参考様式10)【記載例】シフト記号表（勤務時間帯）'!$C$6:$K$35,9,FALSE))</f>
        <v>4</v>
      </c>
      <c r="AM50" s="1295" t="str">
        <f>IF(AM49="","",VLOOKUP(AM49,'(参考様式10)【記載例】シフト記号表（勤務時間帯）'!$C$6:$K$35,9,FALSE))</f>
        <v/>
      </c>
      <c r="AN50" s="1283">
        <f>IF(AN49="","",VLOOKUP(AN49,'(参考様式10)【記載例】シフト記号表（勤務時間帯）'!$C$6:$K$35,9,FALSE))</f>
        <v>4</v>
      </c>
      <c r="AO50" s="1289" t="str">
        <f>IF(AO49="","",VLOOKUP(AO49,'(参考様式10)【記載例】シフト記号表（勤務時間帯）'!$C$6:$K$35,9,FALSE))</f>
        <v/>
      </c>
      <c r="AP50" s="1289">
        <f>IF(AP49="","",VLOOKUP(AP49,'(参考様式10)【記載例】シフト記号表（勤務時間帯）'!$C$6:$K$35,9,FALSE))</f>
        <v>4</v>
      </c>
      <c r="AQ50" s="1289">
        <f>IF(AQ49="","",VLOOKUP(AQ49,'(参考様式10)【記載例】シフト記号表（勤務時間帯）'!$C$6:$K$35,9,FALSE))</f>
        <v>4</v>
      </c>
      <c r="AR50" s="1289" t="str">
        <f>IF(AR49="","",VLOOKUP(AR49,'(参考様式10)【記載例】シフト記号表（勤務時間帯）'!$C$6:$K$35,9,FALSE))</f>
        <v/>
      </c>
      <c r="AS50" s="1289">
        <f>IF(AS49="","",VLOOKUP(AS49,'(参考様式10)【記載例】シフト記号表（勤務時間帯）'!$C$6:$K$35,9,FALSE))</f>
        <v>4</v>
      </c>
      <c r="AT50" s="1295" t="str">
        <f>IF(AT49="","",VLOOKUP(AT49,'(参考様式10)【記載例】シフト記号表（勤務時間帯）'!$C$6:$K$35,9,FALSE))</f>
        <v/>
      </c>
      <c r="AU50" s="1283" t="str">
        <f>IF(AU49="","",VLOOKUP(AU49,'(参考様式10)【記載例】シフト記号表（勤務時間帯）'!$C$6:$K$35,9,FALSE))</f>
        <v/>
      </c>
      <c r="AV50" s="1289" t="str">
        <f>IF(AV49="","",VLOOKUP(AV49,'(参考様式10)【記載例】シフト記号表（勤務時間帯）'!$C$6:$K$35,9,FALSE))</f>
        <v/>
      </c>
      <c r="AW50" s="1289" t="str">
        <f>IF(AW49="","",VLOOKUP(AW49,'(参考様式10)【記載例】シフト記号表（勤務時間帯）'!$C$6:$K$35,9,FALSE))</f>
        <v/>
      </c>
      <c r="AX50" s="1310">
        <f>IF($BB$3="４週",SUM(S50:AT50),IF($BB$3="暦月",SUM(S50:AW50),""))</f>
        <v>64</v>
      </c>
      <c r="AY50" s="1321"/>
      <c r="AZ50" s="1332">
        <f>IF($BB$3="４週",AX50/4,IF($BB$3="暦月",'【記載例】参考様式10'!AX50/('【記載例】参考様式10'!$BB$8/7),""))</f>
        <v>16</v>
      </c>
      <c r="BA50" s="1341"/>
      <c r="BB50" s="1149"/>
      <c r="BC50" s="1165"/>
      <c r="BD50" s="1165"/>
      <c r="BE50" s="1165"/>
      <c r="BF50" s="1179"/>
    </row>
    <row r="51" spans="2:58" ht="20.25" customHeight="1">
      <c r="B51" s="1210"/>
      <c r="C51" s="866"/>
      <c r="D51" s="886"/>
      <c r="E51" s="896"/>
      <c r="F51" s="899" t="str">
        <f>C49</f>
        <v>機能訓練指導員</v>
      </c>
      <c r="G51" s="914"/>
      <c r="H51" s="927"/>
      <c r="I51" s="937"/>
      <c r="J51" s="937"/>
      <c r="K51" s="942"/>
      <c r="L51" s="954"/>
      <c r="M51" s="964"/>
      <c r="N51" s="964"/>
      <c r="O51" s="976"/>
      <c r="P51" s="1256" t="s">
        <v>772</v>
      </c>
      <c r="Q51" s="1265"/>
      <c r="R51" s="1273"/>
      <c r="S51" s="1284">
        <f>IF(S49="","",VLOOKUP(S49,'(参考様式10)【記載例】シフト記号表（勤務時間帯）'!$C$6:$U$35,19,FALSE))</f>
        <v>3</v>
      </c>
      <c r="T51" s="1290" t="str">
        <f>IF(T49="","",VLOOKUP(T49,'(参考様式10)【記載例】シフト記号表（勤務時間帯）'!$C$6:$U$35,19,FALSE))</f>
        <v/>
      </c>
      <c r="U51" s="1290">
        <f>IF(U49="","",VLOOKUP(U49,'(参考様式10)【記載例】シフト記号表（勤務時間帯）'!$C$6:$U$35,19,FALSE))</f>
        <v>3</v>
      </c>
      <c r="V51" s="1290">
        <f>IF(V49="","",VLOOKUP(V49,'(参考様式10)【記載例】シフト記号表（勤務時間帯）'!$C$6:$U$35,19,FALSE))</f>
        <v>3</v>
      </c>
      <c r="W51" s="1290" t="str">
        <f>IF(W49="","",VLOOKUP(W49,'(参考様式10)【記載例】シフト記号表（勤務時間帯）'!$C$6:$U$35,19,FALSE))</f>
        <v/>
      </c>
      <c r="X51" s="1290">
        <f>IF(X49="","",VLOOKUP(X49,'(参考様式10)【記載例】シフト記号表（勤務時間帯）'!$C$6:$U$35,19,FALSE))</f>
        <v>3</v>
      </c>
      <c r="Y51" s="1296" t="str">
        <f>IF(Y49="","",VLOOKUP(Y49,'(参考様式10)【記載例】シフト記号表（勤務時間帯）'!$C$6:$U$35,19,FALSE))</f>
        <v/>
      </c>
      <c r="Z51" s="1284">
        <f>IF(Z49="","",VLOOKUP(Z49,'(参考様式10)【記載例】シフト記号表（勤務時間帯）'!$C$6:$U$35,19,FALSE))</f>
        <v>3</v>
      </c>
      <c r="AA51" s="1290" t="str">
        <f>IF(AA49="","",VLOOKUP(AA49,'(参考様式10)【記載例】シフト記号表（勤務時間帯）'!$C$6:$U$35,19,FALSE))</f>
        <v/>
      </c>
      <c r="AB51" s="1290">
        <f>IF(AB49="","",VLOOKUP(AB49,'(参考様式10)【記載例】シフト記号表（勤務時間帯）'!$C$6:$U$35,19,FALSE))</f>
        <v>3</v>
      </c>
      <c r="AC51" s="1290">
        <f>IF(AC49="","",VLOOKUP(AC49,'(参考様式10)【記載例】シフト記号表（勤務時間帯）'!$C$6:$U$35,19,FALSE))</f>
        <v>3</v>
      </c>
      <c r="AD51" s="1290" t="str">
        <f>IF(AD49="","",VLOOKUP(AD49,'(参考様式10)【記載例】シフト記号表（勤務時間帯）'!$C$6:$U$35,19,FALSE))</f>
        <v/>
      </c>
      <c r="AE51" s="1290">
        <f>IF(AE49="","",VLOOKUP(AE49,'(参考様式10)【記載例】シフト記号表（勤務時間帯）'!$C$6:$U$35,19,FALSE))</f>
        <v>3</v>
      </c>
      <c r="AF51" s="1296" t="str">
        <f>IF(AF49="","",VLOOKUP(AF49,'(参考様式10)【記載例】シフト記号表（勤務時間帯）'!$C$6:$U$35,19,FALSE))</f>
        <v/>
      </c>
      <c r="AG51" s="1284">
        <f>IF(AG49="","",VLOOKUP(AG49,'(参考様式10)【記載例】シフト記号表（勤務時間帯）'!$C$6:$U$35,19,FALSE))</f>
        <v>3</v>
      </c>
      <c r="AH51" s="1290" t="str">
        <f>IF(AH49="","",VLOOKUP(AH49,'(参考様式10)【記載例】シフト記号表（勤務時間帯）'!$C$6:$U$35,19,FALSE))</f>
        <v/>
      </c>
      <c r="AI51" s="1290">
        <f>IF(AI49="","",VLOOKUP(AI49,'(参考様式10)【記載例】シフト記号表（勤務時間帯）'!$C$6:$U$35,19,FALSE))</f>
        <v>3</v>
      </c>
      <c r="AJ51" s="1290">
        <f>IF(AJ49="","",VLOOKUP(AJ49,'(参考様式10)【記載例】シフト記号表（勤務時間帯）'!$C$6:$U$35,19,FALSE))</f>
        <v>3</v>
      </c>
      <c r="AK51" s="1290" t="str">
        <f>IF(AK49="","",VLOOKUP(AK49,'(参考様式10)【記載例】シフト記号表（勤務時間帯）'!$C$6:$U$35,19,FALSE))</f>
        <v/>
      </c>
      <c r="AL51" s="1290">
        <f>IF(AL49="","",VLOOKUP(AL49,'(参考様式10)【記載例】シフト記号表（勤務時間帯）'!$C$6:$U$35,19,FALSE))</f>
        <v>3</v>
      </c>
      <c r="AM51" s="1296" t="str">
        <f>IF(AM49="","",VLOOKUP(AM49,'(参考様式10)【記載例】シフト記号表（勤務時間帯）'!$C$6:$U$35,19,FALSE))</f>
        <v/>
      </c>
      <c r="AN51" s="1284">
        <f>IF(AN49="","",VLOOKUP(AN49,'(参考様式10)【記載例】シフト記号表（勤務時間帯）'!$C$6:$U$35,19,FALSE))</f>
        <v>3</v>
      </c>
      <c r="AO51" s="1290" t="str">
        <f>IF(AO49="","",VLOOKUP(AO49,'(参考様式10)【記載例】シフト記号表（勤務時間帯）'!$C$6:$U$35,19,FALSE))</f>
        <v/>
      </c>
      <c r="AP51" s="1290">
        <f>IF(AP49="","",VLOOKUP(AP49,'(参考様式10)【記載例】シフト記号表（勤務時間帯）'!$C$6:$U$35,19,FALSE))</f>
        <v>3</v>
      </c>
      <c r="AQ51" s="1290">
        <f>IF(AQ49="","",VLOOKUP(AQ49,'(参考様式10)【記載例】シフト記号表（勤務時間帯）'!$C$6:$U$35,19,FALSE))</f>
        <v>3</v>
      </c>
      <c r="AR51" s="1290" t="str">
        <f>IF(AR49="","",VLOOKUP(AR49,'(参考様式10)【記載例】シフト記号表（勤務時間帯）'!$C$6:$U$35,19,FALSE))</f>
        <v/>
      </c>
      <c r="AS51" s="1290">
        <f>IF(AS49="","",VLOOKUP(AS49,'(参考様式10)【記載例】シフト記号表（勤務時間帯）'!$C$6:$U$35,19,FALSE))</f>
        <v>3</v>
      </c>
      <c r="AT51" s="1296" t="str">
        <f>IF(AT49="","",VLOOKUP(AT49,'(参考様式10)【記載例】シフト記号表（勤務時間帯）'!$C$6:$U$35,19,FALSE))</f>
        <v/>
      </c>
      <c r="AU51" s="1284" t="str">
        <f>IF(AU49="","",VLOOKUP(AU49,'(参考様式10)【記載例】シフト記号表（勤務時間帯）'!$C$6:$U$35,19,FALSE))</f>
        <v/>
      </c>
      <c r="AV51" s="1290" t="str">
        <f>IF(AV49="","",VLOOKUP(AV49,'(参考様式10)【記載例】シフト記号表（勤務時間帯）'!$C$6:$U$35,19,FALSE))</f>
        <v/>
      </c>
      <c r="AW51" s="1290" t="str">
        <f>IF(AW49="","",VLOOKUP(AW49,'(参考様式10)【記載例】シフト記号表（勤務時間帯）'!$C$6:$U$35,19,FALSE))</f>
        <v/>
      </c>
      <c r="AX51" s="1311">
        <f>IF($BB$3="４週",SUM(S51:AT51),IF($BB$3="暦月",SUM(S51:AW51),""))</f>
        <v>48</v>
      </c>
      <c r="AY51" s="1322"/>
      <c r="AZ51" s="1333">
        <f>IF($BB$3="４週",AX51/4,IF($BB$3="暦月",'【記載例】参考様式10'!AX51/('【記載例】参考様式10'!$BB$8/7),""))</f>
        <v>12</v>
      </c>
      <c r="BA51" s="1342"/>
      <c r="BB51" s="1150"/>
      <c r="BC51" s="1166"/>
      <c r="BD51" s="1166"/>
      <c r="BE51" s="1166"/>
      <c r="BF51" s="1180"/>
    </row>
    <row r="52" spans="2:58" ht="20.25" customHeight="1">
      <c r="B52" s="1210">
        <f>B49+1</f>
        <v>11</v>
      </c>
      <c r="C52" s="864" t="s">
        <v>566</v>
      </c>
      <c r="D52" s="884"/>
      <c r="E52" s="894"/>
      <c r="F52" s="901"/>
      <c r="G52" s="901" t="s">
        <v>758</v>
      </c>
      <c r="H52" s="928" t="s">
        <v>764</v>
      </c>
      <c r="I52" s="937"/>
      <c r="J52" s="937"/>
      <c r="K52" s="942"/>
      <c r="L52" s="953" t="s">
        <v>474</v>
      </c>
      <c r="M52" s="963"/>
      <c r="N52" s="963"/>
      <c r="O52" s="975"/>
      <c r="P52" s="1257" t="s">
        <v>712</v>
      </c>
      <c r="Q52" s="1266"/>
      <c r="R52" s="1274"/>
      <c r="S52" s="1015"/>
      <c r="T52" s="1029" t="s">
        <v>777</v>
      </c>
      <c r="U52" s="1029"/>
      <c r="V52" s="1029"/>
      <c r="W52" s="1029" t="s">
        <v>777</v>
      </c>
      <c r="X52" s="1029"/>
      <c r="Y52" s="1043" t="s">
        <v>777</v>
      </c>
      <c r="Z52" s="1015"/>
      <c r="AA52" s="1029" t="s">
        <v>777</v>
      </c>
      <c r="AB52" s="1029"/>
      <c r="AC52" s="1029"/>
      <c r="AD52" s="1029" t="s">
        <v>777</v>
      </c>
      <c r="AE52" s="1029"/>
      <c r="AF52" s="1043" t="s">
        <v>777</v>
      </c>
      <c r="AG52" s="1015"/>
      <c r="AH52" s="1029" t="s">
        <v>777</v>
      </c>
      <c r="AI52" s="1029"/>
      <c r="AJ52" s="1029"/>
      <c r="AK52" s="1029" t="s">
        <v>777</v>
      </c>
      <c r="AL52" s="1029"/>
      <c r="AM52" s="1043" t="s">
        <v>777</v>
      </c>
      <c r="AN52" s="1015"/>
      <c r="AO52" s="1029" t="s">
        <v>777</v>
      </c>
      <c r="AP52" s="1029"/>
      <c r="AQ52" s="1029"/>
      <c r="AR52" s="1029" t="s">
        <v>777</v>
      </c>
      <c r="AS52" s="1029"/>
      <c r="AT52" s="1043" t="s">
        <v>777</v>
      </c>
      <c r="AU52" s="1015"/>
      <c r="AV52" s="1029"/>
      <c r="AW52" s="1029"/>
      <c r="AX52" s="1312"/>
      <c r="AY52" s="1323"/>
      <c r="AZ52" s="1334"/>
      <c r="BA52" s="1343"/>
      <c r="BB52" s="1151" t="s">
        <v>755</v>
      </c>
      <c r="BC52" s="1167"/>
      <c r="BD52" s="1167"/>
      <c r="BE52" s="1167"/>
      <c r="BF52" s="1181"/>
    </row>
    <row r="53" spans="2:58" ht="20.25" customHeight="1">
      <c r="B53" s="1210"/>
      <c r="C53" s="865"/>
      <c r="D53" s="885"/>
      <c r="E53" s="895"/>
      <c r="F53" s="899"/>
      <c r="G53" s="913"/>
      <c r="H53" s="927"/>
      <c r="I53" s="937"/>
      <c r="J53" s="937"/>
      <c r="K53" s="942"/>
      <c r="L53" s="952"/>
      <c r="M53" s="962"/>
      <c r="N53" s="962"/>
      <c r="O53" s="974"/>
      <c r="P53" s="1255" t="s">
        <v>683</v>
      </c>
      <c r="Q53" s="1264"/>
      <c r="R53" s="1272"/>
      <c r="S53" s="1283" t="str">
        <f>IF(S52="","",VLOOKUP(S52,'(参考様式10)【記載例】シフト記号表（勤務時間帯）'!$C$6:$K$35,9,FALSE))</f>
        <v/>
      </c>
      <c r="T53" s="1289">
        <f>IF(T52="","",VLOOKUP(T52,'(参考様式10)【記載例】シフト記号表（勤務時間帯）'!$C$6:$K$35,9,FALSE))</f>
        <v>4</v>
      </c>
      <c r="U53" s="1289" t="str">
        <f>IF(U52="","",VLOOKUP(U52,'(参考様式10)【記載例】シフト記号表（勤務時間帯）'!$C$6:$K$35,9,FALSE))</f>
        <v/>
      </c>
      <c r="V53" s="1289" t="str">
        <f>IF(V52="","",VLOOKUP(V52,'(参考様式10)【記載例】シフト記号表（勤務時間帯）'!$C$6:$K$35,9,FALSE))</f>
        <v/>
      </c>
      <c r="W53" s="1289">
        <f>IF(W52="","",VLOOKUP(W52,'(参考様式10)【記載例】シフト記号表（勤務時間帯）'!$C$6:$K$35,9,FALSE))</f>
        <v>4</v>
      </c>
      <c r="X53" s="1289" t="str">
        <f>IF(X52="","",VLOOKUP(X52,'(参考様式10)【記載例】シフト記号表（勤務時間帯）'!$C$6:$K$35,9,FALSE))</f>
        <v/>
      </c>
      <c r="Y53" s="1295">
        <f>IF(Y52="","",VLOOKUP(Y52,'(参考様式10)【記載例】シフト記号表（勤務時間帯）'!$C$6:$K$35,9,FALSE))</f>
        <v>4</v>
      </c>
      <c r="Z53" s="1283" t="str">
        <f>IF(Z52="","",VLOOKUP(Z52,'(参考様式10)【記載例】シフト記号表（勤務時間帯）'!$C$6:$K$35,9,FALSE))</f>
        <v/>
      </c>
      <c r="AA53" s="1289">
        <f>IF(AA52="","",VLOOKUP(AA52,'(参考様式10)【記載例】シフト記号表（勤務時間帯）'!$C$6:$K$35,9,FALSE))</f>
        <v>4</v>
      </c>
      <c r="AB53" s="1289" t="str">
        <f>IF(AB52="","",VLOOKUP(AB52,'(参考様式10)【記載例】シフト記号表（勤務時間帯）'!$C$6:$K$35,9,FALSE))</f>
        <v/>
      </c>
      <c r="AC53" s="1289" t="str">
        <f>IF(AC52="","",VLOOKUP(AC52,'(参考様式10)【記載例】シフト記号表（勤務時間帯）'!$C$6:$K$35,9,FALSE))</f>
        <v/>
      </c>
      <c r="AD53" s="1289">
        <f>IF(AD52="","",VLOOKUP(AD52,'(参考様式10)【記載例】シフト記号表（勤務時間帯）'!$C$6:$K$35,9,FALSE))</f>
        <v>4</v>
      </c>
      <c r="AE53" s="1289" t="str">
        <f>IF(AE52="","",VLOOKUP(AE52,'(参考様式10)【記載例】シフト記号表（勤務時間帯）'!$C$6:$K$35,9,FALSE))</f>
        <v/>
      </c>
      <c r="AF53" s="1295">
        <f>IF(AF52="","",VLOOKUP(AF52,'(参考様式10)【記載例】シフト記号表（勤務時間帯）'!$C$6:$K$35,9,FALSE))</f>
        <v>4</v>
      </c>
      <c r="AG53" s="1283" t="str">
        <f>IF(AG52="","",VLOOKUP(AG52,'(参考様式10)【記載例】シフト記号表（勤務時間帯）'!$C$6:$K$35,9,FALSE))</f>
        <v/>
      </c>
      <c r="AH53" s="1289">
        <f>IF(AH52="","",VLOOKUP(AH52,'(参考様式10)【記載例】シフト記号表（勤務時間帯）'!$C$6:$K$35,9,FALSE))</f>
        <v>4</v>
      </c>
      <c r="AI53" s="1289" t="str">
        <f>IF(AI52="","",VLOOKUP(AI52,'(参考様式10)【記載例】シフト記号表（勤務時間帯）'!$C$6:$K$35,9,FALSE))</f>
        <v/>
      </c>
      <c r="AJ53" s="1289" t="str">
        <f>IF(AJ52="","",VLOOKUP(AJ52,'(参考様式10)【記載例】シフト記号表（勤務時間帯）'!$C$6:$K$35,9,FALSE))</f>
        <v/>
      </c>
      <c r="AK53" s="1289">
        <f>IF(AK52="","",VLOOKUP(AK52,'(参考様式10)【記載例】シフト記号表（勤務時間帯）'!$C$6:$K$35,9,FALSE))</f>
        <v>4</v>
      </c>
      <c r="AL53" s="1289" t="str">
        <f>IF(AL52="","",VLOOKUP(AL52,'(参考様式10)【記載例】シフト記号表（勤務時間帯）'!$C$6:$K$35,9,FALSE))</f>
        <v/>
      </c>
      <c r="AM53" s="1295">
        <f>IF(AM52="","",VLOOKUP(AM52,'(参考様式10)【記載例】シフト記号表（勤務時間帯）'!$C$6:$K$35,9,FALSE))</f>
        <v>4</v>
      </c>
      <c r="AN53" s="1283" t="str">
        <f>IF(AN52="","",VLOOKUP(AN52,'(参考様式10)【記載例】シフト記号表（勤務時間帯）'!$C$6:$K$35,9,FALSE))</f>
        <v/>
      </c>
      <c r="AO53" s="1289">
        <f>IF(AO52="","",VLOOKUP(AO52,'(参考様式10)【記載例】シフト記号表（勤務時間帯）'!$C$6:$K$35,9,FALSE))</f>
        <v>4</v>
      </c>
      <c r="AP53" s="1289" t="str">
        <f>IF(AP52="","",VLOOKUP(AP52,'(参考様式10)【記載例】シフト記号表（勤務時間帯）'!$C$6:$K$35,9,FALSE))</f>
        <v/>
      </c>
      <c r="AQ53" s="1289" t="str">
        <f>IF(AQ52="","",VLOOKUP(AQ52,'(参考様式10)【記載例】シフト記号表（勤務時間帯）'!$C$6:$K$35,9,FALSE))</f>
        <v/>
      </c>
      <c r="AR53" s="1289">
        <f>IF(AR52="","",VLOOKUP(AR52,'(参考様式10)【記載例】シフト記号表（勤務時間帯）'!$C$6:$K$35,9,FALSE))</f>
        <v>4</v>
      </c>
      <c r="AS53" s="1289" t="str">
        <f>IF(AS52="","",VLOOKUP(AS52,'(参考様式10)【記載例】シフト記号表（勤務時間帯）'!$C$6:$K$35,9,FALSE))</f>
        <v/>
      </c>
      <c r="AT53" s="1295">
        <f>IF(AT52="","",VLOOKUP(AT52,'(参考様式10)【記載例】シフト記号表（勤務時間帯）'!$C$6:$K$35,9,FALSE))</f>
        <v>4</v>
      </c>
      <c r="AU53" s="1283" t="str">
        <f>IF(AU52="","",VLOOKUP(AU52,'(参考様式10)【記載例】シフト記号表（勤務時間帯）'!$C$6:$K$35,9,FALSE))</f>
        <v/>
      </c>
      <c r="AV53" s="1289" t="str">
        <f>IF(AV52="","",VLOOKUP(AV52,'(参考様式10)【記載例】シフト記号表（勤務時間帯）'!$C$6:$K$35,9,FALSE))</f>
        <v/>
      </c>
      <c r="AW53" s="1289" t="str">
        <f>IF(AW52="","",VLOOKUP(AW52,'(参考様式10)【記載例】シフト記号表（勤務時間帯）'!$C$6:$K$35,9,FALSE))</f>
        <v/>
      </c>
      <c r="AX53" s="1310">
        <f>IF($BB$3="４週",SUM(S53:AT53),IF($BB$3="暦月",SUM(S53:AW53),""))</f>
        <v>48</v>
      </c>
      <c r="AY53" s="1321"/>
      <c r="AZ53" s="1332">
        <f>IF($BB$3="４週",AX53/4,IF($BB$3="暦月",'【記載例】参考様式10'!AX53/('【記載例】参考様式10'!$BB$8/7),""))</f>
        <v>12</v>
      </c>
      <c r="BA53" s="1341"/>
      <c r="BB53" s="1149"/>
      <c r="BC53" s="1165"/>
      <c r="BD53" s="1165"/>
      <c r="BE53" s="1165"/>
      <c r="BF53" s="1179"/>
    </row>
    <row r="54" spans="2:58" ht="20.25" customHeight="1">
      <c r="B54" s="1210"/>
      <c r="C54" s="866"/>
      <c r="D54" s="886"/>
      <c r="E54" s="896"/>
      <c r="F54" s="899" t="str">
        <f>C52</f>
        <v>機能訓練指導員</v>
      </c>
      <c r="G54" s="914"/>
      <c r="H54" s="927"/>
      <c r="I54" s="937"/>
      <c r="J54" s="937"/>
      <c r="K54" s="942"/>
      <c r="L54" s="954"/>
      <c r="M54" s="964"/>
      <c r="N54" s="964"/>
      <c r="O54" s="976"/>
      <c r="P54" s="1256" t="s">
        <v>772</v>
      </c>
      <c r="Q54" s="1265"/>
      <c r="R54" s="1273"/>
      <c r="S54" s="1284" t="str">
        <f>IF(S52="","",VLOOKUP(S52,'(参考様式10)【記載例】シフト記号表（勤務時間帯）'!$C$6:$U$35,19,FALSE))</f>
        <v/>
      </c>
      <c r="T54" s="1290">
        <f>IF(T52="","",VLOOKUP(T52,'(参考様式10)【記載例】シフト記号表（勤務時間帯）'!$C$6:$U$35,19,FALSE))</f>
        <v>3</v>
      </c>
      <c r="U54" s="1290" t="str">
        <f>IF(U52="","",VLOOKUP(U52,'(参考様式10)【記載例】シフト記号表（勤務時間帯）'!$C$6:$U$35,19,FALSE))</f>
        <v/>
      </c>
      <c r="V54" s="1290" t="str">
        <f>IF(V52="","",VLOOKUP(V52,'(参考様式10)【記載例】シフト記号表（勤務時間帯）'!$C$6:$U$35,19,FALSE))</f>
        <v/>
      </c>
      <c r="W54" s="1290">
        <f>IF(W52="","",VLOOKUP(W52,'(参考様式10)【記載例】シフト記号表（勤務時間帯）'!$C$6:$U$35,19,FALSE))</f>
        <v>3</v>
      </c>
      <c r="X54" s="1290" t="str">
        <f>IF(X52="","",VLOOKUP(X52,'(参考様式10)【記載例】シフト記号表（勤務時間帯）'!$C$6:$U$35,19,FALSE))</f>
        <v/>
      </c>
      <c r="Y54" s="1296">
        <f>IF(Y52="","",VLOOKUP(Y52,'(参考様式10)【記載例】シフト記号表（勤務時間帯）'!$C$6:$U$35,19,FALSE))</f>
        <v>3</v>
      </c>
      <c r="Z54" s="1284" t="str">
        <f>IF(Z52="","",VLOOKUP(Z52,'(参考様式10)【記載例】シフト記号表（勤務時間帯）'!$C$6:$U$35,19,FALSE))</f>
        <v/>
      </c>
      <c r="AA54" s="1290">
        <f>IF(AA52="","",VLOOKUP(AA52,'(参考様式10)【記載例】シフト記号表（勤務時間帯）'!$C$6:$U$35,19,FALSE))</f>
        <v>3</v>
      </c>
      <c r="AB54" s="1290" t="str">
        <f>IF(AB52="","",VLOOKUP(AB52,'(参考様式10)【記載例】シフト記号表（勤務時間帯）'!$C$6:$U$35,19,FALSE))</f>
        <v/>
      </c>
      <c r="AC54" s="1290" t="str">
        <f>IF(AC52="","",VLOOKUP(AC52,'(参考様式10)【記載例】シフト記号表（勤務時間帯）'!$C$6:$U$35,19,FALSE))</f>
        <v/>
      </c>
      <c r="AD54" s="1290">
        <f>IF(AD52="","",VLOOKUP(AD52,'(参考様式10)【記載例】シフト記号表（勤務時間帯）'!$C$6:$U$35,19,FALSE))</f>
        <v>3</v>
      </c>
      <c r="AE54" s="1290" t="str">
        <f>IF(AE52="","",VLOOKUP(AE52,'(参考様式10)【記載例】シフト記号表（勤務時間帯）'!$C$6:$U$35,19,FALSE))</f>
        <v/>
      </c>
      <c r="AF54" s="1296">
        <f>IF(AF52="","",VLOOKUP(AF52,'(参考様式10)【記載例】シフト記号表（勤務時間帯）'!$C$6:$U$35,19,FALSE))</f>
        <v>3</v>
      </c>
      <c r="AG54" s="1284" t="str">
        <f>IF(AG52="","",VLOOKUP(AG52,'(参考様式10)【記載例】シフト記号表（勤務時間帯）'!$C$6:$U$35,19,FALSE))</f>
        <v/>
      </c>
      <c r="AH54" s="1290">
        <f>IF(AH52="","",VLOOKUP(AH52,'(参考様式10)【記載例】シフト記号表（勤務時間帯）'!$C$6:$U$35,19,FALSE))</f>
        <v>3</v>
      </c>
      <c r="AI54" s="1290" t="str">
        <f>IF(AI52="","",VLOOKUP(AI52,'(参考様式10)【記載例】シフト記号表（勤務時間帯）'!$C$6:$U$35,19,FALSE))</f>
        <v/>
      </c>
      <c r="AJ54" s="1290" t="str">
        <f>IF(AJ52="","",VLOOKUP(AJ52,'(参考様式10)【記載例】シフト記号表（勤務時間帯）'!$C$6:$U$35,19,FALSE))</f>
        <v/>
      </c>
      <c r="AK54" s="1290">
        <f>IF(AK52="","",VLOOKUP(AK52,'(参考様式10)【記載例】シフト記号表（勤務時間帯）'!$C$6:$U$35,19,FALSE))</f>
        <v>3</v>
      </c>
      <c r="AL54" s="1290" t="str">
        <f>IF(AL52="","",VLOOKUP(AL52,'(参考様式10)【記載例】シフト記号表（勤務時間帯）'!$C$6:$U$35,19,FALSE))</f>
        <v/>
      </c>
      <c r="AM54" s="1296">
        <f>IF(AM52="","",VLOOKUP(AM52,'(参考様式10)【記載例】シフト記号表（勤務時間帯）'!$C$6:$U$35,19,FALSE))</f>
        <v>3</v>
      </c>
      <c r="AN54" s="1284" t="str">
        <f>IF(AN52="","",VLOOKUP(AN52,'(参考様式10)【記載例】シフト記号表（勤務時間帯）'!$C$6:$U$35,19,FALSE))</f>
        <v/>
      </c>
      <c r="AO54" s="1290">
        <f>IF(AO52="","",VLOOKUP(AO52,'(参考様式10)【記載例】シフト記号表（勤務時間帯）'!$C$6:$U$35,19,FALSE))</f>
        <v>3</v>
      </c>
      <c r="AP54" s="1290" t="str">
        <f>IF(AP52="","",VLOOKUP(AP52,'(参考様式10)【記載例】シフト記号表（勤務時間帯）'!$C$6:$U$35,19,FALSE))</f>
        <v/>
      </c>
      <c r="AQ54" s="1290" t="str">
        <f>IF(AQ52="","",VLOOKUP(AQ52,'(参考様式10)【記載例】シフト記号表（勤務時間帯）'!$C$6:$U$35,19,FALSE))</f>
        <v/>
      </c>
      <c r="AR54" s="1290">
        <f>IF(AR52="","",VLOOKUP(AR52,'(参考様式10)【記載例】シフト記号表（勤務時間帯）'!$C$6:$U$35,19,FALSE))</f>
        <v>3</v>
      </c>
      <c r="AS54" s="1290" t="str">
        <f>IF(AS52="","",VLOOKUP(AS52,'(参考様式10)【記載例】シフト記号表（勤務時間帯）'!$C$6:$U$35,19,FALSE))</f>
        <v/>
      </c>
      <c r="AT54" s="1296">
        <f>IF(AT52="","",VLOOKUP(AT52,'(参考様式10)【記載例】シフト記号表（勤務時間帯）'!$C$6:$U$35,19,FALSE))</f>
        <v>3</v>
      </c>
      <c r="AU54" s="1284" t="str">
        <f>IF(AU52="","",VLOOKUP(AU52,'(参考様式10)【記載例】シフト記号表（勤務時間帯）'!$C$6:$U$35,19,FALSE))</f>
        <v/>
      </c>
      <c r="AV54" s="1290" t="str">
        <f>IF(AV52="","",VLOOKUP(AV52,'(参考様式10)【記載例】シフト記号表（勤務時間帯）'!$C$6:$U$35,19,FALSE))</f>
        <v/>
      </c>
      <c r="AW54" s="1290" t="str">
        <f>IF(AW52="","",VLOOKUP(AW52,'(参考様式10)【記載例】シフト記号表（勤務時間帯）'!$C$6:$U$35,19,FALSE))</f>
        <v/>
      </c>
      <c r="AX54" s="1311">
        <f>IF($BB$3="４週",SUM(S54:AT54),IF($BB$3="暦月",SUM(S54:AW54),""))</f>
        <v>36</v>
      </c>
      <c r="AY54" s="1322"/>
      <c r="AZ54" s="1333">
        <f>IF($BB$3="４週",AX54/4,IF($BB$3="暦月",'【記載例】参考様式10'!AX54/('【記載例】参考様式10'!$BB$8/7),""))</f>
        <v>9</v>
      </c>
      <c r="BA54" s="1342"/>
      <c r="BB54" s="1150"/>
      <c r="BC54" s="1166"/>
      <c r="BD54" s="1166"/>
      <c r="BE54" s="1166"/>
      <c r="BF54" s="1180"/>
    </row>
    <row r="55" spans="2:58" ht="20.25" customHeight="1">
      <c r="B55" s="1210">
        <f>B52+1</f>
        <v>12</v>
      </c>
      <c r="C55" s="864"/>
      <c r="D55" s="884"/>
      <c r="E55" s="894"/>
      <c r="F55" s="901"/>
      <c r="G55" s="901"/>
      <c r="H55" s="928"/>
      <c r="I55" s="937"/>
      <c r="J55" s="937"/>
      <c r="K55" s="942"/>
      <c r="L55" s="953"/>
      <c r="M55" s="963"/>
      <c r="N55" s="963"/>
      <c r="O55" s="975"/>
      <c r="P55" s="1257" t="s">
        <v>712</v>
      </c>
      <c r="Q55" s="1266"/>
      <c r="R55" s="1274"/>
      <c r="S55" s="1015"/>
      <c r="T55" s="1029"/>
      <c r="U55" s="1029"/>
      <c r="V55" s="1029"/>
      <c r="W55" s="1029"/>
      <c r="X55" s="1029"/>
      <c r="Y55" s="1043"/>
      <c r="Z55" s="1015"/>
      <c r="AA55" s="1029"/>
      <c r="AB55" s="1029"/>
      <c r="AC55" s="1029"/>
      <c r="AD55" s="1029"/>
      <c r="AE55" s="1029"/>
      <c r="AF55" s="1043"/>
      <c r="AG55" s="1015"/>
      <c r="AH55" s="1029"/>
      <c r="AI55" s="1029"/>
      <c r="AJ55" s="1029"/>
      <c r="AK55" s="1029"/>
      <c r="AL55" s="1029"/>
      <c r="AM55" s="1043"/>
      <c r="AN55" s="1015"/>
      <c r="AO55" s="1029"/>
      <c r="AP55" s="1029"/>
      <c r="AQ55" s="1029"/>
      <c r="AR55" s="1029"/>
      <c r="AS55" s="1029"/>
      <c r="AT55" s="1043"/>
      <c r="AU55" s="1015"/>
      <c r="AV55" s="1029"/>
      <c r="AW55" s="1029"/>
      <c r="AX55" s="1312"/>
      <c r="AY55" s="1323"/>
      <c r="AZ55" s="1334"/>
      <c r="BA55" s="1343"/>
      <c r="BB55" s="1152"/>
      <c r="BC55" s="963"/>
      <c r="BD55" s="963"/>
      <c r="BE55" s="963"/>
      <c r="BF55" s="975"/>
    </row>
    <row r="56" spans="2:58" ht="20.25" customHeight="1">
      <c r="B56" s="1210"/>
      <c r="C56" s="865"/>
      <c r="D56" s="885"/>
      <c r="E56" s="895"/>
      <c r="F56" s="899"/>
      <c r="G56" s="913"/>
      <c r="H56" s="927"/>
      <c r="I56" s="937"/>
      <c r="J56" s="937"/>
      <c r="K56" s="942"/>
      <c r="L56" s="952"/>
      <c r="M56" s="962"/>
      <c r="N56" s="962"/>
      <c r="O56" s="974"/>
      <c r="P56" s="1255" t="s">
        <v>683</v>
      </c>
      <c r="Q56" s="1264"/>
      <c r="R56" s="1272"/>
      <c r="S56" s="1283" t="str">
        <f>IF(S55="","",VLOOKUP(S55,'(参考様式10)【記載例】シフト記号表（勤務時間帯）'!$C$6:$K$35,9,FALSE))</f>
        <v/>
      </c>
      <c r="T56" s="1289" t="str">
        <f>IF(T55="","",VLOOKUP(T55,'(参考様式10)【記載例】シフト記号表（勤務時間帯）'!$C$6:$K$35,9,FALSE))</f>
        <v/>
      </c>
      <c r="U56" s="1289" t="str">
        <f>IF(U55="","",VLOOKUP(U55,'(参考様式10)【記載例】シフト記号表（勤務時間帯）'!$C$6:$K$35,9,FALSE))</f>
        <v/>
      </c>
      <c r="V56" s="1289" t="str">
        <f>IF(V55="","",VLOOKUP(V55,'(参考様式10)【記載例】シフト記号表（勤務時間帯）'!$C$6:$K$35,9,FALSE))</f>
        <v/>
      </c>
      <c r="W56" s="1289" t="str">
        <f>IF(W55="","",VLOOKUP(W55,'(参考様式10)【記載例】シフト記号表（勤務時間帯）'!$C$6:$K$35,9,FALSE))</f>
        <v/>
      </c>
      <c r="X56" s="1289" t="str">
        <f>IF(X55="","",VLOOKUP(X55,'(参考様式10)【記載例】シフト記号表（勤務時間帯）'!$C$6:$K$35,9,FALSE))</f>
        <v/>
      </c>
      <c r="Y56" s="1295" t="str">
        <f>IF(Y55="","",VLOOKUP(Y55,'(参考様式10)【記載例】シフト記号表（勤務時間帯）'!$C$6:$K$35,9,FALSE))</f>
        <v/>
      </c>
      <c r="Z56" s="1283" t="str">
        <f>IF(Z55="","",VLOOKUP(Z55,'(参考様式10)【記載例】シフト記号表（勤務時間帯）'!$C$6:$K$35,9,FALSE))</f>
        <v/>
      </c>
      <c r="AA56" s="1289" t="str">
        <f>IF(AA55="","",VLOOKUP(AA55,'(参考様式10)【記載例】シフト記号表（勤務時間帯）'!$C$6:$K$35,9,FALSE))</f>
        <v/>
      </c>
      <c r="AB56" s="1289" t="str">
        <f>IF(AB55="","",VLOOKUP(AB55,'(参考様式10)【記載例】シフト記号表（勤務時間帯）'!$C$6:$K$35,9,FALSE))</f>
        <v/>
      </c>
      <c r="AC56" s="1289" t="str">
        <f>IF(AC55="","",VLOOKUP(AC55,'(参考様式10)【記載例】シフト記号表（勤務時間帯）'!$C$6:$K$35,9,FALSE))</f>
        <v/>
      </c>
      <c r="AD56" s="1289" t="str">
        <f>IF(AD55="","",VLOOKUP(AD55,'(参考様式10)【記載例】シフト記号表（勤務時間帯）'!$C$6:$K$35,9,FALSE))</f>
        <v/>
      </c>
      <c r="AE56" s="1289" t="str">
        <f>IF(AE55="","",VLOOKUP(AE55,'(参考様式10)【記載例】シフト記号表（勤務時間帯）'!$C$6:$K$35,9,FALSE))</f>
        <v/>
      </c>
      <c r="AF56" s="1295" t="str">
        <f>IF(AF55="","",VLOOKUP(AF55,'(参考様式10)【記載例】シフト記号表（勤務時間帯）'!$C$6:$K$35,9,FALSE))</f>
        <v/>
      </c>
      <c r="AG56" s="1283" t="str">
        <f>IF(AG55="","",VLOOKUP(AG55,'(参考様式10)【記載例】シフト記号表（勤務時間帯）'!$C$6:$K$35,9,FALSE))</f>
        <v/>
      </c>
      <c r="AH56" s="1289" t="str">
        <f>IF(AH55="","",VLOOKUP(AH55,'(参考様式10)【記載例】シフト記号表（勤務時間帯）'!$C$6:$K$35,9,FALSE))</f>
        <v/>
      </c>
      <c r="AI56" s="1289" t="str">
        <f>IF(AI55="","",VLOOKUP(AI55,'(参考様式10)【記載例】シフト記号表（勤務時間帯）'!$C$6:$K$35,9,FALSE))</f>
        <v/>
      </c>
      <c r="AJ56" s="1289" t="str">
        <f>IF(AJ55="","",VLOOKUP(AJ55,'(参考様式10)【記載例】シフト記号表（勤務時間帯）'!$C$6:$K$35,9,FALSE))</f>
        <v/>
      </c>
      <c r="AK56" s="1289" t="str">
        <f>IF(AK55="","",VLOOKUP(AK55,'(参考様式10)【記載例】シフト記号表（勤務時間帯）'!$C$6:$K$35,9,FALSE))</f>
        <v/>
      </c>
      <c r="AL56" s="1289" t="str">
        <f>IF(AL55="","",VLOOKUP(AL55,'(参考様式10)【記載例】シフト記号表（勤務時間帯）'!$C$6:$K$35,9,FALSE))</f>
        <v/>
      </c>
      <c r="AM56" s="1295" t="str">
        <f>IF(AM55="","",VLOOKUP(AM55,'(参考様式10)【記載例】シフト記号表（勤務時間帯）'!$C$6:$K$35,9,FALSE))</f>
        <v/>
      </c>
      <c r="AN56" s="1283" t="str">
        <f>IF(AN55="","",VLOOKUP(AN55,'(参考様式10)【記載例】シフト記号表（勤務時間帯）'!$C$6:$K$35,9,FALSE))</f>
        <v/>
      </c>
      <c r="AO56" s="1289" t="str">
        <f>IF(AO55="","",VLOOKUP(AO55,'(参考様式10)【記載例】シフト記号表（勤務時間帯）'!$C$6:$K$35,9,FALSE))</f>
        <v/>
      </c>
      <c r="AP56" s="1289" t="str">
        <f>IF(AP55="","",VLOOKUP(AP55,'(参考様式10)【記載例】シフト記号表（勤務時間帯）'!$C$6:$K$35,9,FALSE))</f>
        <v/>
      </c>
      <c r="AQ56" s="1289" t="str">
        <f>IF(AQ55="","",VLOOKUP(AQ55,'(参考様式10)【記載例】シフト記号表（勤務時間帯）'!$C$6:$K$35,9,FALSE))</f>
        <v/>
      </c>
      <c r="AR56" s="1289" t="str">
        <f>IF(AR55="","",VLOOKUP(AR55,'(参考様式10)【記載例】シフト記号表（勤務時間帯）'!$C$6:$K$35,9,FALSE))</f>
        <v/>
      </c>
      <c r="AS56" s="1289" t="str">
        <f>IF(AS55="","",VLOOKUP(AS55,'(参考様式10)【記載例】シフト記号表（勤務時間帯）'!$C$6:$K$35,9,FALSE))</f>
        <v/>
      </c>
      <c r="AT56" s="1295" t="str">
        <f>IF(AT55="","",VLOOKUP(AT55,'(参考様式10)【記載例】シフト記号表（勤務時間帯）'!$C$6:$K$35,9,FALSE))</f>
        <v/>
      </c>
      <c r="AU56" s="1283" t="str">
        <f>IF(AU55="","",VLOOKUP(AU55,'(参考様式10)【記載例】シフト記号表（勤務時間帯）'!$C$6:$K$35,9,FALSE))</f>
        <v/>
      </c>
      <c r="AV56" s="1289" t="str">
        <f>IF(AV55="","",VLOOKUP(AV55,'(参考様式10)【記載例】シフト記号表（勤務時間帯）'!$C$6:$K$35,9,FALSE))</f>
        <v/>
      </c>
      <c r="AW56" s="1289" t="str">
        <f>IF(AW55="","",VLOOKUP(AW55,'(参考様式10)【記載例】シフト記号表（勤務時間帯）'!$C$6:$K$35,9,FALSE))</f>
        <v/>
      </c>
      <c r="AX56" s="1310">
        <f>IF($BB$3="４週",SUM(S56:AT56),IF($BB$3="暦月",SUM(S56:AW56),""))</f>
        <v>0</v>
      </c>
      <c r="AY56" s="1321"/>
      <c r="AZ56" s="1332">
        <f>IF($BB$3="４週",AX56/4,IF($BB$3="暦月",'【記載例】参考様式10'!AX56/('【記載例】参考様式10'!$BB$8/7),""))</f>
        <v>0</v>
      </c>
      <c r="BA56" s="1341"/>
      <c r="BB56" s="1153"/>
      <c r="BC56" s="962"/>
      <c r="BD56" s="962"/>
      <c r="BE56" s="962"/>
      <c r="BF56" s="974"/>
    </row>
    <row r="57" spans="2:58" ht="20.25" customHeight="1">
      <c r="B57" s="1210"/>
      <c r="C57" s="866"/>
      <c r="D57" s="886"/>
      <c r="E57" s="896"/>
      <c r="F57" s="899">
        <f>C55</f>
        <v>0</v>
      </c>
      <c r="G57" s="914"/>
      <c r="H57" s="927"/>
      <c r="I57" s="937"/>
      <c r="J57" s="937"/>
      <c r="K57" s="942"/>
      <c r="L57" s="954"/>
      <c r="M57" s="964"/>
      <c r="N57" s="964"/>
      <c r="O57" s="976"/>
      <c r="P57" s="1256" t="s">
        <v>772</v>
      </c>
      <c r="Q57" s="1265"/>
      <c r="R57" s="1273"/>
      <c r="S57" s="1284" t="str">
        <f>IF(S55="","",VLOOKUP(S55,'(参考様式10)【記載例】シフト記号表（勤務時間帯）'!$C$6:$U$35,19,FALSE))</f>
        <v/>
      </c>
      <c r="T57" s="1290" t="str">
        <f>IF(T55="","",VLOOKUP(T55,'(参考様式10)【記載例】シフト記号表（勤務時間帯）'!$C$6:$U$35,19,FALSE))</f>
        <v/>
      </c>
      <c r="U57" s="1290" t="str">
        <f>IF(U55="","",VLOOKUP(U55,'(参考様式10)【記載例】シフト記号表（勤務時間帯）'!$C$6:$U$35,19,FALSE))</f>
        <v/>
      </c>
      <c r="V57" s="1290" t="str">
        <f>IF(V55="","",VLOOKUP(V55,'(参考様式10)【記載例】シフト記号表（勤務時間帯）'!$C$6:$U$35,19,FALSE))</f>
        <v/>
      </c>
      <c r="W57" s="1290" t="str">
        <f>IF(W55="","",VLOOKUP(W55,'(参考様式10)【記載例】シフト記号表（勤務時間帯）'!$C$6:$U$35,19,FALSE))</f>
        <v/>
      </c>
      <c r="X57" s="1290" t="str">
        <f>IF(X55="","",VLOOKUP(X55,'(参考様式10)【記載例】シフト記号表（勤務時間帯）'!$C$6:$U$35,19,FALSE))</f>
        <v/>
      </c>
      <c r="Y57" s="1296" t="str">
        <f>IF(Y55="","",VLOOKUP(Y55,'(参考様式10)【記載例】シフト記号表（勤務時間帯）'!$C$6:$U$35,19,FALSE))</f>
        <v/>
      </c>
      <c r="Z57" s="1284" t="str">
        <f>IF(Z55="","",VLOOKUP(Z55,'(参考様式10)【記載例】シフト記号表（勤務時間帯）'!$C$6:$U$35,19,FALSE))</f>
        <v/>
      </c>
      <c r="AA57" s="1290" t="str">
        <f>IF(AA55="","",VLOOKUP(AA55,'(参考様式10)【記載例】シフト記号表（勤務時間帯）'!$C$6:$U$35,19,FALSE))</f>
        <v/>
      </c>
      <c r="AB57" s="1290" t="str">
        <f>IF(AB55="","",VLOOKUP(AB55,'(参考様式10)【記載例】シフト記号表（勤務時間帯）'!$C$6:$U$35,19,FALSE))</f>
        <v/>
      </c>
      <c r="AC57" s="1290" t="str">
        <f>IF(AC55="","",VLOOKUP(AC55,'(参考様式10)【記載例】シフト記号表（勤務時間帯）'!$C$6:$U$35,19,FALSE))</f>
        <v/>
      </c>
      <c r="AD57" s="1290" t="str">
        <f>IF(AD55="","",VLOOKUP(AD55,'(参考様式10)【記載例】シフト記号表（勤務時間帯）'!$C$6:$U$35,19,FALSE))</f>
        <v/>
      </c>
      <c r="AE57" s="1290" t="str">
        <f>IF(AE55="","",VLOOKUP(AE55,'(参考様式10)【記載例】シフト記号表（勤務時間帯）'!$C$6:$U$35,19,FALSE))</f>
        <v/>
      </c>
      <c r="AF57" s="1296" t="str">
        <f>IF(AF55="","",VLOOKUP(AF55,'(参考様式10)【記載例】シフト記号表（勤務時間帯）'!$C$6:$U$35,19,FALSE))</f>
        <v/>
      </c>
      <c r="AG57" s="1284" t="str">
        <f>IF(AG55="","",VLOOKUP(AG55,'(参考様式10)【記載例】シフト記号表（勤務時間帯）'!$C$6:$U$35,19,FALSE))</f>
        <v/>
      </c>
      <c r="AH57" s="1290" t="str">
        <f>IF(AH55="","",VLOOKUP(AH55,'(参考様式10)【記載例】シフト記号表（勤務時間帯）'!$C$6:$U$35,19,FALSE))</f>
        <v/>
      </c>
      <c r="AI57" s="1290" t="str">
        <f>IF(AI55="","",VLOOKUP(AI55,'(参考様式10)【記載例】シフト記号表（勤務時間帯）'!$C$6:$U$35,19,FALSE))</f>
        <v/>
      </c>
      <c r="AJ57" s="1290" t="str">
        <f>IF(AJ55="","",VLOOKUP(AJ55,'(参考様式10)【記載例】シフト記号表（勤務時間帯）'!$C$6:$U$35,19,FALSE))</f>
        <v/>
      </c>
      <c r="AK57" s="1290" t="str">
        <f>IF(AK55="","",VLOOKUP(AK55,'(参考様式10)【記載例】シフト記号表（勤務時間帯）'!$C$6:$U$35,19,FALSE))</f>
        <v/>
      </c>
      <c r="AL57" s="1290" t="str">
        <f>IF(AL55="","",VLOOKUP(AL55,'(参考様式10)【記載例】シフト記号表（勤務時間帯）'!$C$6:$U$35,19,FALSE))</f>
        <v/>
      </c>
      <c r="AM57" s="1296" t="str">
        <f>IF(AM55="","",VLOOKUP(AM55,'(参考様式10)【記載例】シフト記号表（勤務時間帯）'!$C$6:$U$35,19,FALSE))</f>
        <v/>
      </c>
      <c r="AN57" s="1284" t="str">
        <f>IF(AN55="","",VLOOKUP(AN55,'(参考様式10)【記載例】シフト記号表（勤務時間帯）'!$C$6:$U$35,19,FALSE))</f>
        <v/>
      </c>
      <c r="AO57" s="1290" t="str">
        <f>IF(AO55="","",VLOOKUP(AO55,'(参考様式10)【記載例】シフト記号表（勤務時間帯）'!$C$6:$U$35,19,FALSE))</f>
        <v/>
      </c>
      <c r="AP57" s="1290" t="str">
        <f>IF(AP55="","",VLOOKUP(AP55,'(参考様式10)【記載例】シフト記号表（勤務時間帯）'!$C$6:$U$35,19,FALSE))</f>
        <v/>
      </c>
      <c r="AQ57" s="1290" t="str">
        <f>IF(AQ55="","",VLOOKUP(AQ55,'(参考様式10)【記載例】シフト記号表（勤務時間帯）'!$C$6:$U$35,19,FALSE))</f>
        <v/>
      </c>
      <c r="AR57" s="1290" t="str">
        <f>IF(AR55="","",VLOOKUP(AR55,'(参考様式10)【記載例】シフト記号表（勤務時間帯）'!$C$6:$U$35,19,FALSE))</f>
        <v/>
      </c>
      <c r="AS57" s="1290" t="str">
        <f>IF(AS55="","",VLOOKUP(AS55,'(参考様式10)【記載例】シフト記号表（勤務時間帯）'!$C$6:$U$35,19,FALSE))</f>
        <v/>
      </c>
      <c r="AT57" s="1296" t="str">
        <f>IF(AT55="","",VLOOKUP(AT55,'(参考様式10)【記載例】シフト記号表（勤務時間帯）'!$C$6:$U$35,19,FALSE))</f>
        <v/>
      </c>
      <c r="AU57" s="1284" t="str">
        <f>IF(AU55="","",VLOOKUP(AU55,'(参考様式10)【記載例】シフト記号表（勤務時間帯）'!$C$6:$U$35,19,FALSE))</f>
        <v/>
      </c>
      <c r="AV57" s="1290" t="str">
        <f>IF(AV55="","",VLOOKUP(AV55,'(参考様式10)【記載例】シフト記号表（勤務時間帯）'!$C$6:$U$35,19,FALSE))</f>
        <v/>
      </c>
      <c r="AW57" s="1290" t="str">
        <f>IF(AW55="","",VLOOKUP(AW55,'(参考様式10)【記載例】シフト記号表（勤務時間帯）'!$C$6:$U$35,19,FALSE))</f>
        <v/>
      </c>
      <c r="AX57" s="1311">
        <f>IF($BB$3="４週",SUM(S57:AT57),IF($BB$3="暦月",SUM(S57:AW57),""))</f>
        <v>0</v>
      </c>
      <c r="AY57" s="1322"/>
      <c r="AZ57" s="1333">
        <f>IF($BB$3="４週",AX57/4,IF($BB$3="暦月",'【記載例】参考様式10'!AX57/('【記載例】参考様式10'!$BB$8/7),""))</f>
        <v>0</v>
      </c>
      <c r="BA57" s="1342"/>
      <c r="BB57" s="1154"/>
      <c r="BC57" s="964"/>
      <c r="BD57" s="964"/>
      <c r="BE57" s="964"/>
      <c r="BF57" s="976"/>
    </row>
    <row r="58" spans="2:58" ht="20.25" customHeight="1">
      <c r="B58" s="1210">
        <f>B55+1</f>
        <v>13</v>
      </c>
      <c r="C58" s="864"/>
      <c r="D58" s="884"/>
      <c r="E58" s="894"/>
      <c r="F58" s="901"/>
      <c r="G58" s="901"/>
      <c r="H58" s="928"/>
      <c r="I58" s="937"/>
      <c r="J58" s="937"/>
      <c r="K58" s="942"/>
      <c r="L58" s="953"/>
      <c r="M58" s="963"/>
      <c r="N58" s="963"/>
      <c r="O58" s="975"/>
      <c r="P58" s="1257" t="s">
        <v>712</v>
      </c>
      <c r="Q58" s="1266"/>
      <c r="R58" s="1274"/>
      <c r="S58" s="1015"/>
      <c r="T58" s="1029"/>
      <c r="U58" s="1029"/>
      <c r="V58" s="1029"/>
      <c r="W58" s="1029"/>
      <c r="X58" s="1029"/>
      <c r="Y58" s="1043"/>
      <c r="Z58" s="1015"/>
      <c r="AA58" s="1029"/>
      <c r="AB58" s="1029"/>
      <c r="AC58" s="1029"/>
      <c r="AD58" s="1029"/>
      <c r="AE58" s="1029"/>
      <c r="AF58" s="1043"/>
      <c r="AG58" s="1015"/>
      <c r="AH58" s="1029"/>
      <c r="AI58" s="1029"/>
      <c r="AJ58" s="1029"/>
      <c r="AK58" s="1029"/>
      <c r="AL58" s="1029"/>
      <c r="AM58" s="1043"/>
      <c r="AN58" s="1015"/>
      <c r="AO58" s="1029"/>
      <c r="AP58" s="1029"/>
      <c r="AQ58" s="1029"/>
      <c r="AR58" s="1029"/>
      <c r="AS58" s="1029"/>
      <c r="AT58" s="1043"/>
      <c r="AU58" s="1015"/>
      <c r="AV58" s="1029"/>
      <c r="AW58" s="1029"/>
      <c r="AX58" s="1312"/>
      <c r="AY58" s="1323"/>
      <c r="AZ58" s="1334"/>
      <c r="BA58" s="1343"/>
      <c r="BB58" s="1152"/>
      <c r="BC58" s="963"/>
      <c r="BD58" s="963"/>
      <c r="BE58" s="963"/>
      <c r="BF58" s="975"/>
    </row>
    <row r="59" spans="2:58" ht="20.25" customHeight="1">
      <c r="B59" s="1210"/>
      <c r="C59" s="865"/>
      <c r="D59" s="885"/>
      <c r="E59" s="895"/>
      <c r="F59" s="899"/>
      <c r="G59" s="913"/>
      <c r="H59" s="927"/>
      <c r="I59" s="937"/>
      <c r="J59" s="937"/>
      <c r="K59" s="942"/>
      <c r="L59" s="952"/>
      <c r="M59" s="962"/>
      <c r="N59" s="962"/>
      <c r="O59" s="974"/>
      <c r="P59" s="1255" t="s">
        <v>683</v>
      </c>
      <c r="Q59" s="1264"/>
      <c r="R59" s="1272"/>
      <c r="S59" s="1283" t="str">
        <f>IF(S58="","",VLOOKUP(S58,'(参考様式10)【記載例】シフト記号表（勤務時間帯）'!$C$6:$K$35,9,FALSE))</f>
        <v/>
      </c>
      <c r="T59" s="1289" t="str">
        <f>IF(T58="","",VLOOKUP(T58,'(参考様式10)【記載例】シフト記号表（勤務時間帯）'!$C$6:$K$35,9,FALSE))</f>
        <v/>
      </c>
      <c r="U59" s="1289" t="str">
        <f>IF(U58="","",VLOOKUP(U58,'(参考様式10)【記載例】シフト記号表（勤務時間帯）'!$C$6:$K$35,9,FALSE))</f>
        <v/>
      </c>
      <c r="V59" s="1289" t="str">
        <f>IF(V58="","",VLOOKUP(V58,'(参考様式10)【記載例】シフト記号表（勤務時間帯）'!$C$6:$K$35,9,FALSE))</f>
        <v/>
      </c>
      <c r="W59" s="1289" t="str">
        <f>IF(W58="","",VLOOKUP(W58,'(参考様式10)【記載例】シフト記号表（勤務時間帯）'!$C$6:$K$35,9,FALSE))</f>
        <v/>
      </c>
      <c r="X59" s="1289" t="str">
        <f>IF(X58="","",VLOOKUP(X58,'(参考様式10)【記載例】シフト記号表（勤務時間帯）'!$C$6:$K$35,9,FALSE))</f>
        <v/>
      </c>
      <c r="Y59" s="1295" t="str">
        <f>IF(Y58="","",VLOOKUP(Y58,'(参考様式10)【記載例】シフト記号表（勤務時間帯）'!$C$6:$K$35,9,FALSE))</f>
        <v/>
      </c>
      <c r="Z59" s="1283" t="str">
        <f>IF(Z58="","",VLOOKUP(Z58,'(参考様式10)【記載例】シフト記号表（勤務時間帯）'!$C$6:$K$35,9,FALSE))</f>
        <v/>
      </c>
      <c r="AA59" s="1289" t="str">
        <f>IF(AA58="","",VLOOKUP(AA58,'(参考様式10)【記載例】シフト記号表（勤務時間帯）'!$C$6:$K$35,9,FALSE))</f>
        <v/>
      </c>
      <c r="AB59" s="1289" t="str">
        <f>IF(AB58="","",VLOOKUP(AB58,'(参考様式10)【記載例】シフト記号表（勤務時間帯）'!$C$6:$K$35,9,FALSE))</f>
        <v/>
      </c>
      <c r="AC59" s="1289" t="str">
        <f>IF(AC58="","",VLOOKUP(AC58,'(参考様式10)【記載例】シフト記号表（勤務時間帯）'!$C$6:$K$35,9,FALSE))</f>
        <v/>
      </c>
      <c r="AD59" s="1289" t="str">
        <f>IF(AD58="","",VLOOKUP(AD58,'(参考様式10)【記載例】シフト記号表（勤務時間帯）'!$C$6:$K$35,9,FALSE))</f>
        <v/>
      </c>
      <c r="AE59" s="1289" t="str">
        <f>IF(AE58="","",VLOOKUP(AE58,'(参考様式10)【記載例】シフト記号表（勤務時間帯）'!$C$6:$K$35,9,FALSE))</f>
        <v/>
      </c>
      <c r="AF59" s="1295" t="str">
        <f>IF(AF58="","",VLOOKUP(AF58,'(参考様式10)【記載例】シフト記号表（勤務時間帯）'!$C$6:$K$35,9,FALSE))</f>
        <v/>
      </c>
      <c r="AG59" s="1283" t="str">
        <f>IF(AG58="","",VLOOKUP(AG58,'(参考様式10)【記載例】シフト記号表（勤務時間帯）'!$C$6:$K$35,9,FALSE))</f>
        <v/>
      </c>
      <c r="AH59" s="1289" t="str">
        <f>IF(AH58="","",VLOOKUP(AH58,'(参考様式10)【記載例】シフト記号表（勤務時間帯）'!$C$6:$K$35,9,FALSE))</f>
        <v/>
      </c>
      <c r="AI59" s="1289" t="str">
        <f>IF(AI58="","",VLOOKUP(AI58,'(参考様式10)【記載例】シフト記号表（勤務時間帯）'!$C$6:$K$35,9,FALSE))</f>
        <v/>
      </c>
      <c r="AJ59" s="1289" t="str">
        <f>IF(AJ58="","",VLOOKUP(AJ58,'(参考様式10)【記載例】シフト記号表（勤務時間帯）'!$C$6:$K$35,9,FALSE))</f>
        <v/>
      </c>
      <c r="AK59" s="1289" t="str">
        <f>IF(AK58="","",VLOOKUP(AK58,'(参考様式10)【記載例】シフト記号表（勤務時間帯）'!$C$6:$K$35,9,FALSE))</f>
        <v/>
      </c>
      <c r="AL59" s="1289" t="str">
        <f>IF(AL58="","",VLOOKUP(AL58,'(参考様式10)【記載例】シフト記号表（勤務時間帯）'!$C$6:$K$35,9,FALSE))</f>
        <v/>
      </c>
      <c r="AM59" s="1295" t="str">
        <f>IF(AM58="","",VLOOKUP(AM58,'(参考様式10)【記載例】シフト記号表（勤務時間帯）'!$C$6:$K$35,9,FALSE))</f>
        <v/>
      </c>
      <c r="AN59" s="1283" t="str">
        <f>IF(AN58="","",VLOOKUP(AN58,'(参考様式10)【記載例】シフト記号表（勤務時間帯）'!$C$6:$K$35,9,FALSE))</f>
        <v/>
      </c>
      <c r="AO59" s="1289" t="str">
        <f>IF(AO58="","",VLOOKUP(AO58,'(参考様式10)【記載例】シフト記号表（勤務時間帯）'!$C$6:$K$35,9,FALSE))</f>
        <v/>
      </c>
      <c r="AP59" s="1289" t="str">
        <f>IF(AP58="","",VLOOKUP(AP58,'(参考様式10)【記載例】シフト記号表（勤務時間帯）'!$C$6:$K$35,9,FALSE))</f>
        <v/>
      </c>
      <c r="AQ59" s="1289" t="str">
        <f>IF(AQ58="","",VLOOKUP(AQ58,'(参考様式10)【記載例】シフト記号表（勤務時間帯）'!$C$6:$K$35,9,FALSE))</f>
        <v/>
      </c>
      <c r="AR59" s="1289" t="str">
        <f>IF(AR58="","",VLOOKUP(AR58,'(参考様式10)【記載例】シフト記号表（勤務時間帯）'!$C$6:$K$35,9,FALSE))</f>
        <v/>
      </c>
      <c r="AS59" s="1289" t="str">
        <f>IF(AS58="","",VLOOKUP(AS58,'(参考様式10)【記載例】シフト記号表（勤務時間帯）'!$C$6:$K$35,9,FALSE))</f>
        <v/>
      </c>
      <c r="AT59" s="1295" t="str">
        <f>IF(AT58="","",VLOOKUP(AT58,'(参考様式10)【記載例】シフト記号表（勤務時間帯）'!$C$6:$K$35,9,FALSE))</f>
        <v/>
      </c>
      <c r="AU59" s="1283" t="str">
        <f>IF(AU58="","",VLOOKUP(AU58,'(参考様式10)【記載例】シフト記号表（勤務時間帯）'!$C$6:$K$35,9,FALSE))</f>
        <v/>
      </c>
      <c r="AV59" s="1289" t="str">
        <f>IF(AV58="","",VLOOKUP(AV58,'(参考様式10)【記載例】シフト記号表（勤務時間帯）'!$C$6:$K$35,9,FALSE))</f>
        <v/>
      </c>
      <c r="AW59" s="1289" t="str">
        <f>IF(AW58="","",VLOOKUP(AW58,'(参考様式10)【記載例】シフト記号表（勤務時間帯）'!$C$6:$K$35,9,FALSE))</f>
        <v/>
      </c>
      <c r="AX59" s="1310">
        <f>IF($BB$3="４週",SUM(S59:AT59),IF($BB$3="暦月",SUM(S59:AW59),""))</f>
        <v>0</v>
      </c>
      <c r="AY59" s="1321"/>
      <c r="AZ59" s="1332">
        <f>IF($BB$3="４週",AX59/4,IF($BB$3="暦月",'【記載例】参考様式10'!AX59/('【記載例】参考様式10'!$BB$8/7),""))</f>
        <v>0</v>
      </c>
      <c r="BA59" s="1341"/>
      <c r="BB59" s="1153"/>
      <c r="BC59" s="962"/>
      <c r="BD59" s="962"/>
      <c r="BE59" s="962"/>
      <c r="BF59" s="974"/>
    </row>
    <row r="60" spans="2:58" ht="20.25" customHeight="1">
      <c r="B60" s="1211"/>
      <c r="C60" s="866"/>
      <c r="D60" s="886"/>
      <c r="E60" s="896"/>
      <c r="F60" s="902">
        <f>C58</f>
        <v>0</v>
      </c>
      <c r="G60" s="915"/>
      <c r="H60" s="929"/>
      <c r="I60" s="938"/>
      <c r="J60" s="938"/>
      <c r="K60" s="943"/>
      <c r="L60" s="955"/>
      <c r="M60" s="965"/>
      <c r="N60" s="965"/>
      <c r="O60" s="977"/>
      <c r="P60" s="1258" t="s">
        <v>772</v>
      </c>
      <c r="Q60" s="1267"/>
      <c r="R60" s="1275"/>
      <c r="S60" s="1284" t="str">
        <f>IF(S58="","",VLOOKUP(S58,'(参考様式10)【記載例】シフト記号表（勤務時間帯）'!$C$6:$U$35,19,FALSE))</f>
        <v/>
      </c>
      <c r="T60" s="1290" t="str">
        <f>IF(T58="","",VLOOKUP(T58,'(参考様式10)【記載例】シフト記号表（勤務時間帯）'!$C$6:$U$35,19,FALSE))</f>
        <v/>
      </c>
      <c r="U60" s="1290" t="str">
        <f>IF(U58="","",VLOOKUP(U58,'(参考様式10)【記載例】シフト記号表（勤務時間帯）'!$C$6:$U$35,19,FALSE))</f>
        <v/>
      </c>
      <c r="V60" s="1290" t="str">
        <f>IF(V58="","",VLOOKUP(V58,'(参考様式10)【記載例】シフト記号表（勤務時間帯）'!$C$6:$U$35,19,FALSE))</f>
        <v/>
      </c>
      <c r="W60" s="1290" t="str">
        <f>IF(W58="","",VLOOKUP(W58,'(参考様式10)【記載例】シフト記号表（勤務時間帯）'!$C$6:$U$35,19,FALSE))</f>
        <v/>
      </c>
      <c r="X60" s="1290" t="str">
        <f>IF(X58="","",VLOOKUP(X58,'(参考様式10)【記載例】シフト記号表（勤務時間帯）'!$C$6:$U$35,19,FALSE))</f>
        <v/>
      </c>
      <c r="Y60" s="1296" t="str">
        <f>IF(Y58="","",VLOOKUP(Y58,'(参考様式10)【記載例】シフト記号表（勤務時間帯）'!$C$6:$U$35,19,FALSE))</f>
        <v/>
      </c>
      <c r="Z60" s="1284" t="str">
        <f>IF(Z58="","",VLOOKUP(Z58,'(参考様式10)【記載例】シフト記号表（勤務時間帯）'!$C$6:$U$35,19,FALSE))</f>
        <v/>
      </c>
      <c r="AA60" s="1290" t="str">
        <f>IF(AA58="","",VLOOKUP(AA58,'(参考様式10)【記載例】シフト記号表（勤務時間帯）'!$C$6:$U$35,19,FALSE))</f>
        <v/>
      </c>
      <c r="AB60" s="1290" t="str">
        <f>IF(AB58="","",VLOOKUP(AB58,'(参考様式10)【記載例】シフト記号表（勤務時間帯）'!$C$6:$U$35,19,FALSE))</f>
        <v/>
      </c>
      <c r="AC60" s="1290" t="str">
        <f>IF(AC58="","",VLOOKUP(AC58,'(参考様式10)【記載例】シフト記号表（勤務時間帯）'!$C$6:$U$35,19,FALSE))</f>
        <v/>
      </c>
      <c r="AD60" s="1290" t="str">
        <f>IF(AD58="","",VLOOKUP(AD58,'(参考様式10)【記載例】シフト記号表（勤務時間帯）'!$C$6:$U$35,19,FALSE))</f>
        <v/>
      </c>
      <c r="AE60" s="1290" t="str">
        <f>IF(AE58="","",VLOOKUP(AE58,'(参考様式10)【記載例】シフト記号表（勤務時間帯）'!$C$6:$U$35,19,FALSE))</f>
        <v/>
      </c>
      <c r="AF60" s="1296" t="str">
        <f>IF(AF58="","",VLOOKUP(AF58,'(参考様式10)【記載例】シフト記号表（勤務時間帯）'!$C$6:$U$35,19,FALSE))</f>
        <v/>
      </c>
      <c r="AG60" s="1284" t="str">
        <f>IF(AG58="","",VLOOKUP(AG58,'(参考様式10)【記載例】シフト記号表（勤務時間帯）'!$C$6:$U$35,19,FALSE))</f>
        <v/>
      </c>
      <c r="AH60" s="1290" t="str">
        <f>IF(AH58="","",VLOOKUP(AH58,'(参考様式10)【記載例】シフト記号表（勤務時間帯）'!$C$6:$U$35,19,FALSE))</f>
        <v/>
      </c>
      <c r="AI60" s="1290" t="str">
        <f>IF(AI58="","",VLOOKUP(AI58,'(参考様式10)【記載例】シフト記号表（勤務時間帯）'!$C$6:$U$35,19,FALSE))</f>
        <v/>
      </c>
      <c r="AJ60" s="1290" t="str">
        <f>IF(AJ58="","",VLOOKUP(AJ58,'(参考様式10)【記載例】シフト記号表（勤務時間帯）'!$C$6:$U$35,19,FALSE))</f>
        <v/>
      </c>
      <c r="AK60" s="1290" t="str">
        <f>IF(AK58="","",VLOOKUP(AK58,'(参考様式10)【記載例】シフト記号表（勤務時間帯）'!$C$6:$U$35,19,FALSE))</f>
        <v/>
      </c>
      <c r="AL60" s="1290" t="str">
        <f>IF(AL58="","",VLOOKUP(AL58,'(参考様式10)【記載例】シフト記号表（勤務時間帯）'!$C$6:$U$35,19,FALSE))</f>
        <v/>
      </c>
      <c r="AM60" s="1296" t="str">
        <f>IF(AM58="","",VLOOKUP(AM58,'(参考様式10)【記載例】シフト記号表（勤務時間帯）'!$C$6:$U$35,19,FALSE))</f>
        <v/>
      </c>
      <c r="AN60" s="1284" t="str">
        <f>IF(AN58="","",VLOOKUP(AN58,'(参考様式10)【記載例】シフト記号表（勤務時間帯）'!$C$6:$U$35,19,FALSE))</f>
        <v/>
      </c>
      <c r="AO60" s="1290" t="str">
        <f>IF(AO58="","",VLOOKUP(AO58,'(参考様式10)【記載例】シフト記号表（勤務時間帯）'!$C$6:$U$35,19,FALSE))</f>
        <v/>
      </c>
      <c r="AP60" s="1290" t="str">
        <f>IF(AP58="","",VLOOKUP(AP58,'(参考様式10)【記載例】シフト記号表（勤務時間帯）'!$C$6:$U$35,19,FALSE))</f>
        <v/>
      </c>
      <c r="AQ60" s="1290" t="str">
        <f>IF(AQ58="","",VLOOKUP(AQ58,'(参考様式10)【記載例】シフト記号表（勤務時間帯）'!$C$6:$U$35,19,FALSE))</f>
        <v/>
      </c>
      <c r="AR60" s="1290" t="str">
        <f>IF(AR58="","",VLOOKUP(AR58,'(参考様式10)【記載例】シフト記号表（勤務時間帯）'!$C$6:$U$35,19,FALSE))</f>
        <v/>
      </c>
      <c r="AS60" s="1290" t="str">
        <f>IF(AS58="","",VLOOKUP(AS58,'(参考様式10)【記載例】シフト記号表（勤務時間帯）'!$C$6:$U$35,19,FALSE))</f>
        <v/>
      </c>
      <c r="AT60" s="1296" t="str">
        <f>IF(AT58="","",VLOOKUP(AT58,'(参考様式10)【記載例】シフト記号表（勤務時間帯）'!$C$6:$U$35,19,FALSE))</f>
        <v/>
      </c>
      <c r="AU60" s="1284" t="str">
        <f>IF(AU58="","",VLOOKUP(AU58,'(参考様式10)【記載例】シフト記号表（勤務時間帯）'!$C$6:$U$35,19,FALSE))</f>
        <v/>
      </c>
      <c r="AV60" s="1290" t="str">
        <f>IF(AV58="","",VLOOKUP(AV58,'(参考様式10)【記載例】シフト記号表（勤務時間帯）'!$C$6:$U$35,19,FALSE))</f>
        <v/>
      </c>
      <c r="AW60" s="1290" t="str">
        <f>IF(AW58="","",VLOOKUP(AW58,'(参考様式10)【記載例】シフト記号表（勤務時間帯）'!$C$6:$U$35,19,FALSE))</f>
        <v/>
      </c>
      <c r="AX60" s="1311">
        <f>IF($BB$3="４週",SUM(S60:AT60),IF($BB$3="暦月",SUM(S60:AW60),""))</f>
        <v>0</v>
      </c>
      <c r="AY60" s="1322"/>
      <c r="AZ60" s="1333">
        <f>IF($BB$3="４週",AX60/4,IF($BB$3="暦月",'【記載例】参考様式10'!AX60/('【記載例】参考様式10'!$BB$8/7),""))</f>
        <v>0</v>
      </c>
      <c r="BA60" s="1342"/>
      <c r="BB60" s="1155"/>
      <c r="BC60" s="965"/>
      <c r="BD60" s="965"/>
      <c r="BE60" s="965"/>
      <c r="BF60" s="977"/>
    </row>
    <row r="61" spans="2:58" s="1203" customFormat="1" ht="6" customHeight="1">
      <c r="B61" s="1212"/>
      <c r="C61" s="1220"/>
      <c r="D61" s="1220"/>
      <c r="E61" s="1220"/>
      <c r="F61" s="1231"/>
      <c r="G61" s="1231"/>
      <c r="H61" s="1241"/>
      <c r="I61" s="1241"/>
      <c r="J61" s="1241"/>
      <c r="K61" s="1241"/>
      <c r="L61" s="1231"/>
      <c r="M61" s="1231"/>
      <c r="N61" s="1231"/>
      <c r="O61" s="1231"/>
      <c r="P61" s="1259"/>
      <c r="Q61" s="1259"/>
      <c r="R61" s="1259"/>
      <c r="S61" s="1241"/>
      <c r="T61" s="1241"/>
      <c r="U61" s="1241"/>
      <c r="V61" s="1241"/>
      <c r="W61" s="1241"/>
      <c r="X61" s="1241"/>
      <c r="Y61" s="1241"/>
      <c r="Z61" s="1241"/>
      <c r="AA61" s="1241"/>
      <c r="AB61" s="1241"/>
      <c r="AC61" s="1241"/>
      <c r="AD61" s="1241"/>
      <c r="AE61" s="1241"/>
      <c r="AF61" s="1241"/>
      <c r="AG61" s="1241"/>
      <c r="AH61" s="1241"/>
      <c r="AI61" s="1241"/>
      <c r="AJ61" s="1241"/>
      <c r="AK61" s="1241"/>
      <c r="AL61" s="1241"/>
      <c r="AM61" s="1241"/>
      <c r="AN61" s="1241"/>
      <c r="AO61" s="1241"/>
      <c r="AP61" s="1241"/>
      <c r="AQ61" s="1241"/>
      <c r="AR61" s="1241"/>
      <c r="AS61" s="1241"/>
      <c r="AT61" s="1241"/>
      <c r="AU61" s="1241"/>
      <c r="AV61" s="1241"/>
      <c r="AW61" s="1241"/>
      <c r="AX61" s="1313"/>
      <c r="AY61" s="1313"/>
      <c r="AZ61" s="1313"/>
      <c r="BA61" s="1313"/>
      <c r="BB61" s="1231"/>
      <c r="BC61" s="1231"/>
      <c r="BD61" s="1231"/>
      <c r="BE61" s="1231"/>
      <c r="BF61" s="1363"/>
    </row>
    <row r="62" spans="2:58" ht="20.100000000000001" customHeight="1">
      <c r="B62" s="847"/>
      <c r="C62" s="868"/>
      <c r="D62" s="868"/>
      <c r="E62" s="868"/>
      <c r="F62" s="904"/>
      <c r="G62" s="916" t="s">
        <v>328</v>
      </c>
      <c r="H62" s="916"/>
      <c r="I62" s="916"/>
      <c r="J62" s="916"/>
      <c r="K62" s="944"/>
      <c r="L62" s="956"/>
      <c r="M62" s="966" t="s">
        <v>7</v>
      </c>
      <c r="N62" s="968"/>
      <c r="O62" s="968"/>
      <c r="P62" s="968"/>
      <c r="Q62" s="968"/>
      <c r="R62" s="1003"/>
      <c r="S62" s="1018">
        <f t="shared" ref="S62:AX64" si="1">IF(SUMIF($F$22:$F$60,$M62,S$22:S$60)=0,"",SUMIF($F$22:$F$60,$M62,S$22:S$60))</f>
        <v>7</v>
      </c>
      <c r="T62" s="1032">
        <f t="shared" si="1"/>
        <v>7</v>
      </c>
      <c r="U62" s="1032">
        <f t="shared" si="1"/>
        <v>7</v>
      </c>
      <c r="V62" s="1032">
        <f t="shared" si="1"/>
        <v>7</v>
      </c>
      <c r="W62" s="1032">
        <f t="shared" si="1"/>
        <v>7</v>
      </c>
      <c r="X62" s="1032">
        <f t="shared" si="1"/>
        <v>7</v>
      </c>
      <c r="Y62" s="1046">
        <f t="shared" si="1"/>
        <v>7</v>
      </c>
      <c r="Z62" s="1018">
        <f t="shared" si="1"/>
        <v>7</v>
      </c>
      <c r="AA62" s="1032">
        <f t="shared" si="1"/>
        <v>7</v>
      </c>
      <c r="AB62" s="1032">
        <f t="shared" si="1"/>
        <v>7</v>
      </c>
      <c r="AC62" s="1032">
        <f t="shared" si="1"/>
        <v>7</v>
      </c>
      <c r="AD62" s="1032">
        <f t="shared" si="1"/>
        <v>7</v>
      </c>
      <c r="AE62" s="1032">
        <f t="shared" si="1"/>
        <v>7</v>
      </c>
      <c r="AF62" s="1046">
        <f t="shared" si="1"/>
        <v>7</v>
      </c>
      <c r="AG62" s="1018">
        <f t="shared" si="1"/>
        <v>7</v>
      </c>
      <c r="AH62" s="1032">
        <f t="shared" si="1"/>
        <v>7</v>
      </c>
      <c r="AI62" s="1032">
        <f t="shared" si="1"/>
        <v>7</v>
      </c>
      <c r="AJ62" s="1032">
        <f t="shared" si="1"/>
        <v>7</v>
      </c>
      <c r="AK62" s="1032">
        <f t="shared" si="1"/>
        <v>7</v>
      </c>
      <c r="AL62" s="1032">
        <f t="shared" si="1"/>
        <v>7</v>
      </c>
      <c r="AM62" s="1046">
        <f t="shared" si="1"/>
        <v>7</v>
      </c>
      <c r="AN62" s="1018">
        <f t="shared" si="1"/>
        <v>7</v>
      </c>
      <c r="AO62" s="1032">
        <f t="shared" si="1"/>
        <v>7</v>
      </c>
      <c r="AP62" s="1032">
        <f t="shared" si="1"/>
        <v>7</v>
      </c>
      <c r="AQ62" s="1032">
        <f t="shared" si="1"/>
        <v>7</v>
      </c>
      <c r="AR62" s="1032">
        <f t="shared" si="1"/>
        <v>7</v>
      </c>
      <c r="AS62" s="1032">
        <f t="shared" si="1"/>
        <v>7</v>
      </c>
      <c r="AT62" s="1046">
        <f t="shared" si="1"/>
        <v>7</v>
      </c>
      <c r="AU62" s="1018" t="str">
        <f t="shared" si="1"/>
        <v/>
      </c>
      <c r="AV62" s="1032" t="str">
        <f t="shared" si="1"/>
        <v/>
      </c>
      <c r="AW62" s="1032" t="str">
        <f t="shared" si="1"/>
        <v/>
      </c>
      <c r="AX62" s="1106">
        <f t="shared" si="1"/>
        <v>196</v>
      </c>
      <c r="AY62" s="1118"/>
      <c r="AZ62" s="1130">
        <f>IF(AX62="","",IF($BB$3="４週",AX62/4,IF($BB$3="暦月",AX62/($BB$8/7),"")))</f>
        <v>49</v>
      </c>
      <c r="BA62" s="1139"/>
      <c r="BB62" s="1349"/>
      <c r="BC62" s="1354"/>
      <c r="BD62" s="1354"/>
      <c r="BE62" s="1354"/>
      <c r="BF62" s="1364"/>
    </row>
    <row r="63" spans="2:58" ht="20.100000000000001" customHeight="1">
      <c r="B63" s="848"/>
      <c r="C63" s="869"/>
      <c r="D63" s="869"/>
      <c r="E63" s="869"/>
      <c r="F63" s="905"/>
      <c r="G63" s="917"/>
      <c r="H63" s="917"/>
      <c r="I63" s="917"/>
      <c r="J63" s="917"/>
      <c r="K63" s="945"/>
      <c r="L63" s="957"/>
      <c r="M63" s="967" t="s">
        <v>755</v>
      </c>
      <c r="N63" s="969"/>
      <c r="O63" s="969"/>
      <c r="P63" s="969"/>
      <c r="Q63" s="969"/>
      <c r="R63" s="1004"/>
      <c r="S63" s="1018">
        <f t="shared" si="1"/>
        <v>4</v>
      </c>
      <c r="T63" s="1032">
        <f t="shared" si="1"/>
        <v>4</v>
      </c>
      <c r="U63" s="1032">
        <f t="shared" si="1"/>
        <v>4</v>
      </c>
      <c r="V63" s="1032">
        <f t="shared" si="1"/>
        <v>4</v>
      </c>
      <c r="W63" s="1032">
        <f t="shared" si="1"/>
        <v>4</v>
      </c>
      <c r="X63" s="1032">
        <f t="shared" si="1"/>
        <v>4</v>
      </c>
      <c r="Y63" s="1046">
        <f t="shared" si="1"/>
        <v>4</v>
      </c>
      <c r="Z63" s="1018">
        <f t="shared" si="1"/>
        <v>4</v>
      </c>
      <c r="AA63" s="1032">
        <f t="shared" si="1"/>
        <v>4</v>
      </c>
      <c r="AB63" s="1032">
        <f t="shared" si="1"/>
        <v>4</v>
      </c>
      <c r="AC63" s="1032">
        <f t="shared" si="1"/>
        <v>4</v>
      </c>
      <c r="AD63" s="1032">
        <f t="shared" si="1"/>
        <v>4</v>
      </c>
      <c r="AE63" s="1032">
        <f t="shared" si="1"/>
        <v>4</v>
      </c>
      <c r="AF63" s="1046">
        <f t="shared" si="1"/>
        <v>4</v>
      </c>
      <c r="AG63" s="1018">
        <f t="shared" si="1"/>
        <v>4</v>
      </c>
      <c r="AH63" s="1032">
        <f t="shared" si="1"/>
        <v>4</v>
      </c>
      <c r="AI63" s="1032">
        <f t="shared" si="1"/>
        <v>4</v>
      </c>
      <c r="AJ63" s="1032">
        <f t="shared" si="1"/>
        <v>4</v>
      </c>
      <c r="AK63" s="1032">
        <f t="shared" si="1"/>
        <v>4</v>
      </c>
      <c r="AL63" s="1032">
        <f t="shared" si="1"/>
        <v>4</v>
      </c>
      <c r="AM63" s="1046">
        <f t="shared" si="1"/>
        <v>4</v>
      </c>
      <c r="AN63" s="1018">
        <f t="shared" si="1"/>
        <v>4</v>
      </c>
      <c r="AO63" s="1032">
        <f t="shared" si="1"/>
        <v>4</v>
      </c>
      <c r="AP63" s="1032">
        <f t="shared" si="1"/>
        <v>4</v>
      </c>
      <c r="AQ63" s="1032">
        <f t="shared" si="1"/>
        <v>4</v>
      </c>
      <c r="AR63" s="1032">
        <f t="shared" si="1"/>
        <v>4</v>
      </c>
      <c r="AS63" s="1032">
        <f t="shared" si="1"/>
        <v>4</v>
      </c>
      <c r="AT63" s="1046">
        <f t="shared" si="1"/>
        <v>4</v>
      </c>
      <c r="AU63" s="1018" t="str">
        <f t="shared" si="1"/>
        <v/>
      </c>
      <c r="AV63" s="1032" t="str">
        <f t="shared" si="1"/>
        <v/>
      </c>
      <c r="AW63" s="1032" t="str">
        <f t="shared" si="1"/>
        <v/>
      </c>
      <c r="AX63" s="1106">
        <f t="shared" si="1"/>
        <v>112</v>
      </c>
      <c r="AY63" s="1118"/>
      <c r="AZ63" s="1130">
        <f>IF(AX63="","",IF($BB$3="４週",AX63/4,IF($BB$3="暦月",AX63/($BB$8/7),"")))</f>
        <v>28</v>
      </c>
      <c r="BA63" s="1139"/>
      <c r="BB63" s="1350"/>
      <c r="BC63" s="1355"/>
      <c r="BD63" s="1355"/>
      <c r="BE63" s="1355"/>
      <c r="BF63" s="1365"/>
    </row>
    <row r="64" spans="2:58" ht="20.25" customHeight="1">
      <c r="B64" s="849"/>
      <c r="C64" s="870"/>
      <c r="D64" s="870"/>
      <c r="E64" s="870"/>
      <c r="F64" s="905"/>
      <c r="G64" s="918"/>
      <c r="H64" s="918"/>
      <c r="I64" s="918"/>
      <c r="J64" s="918"/>
      <c r="K64" s="946"/>
      <c r="L64" s="957"/>
      <c r="M64" s="967" t="s">
        <v>756</v>
      </c>
      <c r="N64" s="969"/>
      <c r="O64" s="969"/>
      <c r="P64" s="969"/>
      <c r="Q64" s="969"/>
      <c r="R64" s="1004"/>
      <c r="S64" s="1018">
        <f t="shared" si="1"/>
        <v>14</v>
      </c>
      <c r="T64" s="1032">
        <f t="shared" si="1"/>
        <v>14</v>
      </c>
      <c r="U64" s="1032">
        <f t="shared" si="1"/>
        <v>14</v>
      </c>
      <c r="V64" s="1032">
        <f t="shared" si="1"/>
        <v>14</v>
      </c>
      <c r="W64" s="1032">
        <f t="shared" si="1"/>
        <v>14</v>
      </c>
      <c r="X64" s="1032">
        <f t="shared" si="1"/>
        <v>14</v>
      </c>
      <c r="Y64" s="1046">
        <f t="shared" si="1"/>
        <v>14</v>
      </c>
      <c r="Z64" s="1018">
        <f t="shared" si="1"/>
        <v>14</v>
      </c>
      <c r="AA64" s="1032">
        <f t="shared" si="1"/>
        <v>14</v>
      </c>
      <c r="AB64" s="1032">
        <f t="shared" si="1"/>
        <v>14</v>
      </c>
      <c r="AC64" s="1032">
        <f t="shared" si="1"/>
        <v>14</v>
      </c>
      <c r="AD64" s="1032">
        <f t="shared" si="1"/>
        <v>14</v>
      </c>
      <c r="AE64" s="1032">
        <f t="shared" si="1"/>
        <v>14</v>
      </c>
      <c r="AF64" s="1046">
        <f t="shared" si="1"/>
        <v>14</v>
      </c>
      <c r="AG64" s="1018">
        <f t="shared" si="1"/>
        <v>14</v>
      </c>
      <c r="AH64" s="1032">
        <f t="shared" si="1"/>
        <v>14</v>
      </c>
      <c r="AI64" s="1032">
        <f t="shared" si="1"/>
        <v>14</v>
      </c>
      <c r="AJ64" s="1032">
        <f t="shared" si="1"/>
        <v>14</v>
      </c>
      <c r="AK64" s="1032">
        <f t="shared" si="1"/>
        <v>14</v>
      </c>
      <c r="AL64" s="1032">
        <f t="shared" si="1"/>
        <v>14</v>
      </c>
      <c r="AM64" s="1046">
        <f t="shared" si="1"/>
        <v>14</v>
      </c>
      <c r="AN64" s="1018">
        <f t="shared" si="1"/>
        <v>14</v>
      </c>
      <c r="AO64" s="1032">
        <f t="shared" si="1"/>
        <v>14</v>
      </c>
      <c r="AP64" s="1032">
        <f t="shared" si="1"/>
        <v>14</v>
      </c>
      <c r="AQ64" s="1032">
        <f t="shared" si="1"/>
        <v>14</v>
      </c>
      <c r="AR64" s="1032">
        <f t="shared" si="1"/>
        <v>14</v>
      </c>
      <c r="AS64" s="1032">
        <f t="shared" si="1"/>
        <v>14</v>
      </c>
      <c r="AT64" s="1046">
        <f t="shared" si="1"/>
        <v>14</v>
      </c>
      <c r="AU64" s="1018" t="str">
        <f t="shared" si="1"/>
        <v/>
      </c>
      <c r="AV64" s="1032" t="str">
        <f t="shared" si="1"/>
        <v/>
      </c>
      <c r="AW64" s="1032" t="str">
        <f t="shared" si="1"/>
        <v/>
      </c>
      <c r="AX64" s="1106">
        <f t="shared" si="1"/>
        <v>392</v>
      </c>
      <c r="AY64" s="1118"/>
      <c r="AZ64" s="1130">
        <f>IF(AX64="","",IF($BB$3="４週",AX64/4,IF($BB$3="暦月",AX64/($BB$8/7),"")))</f>
        <v>98</v>
      </c>
      <c r="BA64" s="1139"/>
      <c r="BB64" s="1350"/>
      <c r="BC64" s="1355"/>
      <c r="BD64" s="1355"/>
      <c r="BE64" s="1355"/>
      <c r="BF64" s="1365"/>
    </row>
    <row r="65" spans="1:73" ht="20.25" customHeight="1">
      <c r="B65" s="1213"/>
      <c r="C65" s="905"/>
      <c r="D65" s="905"/>
      <c r="E65" s="905"/>
      <c r="F65" s="905"/>
      <c r="G65" s="1235" t="s">
        <v>437</v>
      </c>
      <c r="H65" s="1235"/>
      <c r="I65" s="1235"/>
      <c r="J65" s="1235"/>
      <c r="K65" s="1235"/>
      <c r="L65" s="1235"/>
      <c r="M65" s="1235"/>
      <c r="N65" s="1235"/>
      <c r="O65" s="1235"/>
      <c r="P65" s="1235"/>
      <c r="Q65" s="1235"/>
      <c r="R65" s="1276"/>
      <c r="S65" s="1019">
        <v>18</v>
      </c>
      <c r="T65" s="1033">
        <v>18</v>
      </c>
      <c r="U65" s="1033">
        <v>18</v>
      </c>
      <c r="V65" s="1033">
        <v>18</v>
      </c>
      <c r="W65" s="1033">
        <v>18</v>
      </c>
      <c r="X65" s="1033">
        <v>18</v>
      </c>
      <c r="Y65" s="1047">
        <v>18</v>
      </c>
      <c r="Z65" s="1019">
        <v>18</v>
      </c>
      <c r="AA65" s="1033">
        <v>18</v>
      </c>
      <c r="AB65" s="1033">
        <v>18</v>
      </c>
      <c r="AC65" s="1033">
        <v>18</v>
      </c>
      <c r="AD65" s="1033">
        <v>18</v>
      </c>
      <c r="AE65" s="1033">
        <v>18</v>
      </c>
      <c r="AF65" s="1047">
        <v>18</v>
      </c>
      <c r="AG65" s="1019">
        <v>18</v>
      </c>
      <c r="AH65" s="1033">
        <v>18</v>
      </c>
      <c r="AI65" s="1033">
        <v>18</v>
      </c>
      <c r="AJ65" s="1033">
        <v>18</v>
      </c>
      <c r="AK65" s="1033">
        <v>18</v>
      </c>
      <c r="AL65" s="1033">
        <v>18</v>
      </c>
      <c r="AM65" s="1047">
        <v>18</v>
      </c>
      <c r="AN65" s="1019">
        <v>18</v>
      </c>
      <c r="AO65" s="1033">
        <v>18</v>
      </c>
      <c r="AP65" s="1033">
        <v>18</v>
      </c>
      <c r="AQ65" s="1033">
        <v>18</v>
      </c>
      <c r="AR65" s="1033">
        <v>18</v>
      </c>
      <c r="AS65" s="1033">
        <v>18</v>
      </c>
      <c r="AT65" s="1047">
        <v>18</v>
      </c>
      <c r="AU65" s="1019"/>
      <c r="AV65" s="1033"/>
      <c r="AW65" s="1047"/>
      <c r="AX65" s="1314"/>
      <c r="AY65" s="1324"/>
      <c r="AZ65" s="1324"/>
      <c r="BA65" s="1344"/>
      <c r="BB65" s="1350"/>
      <c r="BC65" s="1355"/>
      <c r="BD65" s="1355"/>
      <c r="BE65" s="1355"/>
      <c r="BF65" s="1365"/>
    </row>
    <row r="66" spans="1:73" ht="20.25" customHeight="1">
      <c r="B66" s="1213"/>
      <c r="C66" s="905"/>
      <c r="D66" s="905"/>
      <c r="E66" s="905"/>
      <c r="F66" s="905"/>
      <c r="G66" s="1235" t="s">
        <v>760</v>
      </c>
      <c r="H66" s="1235"/>
      <c r="I66" s="1235"/>
      <c r="J66" s="1235"/>
      <c r="K66" s="1235"/>
      <c r="L66" s="1235"/>
      <c r="M66" s="1235"/>
      <c r="N66" s="1235"/>
      <c r="O66" s="1235"/>
      <c r="P66" s="1235"/>
      <c r="Q66" s="1235"/>
      <c r="R66" s="1276"/>
      <c r="S66" s="1019">
        <v>7</v>
      </c>
      <c r="T66" s="1033">
        <v>7</v>
      </c>
      <c r="U66" s="1033">
        <v>7</v>
      </c>
      <c r="V66" s="1033">
        <v>7</v>
      </c>
      <c r="W66" s="1033">
        <v>7</v>
      </c>
      <c r="X66" s="1033">
        <v>7</v>
      </c>
      <c r="Y66" s="1047">
        <v>7</v>
      </c>
      <c r="Z66" s="1019">
        <v>7</v>
      </c>
      <c r="AA66" s="1033">
        <v>7</v>
      </c>
      <c r="AB66" s="1033">
        <v>7</v>
      </c>
      <c r="AC66" s="1033">
        <v>7</v>
      </c>
      <c r="AD66" s="1033">
        <v>7</v>
      </c>
      <c r="AE66" s="1033">
        <v>7</v>
      </c>
      <c r="AF66" s="1047">
        <v>7</v>
      </c>
      <c r="AG66" s="1019">
        <v>7</v>
      </c>
      <c r="AH66" s="1033">
        <v>7</v>
      </c>
      <c r="AI66" s="1033">
        <v>7</v>
      </c>
      <c r="AJ66" s="1033">
        <v>7</v>
      </c>
      <c r="AK66" s="1033">
        <v>7</v>
      </c>
      <c r="AL66" s="1033">
        <v>7</v>
      </c>
      <c r="AM66" s="1047">
        <v>7</v>
      </c>
      <c r="AN66" s="1019">
        <v>7</v>
      </c>
      <c r="AO66" s="1033">
        <v>7</v>
      </c>
      <c r="AP66" s="1033">
        <v>7</v>
      </c>
      <c r="AQ66" s="1033">
        <v>7</v>
      </c>
      <c r="AR66" s="1033">
        <v>7</v>
      </c>
      <c r="AS66" s="1033">
        <v>7</v>
      </c>
      <c r="AT66" s="1047">
        <v>7</v>
      </c>
      <c r="AU66" s="1019"/>
      <c r="AV66" s="1033"/>
      <c r="AW66" s="1047"/>
      <c r="AX66" s="1315"/>
      <c r="AY66" s="1325"/>
      <c r="AZ66" s="1325"/>
      <c r="BA66" s="1345"/>
      <c r="BB66" s="1350"/>
      <c r="BC66" s="1355"/>
      <c r="BD66" s="1355"/>
      <c r="BE66" s="1355"/>
      <c r="BF66" s="1365"/>
    </row>
    <row r="67" spans="1:73" ht="18">
      <c r="B67" s="1214"/>
      <c r="C67" s="1221"/>
      <c r="D67" s="1221"/>
      <c r="E67" s="1221"/>
      <c r="F67" s="1221"/>
      <c r="G67" s="1236" t="s">
        <v>520</v>
      </c>
      <c r="H67" s="1236"/>
      <c r="I67" s="1236"/>
      <c r="J67" s="1236"/>
      <c r="K67" s="1236"/>
      <c r="L67" s="1236"/>
      <c r="M67" s="1236"/>
      <c r="N67" s="1236"/>
      <c r="O67" s="1236"/>
      <c r="P67" s="1236"/>
      <c r="Q67" s="1236"/>
      <c r="R67" s="1277"/>
      <c r="S67" s="1285">
        <f t="shared" ref="S67:AW67" si="2">IF(S66&lt;&gt;"",IF(S65&gt;15,((S65-15)/5+1)*S66,S66),"")</f>
        <v>11.2</v>
      </c>
      <c r="T67" s="1291">
        <f t="shared" si="2"/>
        <v>11.2</v>
      </c>
      <c r="U67" s="1291">
        <f t="shared" si="2"/>
        <v>11.2</v>
      </c>
      <c r="V67" s="1291">
        <f t="shared" si="2"/>
        <v>11.2</v>
      </c>
      <c r="W67" s="1291">
        <f t="shared" si="2"/>
        <v>11.2</v>
      </c>
      <c r="X67" s="1291">
        <f t="shared" si="2"/>
        <v>11.2</v>
      </c>
      <c r="Y67" s="1297">
        <f t="shared" si="2"/>
        <v>11.2</v>
      </c>
      <c r="Z67" s="1285">
        <f t="shared" si="2"/>
        <v>11.2</v>
      </c>
      <c r="AA67" s="1291">
        <f t="shared" si="2"/>
        <v>11.2</v>
      </c>
      <c r="AB67" s="1291">
        <f t="shared" si="2"/>
        <v>11.2</v>
      </c>
      <c r="AC67" s="1291">
        <f t="shared" si="2"/>
        <v>11.2</v>
      </c>
      <c r="AD67" s="1291">
        <f t="shared" si="2"/>
        <v>11.2</v>
      </c>
      <c r="AE67" s="1291">
        <f t="shared" si="2"/>
        <v>11.2</v>
      </c>
      <c r="AF67" s="1297">
        <f t="shared" si="2"/>
        <v>11.2</v>
      </c>
      <c r="AG67" s="1285">
        <f t="shared" si="2"/>
        <v>11.2</v>
      </c>
      <c r="AH67" s="1291">
        <f t="shared" si="2"/>
        <v>11.2</v>
      </c>
      <c r="AI67" s="1291">
        <f t="shared" si="2"/>
        <v>11.2</v>
      </c>
      <c r="AJ67" s="1291">
        <f t="shared" si="2"/>
        <v>11.2</v>
      </c>
      <c r="AK67" s="1291">
        <f t="shared" si="2"/>
        <v>11.2</v>
      </c>
      <c r="AL67" s="1291">
        <f t="shared" si="2"/>
        <v>11.2</v>
      </c>
      <c r="AM67" s="1297">
        <f t="shared" si="2"/>
        <v>11.2</v>
      </c>
      <c r="AN67" s="1285">
        <f t="shared" si="2"/>
        <v>11.2</v>
      </c>
      <c r="AO67" s="1291">
        <f t="shared" si="2"/>
        <v>11.2</v>
      </c>
      <c r="AP67" s="1291">
        <f t="shared" si="2"/>
        <v>11.2</v>
      </c>
      <c r="AQ67" s="1291">
        <f t="shared" si="2"/>
        <v>11.2</v>
      </c>
      <c r="AR67" s="1291">
        <f t="shared" si="2"/>
        <v>11.2</v>
      </c>
      <c r="AS67" s="1291">
        <f t="shared" si="2"/>
        <v>11.2</v>
      </c>
      <c r="AT67" s="1297">
        <f t="shared" si="2"/>
        <v>11.2</v>
      </c>
      <c r="AU67" s="1022" t="str">
        <f t="shared" si="2"/>
        <v/>
      </c>
      <c r="AV67" s="1036" t="str">
        <f t="shared" si="2"/>
        <v/>
      </c>
      <c r="AW67" s="1050" t="str">
        <f t="shared" si="2"/>
        <v/>
      </c>
      <c r="AX67" s="1315"/>
      <c r="AY67" s="1325"/>
      <c r="AZ67" s="1325"/>
      <c r="BA67" s="1345"/>
      <c r="BB67" s="1350"/>
      <c r="BC67" s="1355"/>
      <c r="BD67" s="1355"/>
      <c r="BE67" s="1355"/>
      <c r="BF67" s="1365"/>
    </row>
    <row r="68" spans="1:73" ht="18.75" customHeight="1">
      <c r="B68" s="1215" t="s">
        <v>753</v>
      </c>
      <c r="C68" s="917"/>
      <c r="D68" s="917"/>
      <c r="E68" s="917"/>
      <c r="F68" s="917"/>
      <c r="G68" s="917"/>
      <c r="H68" s="917"/>
      <c r="I68" s="917"/>
      <c r="J68" s="917"/>
      <c r="K68" s="1244"/>
      <c r="L68" s="1246" t="s">
        <v>7</v>
      </c>
      <c r="M68" s="1246"/>
      <c r="N68" s="1246"/>
      <c r="O68" s="1246"/>
      <c r="P68" s="1246"/>
      <c r="Q68" s="1246"/>
      <c r="R68" s="1278"/>
      <c r="S68" s="1021">
        <f t="shared" ref="S68:AW72" si="3">IF($L68="","",IF(COUNTIFS($F$22:$F$60,$L68,S$22:S$60,"&gt;0")=0,"",COUNTIFS($F$22:$F$60,$L68,S$22:S$60,"&gt;0")))</f>
        <v>1</v>
      </c>
      <c r="T68" s="1035">
        <f t="shared" si="3"/>
        <v>1</v>
      </c>
      <c r="U68" s="1035">
        <f t="shared" si="3"/>
        <v>1</v>
      </c>
      <c r="V68" s="1035">
        <f t="shared" si="3"/>
        <v>1</v>
      </c>
      <c r="W68" s="1035">
        <f t="shared" si="3"/>
        <v>1</v>
      </c>
      <c r="X68" s="1035">
        <f t="shared" si="3"/>
        <v>1</v>
      </c>
      <c r="Y68" s="1049">
        <f t="shared" si="3"/>
        <v>1</v>
      </c>
      <c r="Z68" s="1055">
        <f t="shared" si="3"/>
        <v>1</v>
      </c>
      <c r="AA68" s="1035">
        <f t="shared" si="3"/>
        <v>1</v>
      </c>
      <c r="AB68" s="1035">
        <f t="shared" si="3"/>
        <v>1</v>
      </c>
      <c r="AC68" s="1035">
        <f t="shared" si="3"/>
        <v>1</v>
      </c>
      <c r="AD68" s="1035">
        <f t="shared" si="3"/>
        <v>1</v>
      </c>
      <c r="AE68" s="1035">
        <f t="shared" si="3"/>
        <v>1</v>
      </c>
      <c r="AF68" s="1049">
        <f t="shared" si="3"/>
        <v>1</v>
      </c>
      <c r="AG68" s="1035">
        <f t="shared" si="3"/>
        <v>1</v>
      </c>
      <c r="AH68" s="1035">
        <f t="shared" si="3"/>
        <v>1</v>
      </c>
      <c r="AI68" s="1035">
        <f t="shared" si="3"/>
        <v>1</v>
      </c>
      <c r="AJ68" s="1035">
        <f t="shared" si="3"/>
        <v>1</v>
      </c>
      <c r="AK68" s="1035">
        <f t="shared" si="3"/>
        <v>1</v>
      </c>
      <c r="AL68" s="1035">
        <f t="shared" si="3"/>
        <v>1</v>
      </c>
      <c r="AM68" s="1049">
        <f t="shared" si="3"/>
        <v>1</v>
      </c>
      <c r="AN68" s="1035">
        <f t="shared" si="3"/>
        <v>1</v>
      </c>
      <c r="AO68" s="1035">
        <f t="shared" si="3"/>
        <v>1</v>
      </c>
      <c r="AP68" s="1035">
        <f t="shared" si="3"/>
        <v>1</v>
      </c>
      <c r="AQ68" s="1035">
        <f t="shared" si="3"/>
        <v>1</v>
      </c>
      <c r="AR68" s="1035">
        <f t="shared" si="3"/>
        <v>1</v>
      </c>
      <c r="AS68" s="1035">
        <f t="shared" si="3"/>
        <v>1</v>
      </c>
      <c r="AT68" s="1049">
        <f t="shared" si="3"/>
        <v>1</v>
      </c>
      <c r="AU68" s="1035" t="str">
        <f t="shared" si="3"/>
        <v/>
      </c>
      <c r="AV68" s="1035" t="str">
        <f t="shared" si="3"/>
        <v/>
      </c>
      <c r="AW68" s="1049" t="str">
        <f t="shared" si="3"/>
        <v/>
      </c>
      <c r="AX68" s="1315"/>
      <c r="AY68" s="1325"/>
      <c r="AZ68" s="1325"/>
      <c r="BA68" s="1345"/>
      <c r="BB68" s="1350"/>
      <c r="BC68" s="1355"/>
      <c r="BD68" s="1355"/>
      <c r="BE68" s="1355"/>
      <c r="BF68" s="1365"/>
    </row>
    <row r="69" spans="1:73" ht="18.75" customHeight="1">
      <c r="B69" s="1215"/>
      <c r="C69" s="917"/>
      <c r="D69" s="917"/>
      <c r="E69" s="917"/>
      <c r="F69" s="917"/>
      <c r="G69" s="917"/>
      <c r="H69" s="917"/>
      <c r="I69" s="917"/>
      <c r="J69" s="917"/>
      <c r="K69" s="1244"/>
      <c r="L69" s="1247" t="s">
        <v>755</v>
      </c>
      <c r="M69" s="1247"/>
      <c r="N69" s="1247"/>
      <c r="O69" s="1247"/>
      <c r="P69" s="1247"/>
      <c r="Q69" s="1247"/>
      <c r="R69" s="1279"/>
      <c r="S69" s="1022">
        <f t="shared" si="3"/>
        <v>1</v>
      </c>
      <c r="T69" s="1036">
        <f t="shared" si="3"/>
        <v>1</v>
      </c>
      <c r="U69" s="1036">
        <f t="shared" si="3"/>
        <v>1</v>
      </c>
      <c r="V69" s="1036">
        <f t="shared" si="3"/>
        <v>1</v>
      </c>
      <c r="W69" s="1036">
        <f t="shared" si="3"/>
        <v>1</v>
      </c>
      <c r="X69" s="1036">
        <f t="shared" si="3"/>
        <v>1</v>
      </c>
      <c r="Y69" s="1050">
        <f t="shared" si="3"/>
        <v>1</v>
      </c>
      <c r="Z69" s="1056">
        <f t="shared" si="3"/>
        <v>1</v>
      </c>
      <c r="AA69" s="1036">
        <f t="shared" si="3"/>
        <v>1</v>
      </c>
      <c r="AB69" s="1036">
        <f t="shared" si="3"/>
        <v>1</v>
      </c>
      <c r="AC69" s="1036">
        <f t="shared" si="3"/>
        <v>1</v>
      </c>
      <c r="AD69" s="1036">
        <f t="shared" si="3"/>
        <v>1</v>
      </c>
      <c r="AE69" s="1036">
        <f t="shared" si="3"/>
        <v>1</v>
      </c>
      <c r="AF69" s="1050">
        <f t="shared" si="3"/>
        <v>1</v>
      </c>
      <c r="AG69" s="1036">
        <f t="shared" si="3"/>
        <v>1</v>
      </c>
      <c r="AH69" s="1036">
        <f t="shared" si="3"/>
        <v>1</v>
      </c>
      <c r="AI69" s="1036">
        <f t="shared" si="3"/>
        <v>1</v>
      </c>
      <c r="AJ69" s="1036">
        <f t="shared" si="3"/>
        <v>1</v>
      </c>
      <c r="AK69" s="1036">
        <f t="shared" si="3"/>
        <v>1</v>
      </c>
      <c r="AL69" s="1036">
        <f t="shared" si="3"/>
        <v>1</v>
      </c>
      <c r="AM69" s="1050">
        <f t="shared" si="3"/>
        <v>1</v>
      </c>
      <c r="AN69" s="1036">
        <f t="shared" si="3"/>
        <v>1</v>
      </c>
      <c r="AO69" s="1036">
        <f t="shared" si="3"/>
        <v>1</v>
      </c>
      <c r="AP69" s="1036">
        <f t="shared" si="3"/>
        <v>1</v>
      </c>
      <c r="AQ69" s="1036">
        <f t="shared" si="3"/>
        <v>1</v>
      </c>
      <c r="AR69" s="1036">
        <f t="shared" si="3"/>
        <v>1</v>
      </c>
      <c r="AS69" s="1036">
        <f t="shared" si="3"/>
        <v>1</v>
      </c>
      <c r="AT69" s="1050">
        <f t="shared" si="3"/>
        <v>1</v>
      </c>
      <c r="AU69" s="1036" t="str">
        <f t="shared" si="3"/>
        <v/>
      </c>
      <c r="AV69" s="1036" t="str">
        <f t="shared" si="3"/>
        <v/>
      </c>
      <c r="AW69" s="1050" t="str">
        <f t="shared" si="3"/>
        <v/>
      </c>
      <c r="AX69" s="1315"/>
      <c r="AY69" s="1325"/>
      <c r="AZ69" s="1325"/>
      <c r="BA69" s="1345"/>
      <c r="BB69" s="1350"/>
      <c r="BC69" s="1355"/>
      <c r="BD69" s="1355"/>
      <c r="BE69" s="1355"/>
      <c r="BF69" s="1365"/>
    </row>
    <row r="70" spans="1:73" ht="18.75" customHeight="1">
      <c r="B70" s="1215"/>
      <c r="C70" s="917"/>
      <c r="D70" s="917"/>
      <c r="E70" s="917"/>
      <c r="F70" s="917"/>
      <c r="G70" s="917"/>
      <c r="H70" s="917"/>
      <c r="I70" s="917"/>
      <c r="J70" s="917"/>
      <c r="K70" s="1244"/>
      <c r="L70" s="1247" t="s">
        <v>756</v>
      </c>
      <c r="M70" s="1247"/>
      <c r="N70" s="1247"/>
      <c r="O70" s="1247"/>
      <c r="P70" s="1247"/>
      <c r="Q70" s="1247"/>
      <c r="R70" s="1279"/>
      <c r="S70" s="1022">
        <f t="shared" si="3"/>
        <v>2</v>
      </c>
      <c r="T70" s="1036">
        <f t="shared" si="3"/>
        <v>2</v>
      </c>
      <c r="U70" s="1036">
        <f t="shared" si="3"/>
        <v>2</v>
      </c>
      <c r="V70" s="1036">
        <f t="shared" si="3"/>
        <v>2</v>
      </c>
      <c r="W70" s="1036">
        <f t="shared" si="3"/>
        <v>2</v>
      </c>
      <c r="X70" s="1036">
        <f t="shared" si="3"/>
        <v>2</v>
      </c>
      <c r="Y70" s="1050">
        <f t="shared" si="3"/>
        <v>2</v>
      </c>
      <c r="Z70" s="1056">
        <f t="shared" si="3"/>
        <v>2</v>
      </c>
      <c r="AA70" s="1036">
        <f t="shared" si="3"/>
        <v>2</v>
      </c>
      <c r="AB70" s="1036">
        <f t="shared" si="3"/>
        <v>2</v>
      </c>
      <c r="AC70" s="1036">
        <f t="shared" si="3"/>
        <v>2</v>
      </c>
      <c r="AD70" s="1036">
        <f t="shared" si="3"/>
        <v>2</v>
      </c>
      <c r="AE70" s="1036">
        <f t="shared" si="3"/>
        <v>2</v>
      </c>
      <c r="AF70" s="1050">
        <f t="shared" si="3"/>
        <v>2</v>
      </c>
      <c r="AG70" s="1036">
        <f t="shared" si="3"/>
        <v>2</v>
      </c>
      <c r="AH70" s="1036">
        <f t="shared" si="3"/>
        <v>2</v>
      </c>
      <c r="AI70" s="1036">
        <f t="shared" si="3"/>
        <v>2</v>
      </c>
      <c r="AJ70" s="1036">
        <f t="shared" si="3"/>
        <v>2</v>
      </c>
      <c r="AK70" s="1036">
        <f t="shared" si="3"/>
        <v>2</v>
      </c>
      <c r="AL70" s="1036">
        <f t="shared" si="3"/>
        <v>2</v>
      </c>
      <c r="AM70" s="1050">
        <f t="shared" si="3"/>
        <v>2</v>
      </c>
      <c r="AN70" s="1036">
        <f t="shared" si="3"/>
        <v>2</v>
      </c>
      <c r="AO70" s="1036">
        <f t="shared" si="3"/>
        <v>2</v>
      </c>
      <c r="AP70" s="1036">
        <f t="shared" si="3"/>
        <v>2</v>
      </c>
      <c r="AQ70" s="1036">
        <f t="shared" si="3"/>
        <v>2</v>
      </c>
      <c r="AR70" s="1036">
        <f t="shared" si="3"/>
        <v>2</v>
      </c>
      <c r="AS70" s="1036">
        <f t="shared" si="3"/>
        <v>2</v>
      </c>
      <c r="AT70" s="1050">
        <f t="shared" si="3"/>
        <v>2</v>
      </c>
      <c r="AU70" s="1036" t="str">
        <f t="shared" si="3"/>
        <v/>
      </c>
      <c r="AV70" s="1036" t="str">
        <f t="shared" si="3"/>
        <v/>
      </c>
      <c r="AW70" s="1050" t="str">
        <f t="shared" si="3"/>
        <v/>
      </c>
      <c r="AX70" s="1315"/>
      <c r="AY70" s="1325"/>
      <c r="AZ70" s="1325"/>
      <c r="BA70" s="1345"/>
      <c r="BB70" s="1350"/>
      <c r="BC70" s="1355"/>
      <c r="BD70" s="1355"/>
      <c r="BE70" s="1355"/>
      <c r="BF70" s="1365"/>
    </row>
    <row r="71" spans="1:73" ht="18.75" customHeight="1">
      <c r="B71" s="1215"/>
      <c r="C71" s="917"/>
      <c r="D71" s="917"/>
      <c r="E71" s="917"/>
      <c r="F71" s="917"/>
      <c r="G71" s="917"/>
      <c r="H71" s="917"/>
      <c r="I71" s="917"/>
      <c r="J71" s="917"/>
      <c r="K71" s="1244"/>
      <c r="L71" s="1247" t="s">
        <v>566</v>
      </c>
      <c r="M71" s="1247"/>
      <c r="N71" s="1247"/>
      <c r="O71" s="1247"/>
      <c r="P71" s="1247"/>
      <c r="Q71" s="1247"/>
      <c r="R71" s="1279"/>
      <c r="S71" s="1022">
        <f t="shared" si="3"/>
        <v>1</v>
      </c>
      <c r="T71" s="1036">
        <f t="shared" si="3"/>
        <v>1</v>
      </c>
      <c r="U71" s="1036">
        <f t="shared" si="3"/>
        <v>1</v>
      </c>
      <c r="V71" s="1036">
        <f t="shared" si="3"/>
        <v>1</v>
      </c>
      <c r="W71" s="1036">
        <f t="shared" si="3"/>
        <v>1</v>
      </c>
      <c r="X71" s="1036">
        <f t="shared" si="3"/>
        <v>1</v>
      </c>
      <c r="Y71" s="1050">
        <f t="shared" si="3"/>
        <v>1</v>
      </c>
      <c r="Z71" s="1056">
        <f t="shared" si="3"/>
        <v>1</v>
      </c>
      <c r="AA71" s="1036">
        <f t="shared" si="3"/>
        <v>1</v>
      </c>
      <c r="AB71" s="1036">
        <f t="shared" si="3"/>
        <v>1</v>
      </c>
      <c r="AC71" s="1036">
        <f t="shared" si="3"/>
        <v>1</v>
      </c>
      <c r="AD71" s="1036">
        <f t="shared" si="3"/>
        <v>1</v>
      </c>
      <c r="AE71" s="1036">
        <f t="shared" si="3"/>
        <v>1</v>
      </c>
      <c r="AF71" s="1050">
        <f t="shared" si="3"/>
        <v>1</v>
      </c>
      <c r="AG71" s="1036">
        <f t="shared" si="3"/>
        <v>1</v>
      </c>
      <c r="AH71" s="1036">
        <f t="shared" si="3"/>
        <v>1</v>
      </c>
      <c r="AI71" s="1036">
        <f t="shared" si="3"/>
        <v>1</v>
      </c>
      <c r="AJ71" s="1036">
        <f t="shared" si="3"/>
        <v>1</v>
      </c>
      <c r="AK71" s="1036">
        <f t="shared" si="3"/>
        <v>1</v>
      </c>
      <c r="AL71" s="1036">
        <f t="shared" si="3"/>
        <v>1</v>
      </c>
      <c r="AM71" s="1050">
        <f t="shared" si="3"/>
        <v>1</v>
      </c>
      <c r="AN71" s="1036">
        <f t="shared" si="3"/>
        <v>1</v>
      </c>
      <c r="AO71" s="1036">
        <f t="shared" si="3"/>
        <v>1</v>
      </c>
      <c r="AP71" s="1036">
        <f t="shared" si="3"/>
        <v>1</v>
      </c>
      <c r="AQ71" s="1036">
        <f t="shared" si="3"/>
        <v>1</v>
      </c>
      <c r="AR71" s="1036">
        <f t="shared" si="3"/>
        <v>1</v>
      </c>
      <c r="AS71" s="1036">
        <f t="shared" si="3"/>
        <v>1</v>
      </c>
      <c r="AT71" s="1050">
        <f t="shared" si="3"/>
        <v>1</v>
      </c>
      <c r="AU71" s="1036" t="str">
        <f t="shared" si="3"/>
        <v/>
      </c>
      <c r="AV71" s="1036" t="str">
        <f t="shared" si="3"/>
        <v/>
      </c>
      <c r="AW71" s="1050" t="str">
        <f t="shared" si="3"/>
        <v/>
      </c>
      <c r="AX71" s="1315"/>
      <c r="AY71" s="1325"/>
      <c r="AZ71" s="1325"/>
      <c r="BA71" s="1345"/>
      <c r="BB71" s="1350"/>
      <c r="BC71" s="1355"/>
      <c r="BD71" s="1355"/>
      <c r="BE71" s="1355"/>
      <c r="BF71" s="1365"/>
    </row>
    <row r="72" spans="1:73" ht="18.75" customHeight="1">
      <c r="B72" s="1216"/>
      <c r="C72" s="1222"/>
      <c r="D72" s="1222"/>
      <c r="E72" s="1222"/>
      <c r="F72" s="1222"/>
      <c r="G72" s="1222"/>
      <c r="H72" s="1222"/>
      <c r="I72" s="1222"/>
      <c r="J72" s="1222"/>
      <c r="K72" s="1245"/>
      <c r="L72" s="960"/>
      <c r="M72" s="960"/>
      <c r="N72" s="960"/>
      <c r="O72" s="960"/>
      <c r="P72" s="960"/>
      <c r="Q72" s="960"/>
      <c r="R72" s="1009"/>
      <c r="S72" s="1023" t="str">
        <f t="shared" si="3"/>
        <v/>
      </c>
      <c r="T72" s="1037" t="str">
        <f t="shared" si="3"/>
        <v/>
      </c>
      <c r="U72" s="1037" t="str">
        <f t="shared" si="3"/>
        <v/>
      </c>
      <c r="V72" s="1037" t="str">
        <f t="shared" si="3"/>
        <v/>
      </c>
      <c r="W72" s="1037" t="str">
        <f t="shared" si="3"/>
        <v/>
      </c>
      <c r="X72" s="1037" t="str">
        <f t="shared" si="3"/>
        <v/>
      </c>
      <c r="Y72" s="1051" t="str">
        <f t="shared" si="3"/>
        <v/>
      </c>
      <c r="Z72" s="1057" t="str">
        <f t="shared" si="3"/>
        <v/>
      </c>
      <c r="AA72" s="1037" t="str">
        <f t="shared" si="3"/>
        <v/>
      </c>
      <c r="AB72" s="1037" t="str">
        <f t="shared" si="3"/>
        <v/>
      </c>
      <c r="AC72" s="1037" t="str">
        <f t="shared" si="3"/>
        <v/>
      </c>
      <c r="AD72" s="1037" t="str">
        <f t="shared" si="3"/>
        <v/>
      </c>
      <c r="AE72" s="1037" t="str">
        <f t="shared" si="3"/>
        <v/>
      </c>
      <c r="AF72" s="1051" t="str">
        <f t="shared" si="3"/>
        <v/>
      </c>
      <c r="AG72" s="1037" t="str">
        <f t="shared" si="3"/>
        <v/>
      </c>
      <c r="AH72" s="1037" t="str">
        <f t="shared" si="3"/>
        <v/>
      </c>
      <c r="AI72" s="1037" t="str">
        <f t="shared" si="3"/>
        <v/>
      </c>
      <c r="AJ72" s="1037" t="str">
        <f t="shared" si="3"/>
        <v/>
      </c>
      <c r="AK72" s="1037" t="str">
        <f t="shared" si="3"/>
        <v/>
      </c>
      <c r="AL72" s="1037" t="str">
        <f t="shared" si="3"/>
        <v/>
      </c>
      <c r="AM72" s="1051" t="str">
        <f t="shared" si="3"/>
        <v/>
      </c>
      <c r="AN72" s="1037" t="str">
        <f t="shared" si="3"/>
        <v/>
      </c>
      <c r="AO72" s="1037" t="str">
        <f t="shared" si="3"/>
        <v/>
      </c>
      <c r="AP72" s="1037" t="str">
        <f t="shared" si="3"/>
        <v/>
      </c>
      <c r="AQ72" s="1037" t="str">
        <f t="shared" si="3"/>
        <v/>
      </c>
      <c r="AR72" s="1037" t="str">
        <f t="shared" si="3"/>
        <v/>
      </c>
      <c r="AS72" s="1037" t="str">
        <f t="shared" si="3"/>
        <v/>
      </c>
      <c r="AT72" s="1051" t="str">
        <f t="shared" si="3"/>
        <v/>
      </c>
      <c r="AU72" s="1037" t="str">
        <f t="shared" si="3"/>
        <v/>
      </c>
      <c r="AV72" s="1037" t="str">
        <f t="shared" si="3"/>
        <v/>
      </c>
      <c r="AW72" s="1051" t="str">
        <f t="shared" si="3"/>
        <v/>
      </c>
      <c r="AX72" s="1316"/>
      <c r="AY72" s="1326"/>
      <c r="AZ72" s="1326"/>
      <c r="BA72" s="1346"/>
      <c r="BB72" s="1351"/>
      <c r="BC72" s="1356"/>
      <c r="BD72" s="1356"/>
      <c r="BE72" s="1356"/>
      <c r="BF72" s="1366"/>
    </row>
    <row r="73" spans="1:73" ht="13.5" customHeight="1">
      <c r="C73" s="1223"/>
      <c r="D73" s="1223"/>
      <c r="E73" s="1223"/>
      <c r="F73" s="1223"/>
      <c r="G73" s="1237"/>
      <c r="H73" s="1242"/>
      <c r="AF73" s="856"/>
    </row>
    <row r="74" spans="1:73" ht="11.45" customHeight="1">
      <c r="H74" s="1243"/>
      <c r="I74" s="1243"/>
      <c r="J74" s="1243"/>
      <c r="K74" s="1243"/>
      <c r="L74" s="1243"/>
      <c r="M74" s="1243"/>
      <c r="N74" s="1243"/>
      <c r="O74" s="1243"/>
      <c r="P74" s="1243"/>
      <c r="Q74" s="1243"/>
      <c r="R74" s="1243"/>
      <c r="S74" s="1243"/>
      <c r="T74" s="1243"/>
      <c r="U74" s="1243"/>
      <c r="V74" s="1243"/>
      <c r="W74" s="1243"/>
      <c r="X74" s="1243"/>
      <c r="Y74" s="1243"/>
      <c r="Z74" s="1243"/>
      <c r="AA74" s="1243"/>
      <c r="AB74" s="1243"/>
      <c r="AC74" s="1243"/>
      <c r="AD74" s="1243"/>
      <c r="AE74" s="1243"/>
      <c r="AF74" s="1243"/>
      <c r="AG74" s="1243"/>
      <c r="AH74" s="1243"/>
      <c r="AI74" s="1243"/>
      <c r="AJ74" s="1243"/>
      <c r="AK74" s="1243"/>
      <c r="AL74" s="1243"/>
      <c r="AM74" s="1243"/>
      <c r="AN74" s="1243"/>
      <c r="AO74" s="1243"/>
      <c r="AP74" s="1243"/>
      <c r="AQ74" s="1243"/>
      <c r="AR74" s="1243"/>
      <c r="AS74" s="1243"/>
      <c r="AT74" s="1243"/>
      <c r="AU74" s="1243"/>
      <c r="AV74" s="1243"/>
      <c r="AW74" s="1243"/>
      <c r="AX74" s="1243"/>
      <c r="AY74" s="1243"/>
      <c r="AZ74" s="1243"/>
      <c r="BA74" s="1243"/>
    </row>
    <row r="75" spans="1:73" ht="20.25" customHeight="1">
      <c r="A75" s="1204"/>
      <c r="B75" s="1204"/>
      <c r="G75" s="1204"/>
      <c r="H75" s="1204"/>
      <c r="I75" s="1204"/>
      <c r="J75" s="1204"/>
      <c r="K75" s="1204"/>
      <c r="L75" s="1204"/>
      <c r="M75" s="1204"/>
      <c r="N75" s="1204"/>
      <c r="O75" s="1204"/>
      <c r="P75" s="1204"/>
      <c r="Q75" s="1204"/>
      <c r="R75" s="1204"/>
      <c r="S75" s="1204"/>
      <c r="T75" s="1204"/>
      <c r="U75" s="1204"/>
      <c r="V75" s="1204"/>
      <c r="W75" s="1204"/>
      <c r="X75" s="1204"/>
      <c r="Y75" s="1204"/>
      <c r="Z75" s="1204"/>
      <c r="AA75" s="1204"/>
      <c r="AB75" s="1204"/>
      <c r="AC75" s="1204"/>
      <c r="AD75" s="1204"/>
      <c r="AE75" s="1204"/>
      <c r="AF75" s="1204"/>
      <c r="AG75" s="1204"/>
      <c r="AH75" s="1204"/>
      <c r="AI75" s="1204"/>
      <c r="AJ75" s="1204"/>
      <c r="AK75" s="1204"/>
      <c r="AL75" s="1204"/>
      <c r="AM75" s="1204"/>
      <c r="AN75" s="1204"/>
      <c r="AO75" s="1204"/>
      <c r="AP75" s="1204"/>
      <c r="AQ75" s="1204"/>
      <c r="AR75" s="1204"/>
      <c r="AS75" s="1204"/>
      <c r="AT75" s="1204"/>
      <c r="AU75" s="1204"/>
      <c r="AV75" s="1204"/>
      <c r="BN75" s="1358"/>
      <c r="BO75" s="1367"/>
      <c r="BP75" s="1358"/>
      <c r="BQ75" s="1358"/>
      <c r="BR75" s="1358"/>
      <c r="BS75" s="869"/>
      <c r="BT75" s="1368"/>
      <c r="BU75" s="1368"/>
    </row>
    <row r="76" spans="1:73" ht="20.25" customHeight="1">
      <c r="C76" s="1224"/>
      <c r="D76" s="1224"/>
      <c r="E76" s="1224"/>
      <c r="F76" s="1224"/>
      <c r="G76" s="1224"/>
      <c r="H76" s="856"/>
      <c r="I76" s="856"/>
    </row>
    <row r="77" spans="1:73" ht="20.25" customHeight="1">
      <c r="C77" s="1224"/>
      <c r="D77" s="1224"/>
      <c r="E77" s="1224"/>
      <c r="F77" s="1224"/>
      <c r="G77" s="1224"/>
      <c r="H77" s="856"/>
      <c r="I77" s="856"/>
    </row>
    <row r="78" spans="1:73" ht="20.25" customHeight="1">
      <c r="C78" s="856"/>
      <c r="D78" s="856"/>
      <c r="E78" s="856"/>
      <c r="F78" s="856"/>
      <c r="G78" s="856"/>
    </row>
    <row r="79" spans="1:73" ht="20.25" customHeight="1">
      <c r="C79" s="856"/>
      <c r="D79" s="856"/>
      <c r="E79" s="856"/>
      <c r="F79" s="856"/>
      <c r="G79" s="856"/>
    </row>
    <row r="80" spans="1:73" ht="20.25" customHeight="1">
      <c r="C80" s="856"/>
      <c r="D80" s="856"/>
      <c r="E80" s="856"/>
      <c r="F80" s="856"/>
      <c r="G80" s="856"/>
    </row>
    <row r="81" spans="3:7" ht="20.25" customHeight="1">
      <c r="C81" s="856"/>
      <c r="D81" s="856"/>
      <c r="E81" s="856"/>
      <c r="F81" s="856"/>
      <c r="G81" s="856"/>
    </row>
  </sheetData>
  <mergeCells count="248">
    <mergeCell ref="AP1:BE1"/>
    <mergeCell ref="Z2:AA2"/>
    <mergeCell ref="AC2:AD2"/>
    <mergeCell ref="AG2:AH2"/>
    <mergeCell ref="AP2:BE2"/>
    <mergeCell ref="BB3:BE3"/>
    <mergeCell ref="BB4:BE4"/>
    <mergeCell ref="AX6:AY6"/>
    <mergeCell ref="AZ6:BA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G67:R67"/>
    <mergeCell ref="L68:R68"/>
    <mergeCell ref="L69:R69"/>
    <mergeCell ref="L70:R70"/>
    <mergeCell ref="L71:R71"/>
    <mergeCell ref="L72:R7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8:K72"/>
    <mergeCell ref="BB62:BF72"/>
    <mergeCell ref="AX65:BA72"/>
  </mergeCells>
  <phoneticPr fontId="57"/>
  <conditionalFormatting sqref="S24 S65:BA72">
    <cfRule type="expression" dxfId="274" priority="297">
      <formula>INDIRECT(ADDRESS(ROW(),COLUMN()))=TRUNC(INDIRECT(ADDRESS(ROW(),COLUMN())))</formula>
    </cfRule>
  </conditionalFormatting>
  <conditionalFormatting sqref="S23">
    <cfRule type="expression" dxfId="273" priority="296">
      <formula>INDIRECT(ADDRESS(ROW(),COLUMN()))=TRUNC(INDIRECT(ADDRESS(ROW(),COLUMN())))</formula>
    </cfRule>
  </conditionalFormatting>
  <conditionalFormatting sqref="T24:Y24">
    <cfRule type="expression" dxfId="272" priority="295">
      <formula>INDIRECT(ADDRESS(ROW(),COLUMN()))=TRUNC(INDIRECT(ADDRESS(ROW(),COLUMN())))</formula>
    </cfRule>
  </conditionalFormatting>
  <conditionalFormatting sqref="T23:Y23">
    <cfRule type="expression" dxfId="271" priority="294">
      <formula>INDIRECT(ADDRESS(ROW(),COLUMN()))=TRUNC(INDIRECT(ADDRESS(ROW(),COLUMN())))</formula>
    </cfRule>
  </conditionalFormatting>
  <conditionalFormatting sqref="Z24">
    <cfRule type="expression" dxfId="270" priority="293">
      <formula>INDIRECT(ADDRESS(ROW(),COLUMN()))=TRUNC(INDIRECT(ADDRESS(ROW(),COLUMN())))</formula>
    </cfRule>
  </conditionalFormatting>
  <conditionalFormatting sqref="Z23">
    <cfRule type="expression" dxfId="269" priority="292">
      <formula>INDIRECT(ADDRESS(ROW(),COLUMN()))=TRUNC(INDIRECT(ADDRESS(ROW(),COLUMN())))</formula>
    </cfRule>
  </conditionalFormatting>
  <conditionalFormatting sqref="AA24:AF24">
    <cfRule type="expression" dxfId="268" priority="291">
      <formula>INDIRECT(ADDRESS(ROW(),COLUMN()))=TRUNC(INDIRECT(ADDRESS(ROW(),COLUMN())))</formula>
    </cfRule>
  </conditionalFormatting>
  <conditionalFormatting sqref="AA23:AF23">
    <cfRule type="expression" dxfId="267" priority="290">
      <formula>INDIRECT(ADDRESS(ROW(),COLUMN()))=TRUNC(INDIRECT(ADDRESS(ROW(),COLUMN())))</formula>
    </cfRule>
  </conditionalFormatting>
  <conditionalFormatting sqref="AG24">
    <cfRule type="expression" dxfId="266" priority="289">
      <formula>INDIRECT(ADDRESS(ROW(),COLUMN()))=TRUNC(INDIRECT(ADDRESS(ROW(),COLUMN())))</formula>
    </cfRule>
  </conditionalFormatting>
  <conditionalFormatting sqref="AG23">
    <cfRule type="expression" dxfId="265" priority="288">
      <formula>INDIRECT(ADDRESS(ROW(),COLUMN()))=TRUNC(INDIRECT(ADDRESS(ROW(),COLUMN())))</formula>
    </cfRule>
  </conditionalFormatting>
  <conditionalFormatting sqref="AH24:AM24">
    <cfRule type="expression" dxfId="264" priority="287">
      <formula>INDIRECT(ADDRESS(ROW(),COLUMN()))=TRUNC(INDIRECT(ADDRESS(ROW(),COLUMN())))</formula>
    </cfRule>
  </conditionalFormatting>
  <conditionalFormatting sqref="AH23:AM23">
    <cfRule type="expression" dxfId="263" priority="286">
      <formula>INDIRECT(ADDRESS(ROW(),COLUMN()))=TRUNC(INDIRECT(ADDRESS(ROW(),COLUMN())))</formula>
    </cfRule>
  </conditionalFormatting>
  <conditionalFormatting sqref="AN24">
    <cfRule type="expression" dxfId="262" priority="285">
      <formula>INDIRECT(ADDRESS(ROW(),COLUMN()))=TRUNC(INDIRECT(ADDRESS(ROW(),COLUMN())))</formula>
    </cfRule>
  </conditionalFormatting>
  <conditionalFormatting sqref="AN23">
    <cfRule type="expression" dxfId="261" priority="284">
      <formula>INDIRECT(ADDRESS(ROW(),COLUMN()))=TRUNC(INDIRECT(ADDRESS(ROW(),COLUMN())))</formula>
    </cfRule>
  </conditionalFormatting>
  <conditionalFormatting sqref="AO24:AT24">
    <cfRule type="expression" dxfId="260" priority="283">
      <formula>INDIRECT(ADDRESS(ROW(),COLUMN()))=TRUNC(INDIRECT(ADDRESS(ROW(),COLUMN())))</formula>
    </cfRule>
  </conditionalFormatting>
  <conditionalFormatting sqref="AO23:AT23">
    <cfRule type="expression" dxfId="259" priority="282">
      <formula>INDIRECT(ADDRESS(ROW(),COLUMN()))=TRUNC(INDIRECT(ADDRESS(ROW(),COLUMN())))</formula>
    </cfRule>
  </conditionalFormatting>
  <conditionalFormatting sqref="AU24">
    <cfRule type="expression" dxfId="258" priority="281">
      <formula>INDIRECT(ADDRESS(ROW(),COLUMN()))=TRUNC(INDIRECT(ADDRESS(ROW(),COLUMN())))</formula>
    </cfRule>
  </conditionalFormatting>
  <conditionalFormatting sqref="AU23">
    <cfRule type="expression" dxfId="257" priority="280">
      <formula>INDIRECT(ADDRESS(ROW(),COLUMN()))=TRUNC(INDIRECT(ADDRESS(ROW(),COLUMN())))</formula>
    </cfRule>
  </conditionalFormatting>
  <conditionalFormatting sqref="AV24:AW24">
    <cfRule type="expression" dxfId="256" priority="279">
      <formula>INDIRECT(ADDRESS(ROW(),COLUMN()))=TRUNC(INDIRECT(ADDRESS(ROW(),COLUMN())))</formula>
    </cfRule>
  </conditionalFormatting>
  <conditionalFormatting sqref="AV23:AW23">
    <cfRule type="expression" dxfId="255" priority="278">
      <formula>INDIRECT(ADDRESS(ROW(),COLUMN()))=TRUNC(INDIRECT(ADDRESS(ROW(),COLUMN())))</formula>
    </cfRule>
  </conditionalFormatting>
  <conditionalFormatting sqref="AX23:BA24">
    <cfRule type="expression" dxfId="254" priority="277">
      <formula>INDIRECT(ADDRESS(ROW(),COLUMN()))=TRUNC(INDIRECT(ADDRESS(ROW(),COLUMN())))</formula>
    </cfRule>
  </conditionalFormatting>
  <conditionalFormatting sqref="S27">
    <cfRule type="expression" dxfId="253" priority="256">
      <formula>INDIRECT(ADDRESS(ROW(),COLUMN()))=TRUNC(INDIRECT(ADDRESS(ROW(),COLUMN())))</formula>
    </cfRule>
  </conditionalFormatting>
  <conditionalFormatting sqref="S26">
    <cfRule type="expression" dxfId="252" priority="255">
      <formula>INDIRECT(ADDRESS(ROW(),COLUMN()))=TRUNC(INDIRECT(ADDRESS(ROW(),COLUMN())))</formula>
    </cfRule>
  </conditionalFormatting>
  <conditionalFormatting sqref="T27:Y27">
    <cfRule type="expression" dxfId="251" priority="254">
      <formula>INDIRECT(ADDRESS(ROW(),COLUMN()))=TRUNC(INDIRECT(ADDRESS(ROW(),COLUMN())))</formula>
    </cfRule>
  </conditionalFormatting>
  <conditionalFormatting sqref="T26:Y26">
    <cfRule type="expression" dxfId="250" priority="253">
      <formula>INDIRECT(ADDRESS(ROW(),COLUMN()))=TRUNC(INDIRECT(ADDRESS(ROW(),COLUMN())))</formula>
    </cfRule>
  </conditionalFormatting>
  <conditionalFormatting sqref="Z27">
    <cfRule type="expression" dxfId="249" priority="252">
      <formula>INDIRECT(ADDRESS(ROW(),COLUMN()))=TRUNC(INDIRECT(ADDRESS(ROW(),COLUMN())))</formula>
    </cfRule>
  </conditionalFormatting>
  <conditionalFormatting sqref="Z26">
    <cfRule type="expression" dxfId="248" priority="251">
      <formula>INDIRECT(ADDRESS(ROW(),COLUMN()))=TRUNC(INDIRECT(ADDRESS(ROW(),COLUMN())))</formula>
    </cfRule>
  </conditionalFormatting>
  <conditionalFormatting sqref="AA27:AF27">
    <cfRule type="expression" dxfId="247" priority="250">
      <formula>INDIRECT(ADDRESS(ROW(),COLUMN()))=TRUNC(INDIRECT(ADDRESS(ROW(),COLUMN())))</formula>
    </cfRule>
  </conditionalFormatting>
  <conditionalFormatting sqref="AA26:AF26">
    <cfRule type="expression" dxfId="246" priority="249">
      <formula>INDIRECT(ADDRESS(ROW(),COLUMN()))=TRUNC(INDIRECT(ADDRESS(ROW(),COLUMN())))</formula>
    </cfRule>
  </conditionalFormatting>
  <conditionalFormatting sqref="AG27">
    <cfRule type="expression" dxfId="245" priority="248">
      <formula>INDIRECT(ADDRESS(ROW(),COLUMN()))=TRUNC(INDIRECT(ADDRESS(ROW(),COLUMN())))</formula>
    </cfRule>
  </conditionalFormatting>
  <conditionalFormatting sqref="AG26">
    <cfRule type="expression" dxfId="244" priority="247">
      <formula>INDIRECT(ADDRESS(ROW(),COLUMN()))=TRUNC(INDIRECT(ADDRESS(ROW(),COLUMN())))</formula>
    </cfRule>
  </conditionalFormatting>
  <conditionalFormatting sqref="AH27:AM27">
    <cfRule type="expression" dxfId="243" priority="246">
      <formula>INDIRECT(ADDRESS(ROW(),COLUMN()))=TRUNC(INDIRECT(ADDRESS(ROW(),COLUMN())))</formula>
    </cfRule>
  </conditionalFormatting>
  <conditionalFormatting sqref="AH26:AM26">
    <cfRule type="expression" dxfId="242" priority="245">
      <formula>INDIRECT(ADDRESS(ROW(),COLUMN()))=TRUNC(INDIRECT(ADDRESS(ROW(),COLUMN())))</formula>
    </cfRule>
  </conditionalFormatting>
  <conditionalFormatting sqref="AN27">
    <cfRule type="expression" dxfId="241" priority="244">
      <formula>INDIRECT(ADDRESS(ROW(),COLUMN()))=TRUNC(INDIRECT(ADDRESS(ROW(),COLUMN())))</formula>
    </cfRule>
  </conditionalFormatting>
  <conditionalFormatting sqref="AN26">
    <cfRule type="expression" dxfId="240" priority="243">
      <formula>INDIRECT(ADDRESS(ROW(),COLUMN()))=TRUNC(INDIRECT(ADDRESS(ROW(),COLUMN())))</formula>
    </cfRule>
  </conditionalFormatting>
  <conditionalFormatting sqref="AO27:AT27">
    <cfRule type="expression" dxfId="239" priority="242">
      <formula>INDIRECT(ADDRESS(ROW(),COLUMN()))=TRUNC(INDIRECT(ADDRESS(ROW(),COLUMN())))</formula>
    </cfRule>
  </conditionalFormatting>
  <conditionalFormatting sqref="AO26:AT26">
    <cfRule type="expression" dxfId="238" priority="241">
      <formula>INDIRECT(ADDRESS(ROW(),COLUMN()))=TRUNC(INDIRECT(ADDRESS(ROW(),COLUMN())))</formula>
    </cfRule>
  </conditionalFormatting>
  <conditionalFormatting sqref="AU27">
    <cfRule type="expression" dxfId="237" priority="240">
      <formula>INDIRECT(ADDRESS(ROW(),COLUMN()))=TRUNC(INDIRECT(ADDRESS(ROW(),COLUMN())))</formula>
    </cfRule>
  </conditionalFormatting>
  <conditionalFormatting sqref="AU26">
    <cfRule type="expression" dxfId="236" priority="239">
      <formula>INDIRECT(ADDRESS(ROW(),COLUMN()))=TRUNC(INDIRECT(ADDRESS(ROW(),COLUMN())))</formula>
    </cfRule>
  </conditionalFormatting>
  <conditionalFormatting sqref="AV27:AW27">
    <cfRule type="expression" dxfId="235" priority="238">
      <formula>INDIRECT(ADDRESS(ROW(),COLUMN()))=TRUNC(INDIRECT(ADDRESS(ROW(),COLUMN())))</formula>
    </cfRule>
  </conditionalFormatting>
  <conditionalFormatting sqref="AV26:AW26">
    <cfRule type="expression" dxfId="234" priority="237">
      <formula>INDIRECT(ADDRESS(ROW(),COLUMN()))=TRUNC(INDIRECT(ADDRESS(ROW(),COLUMN())))</formula>
    </cfRule>
  </conditionalFormatting>
  <conditionalFormatting sqref="AX26:BA27">
    <cfRule type="expression" dxfId="233" priority="236">
      <formula>INDIRECT(ADDRESS(ROW(),COLUMN()))=TRUNC(INDIRECT(ADDRESS(ROW(),COLUMN())))</formula>
    </cfRule>
  </conditionalFormatting>
  <conditionalFormatting sqref="S30">
    <cfRule type="expression" dxfId="232" priority="235">
      <formula>INDIRECT(ADDRESS(ROW(),COLUMN()))=TRUNC(INDIRECT(ADDRESS(ROW(),COLUMN())))</formula>
    </cfRule>
  </conditionalFormatting>
  <conditionalFormatting sqref="S29">
    <cfRule type="expression" dxfId="231" priority="234">
      <formula>INDIRECT(ADDRESS(ROW(),COLUMN()))=TRUNC(INDIRECT(ADDRESS(ROW(),COLUMN())))</formula>
    </cfRule>
  </conditionalFormatting>
  <conditionalFormatting sqref="T30:Y30">
    <cfRule type="expression" dxfId="230" priority="233">
      <formula>INDIRECT(ADDRESS(ROW(),COLUMN()))=TRUNC(INDIRECT(ADDRESS(ROW(),COLUMN())))</formula>
    </cfRule>
  </conditionalFormatting>
  <conditionalFormatting sqref="T29:Y29">
    <cfRule type="expression" dxfId="229" priority="232">
      <formula>INDIRECT(ADDRESS(ROW(),COLUMN()))=TRUNC(INDIRECT(ADDRESS(ROW(),COLUMN())))</formula>
    </cfRule>
  </conditionalFormatting>
  <conditionalFormatting sqref="Z30">
    <cfRule type="expression" dxfId="228" priority="231">
      <formula>INDIRECT(ADDRESS(ROW(),COLUMN()))=TRUNC(INDIRECT(ADDRESS(ROW(),COLUMN())))</formula>
    </cfRule>
  </conditionalFormatting>
  <conditionalFormatting sqref="Z29">
    <cfRule type="expression" dxfId="227" priority="230">
      <formula>INDIRECT(ADDRESS(ROW(),COLUMN()))=TRUNC(INDIRECT(ADDRESS(ROW(),COLUMN())))</formula>
    </cfRule>
  </conditionalFormatting>
  <conditionalFormatting sqref="AA30:AF30">
    <cfRule type="expression" dxfId="226" priority="229">
      <formula>INDIRECT(ADDRESS(ROW(),COLUMN()))=TRUNC(INDIRECT(ADDRESS(ROW(),COLUMN())))</formula>
    </cfRule>
  </conditionalFormatting>
  <conditionalFormatting sqref="AA29:AF29">
    <cfRule type="expression" dxfId="225" priority="228">
      <formula>INDIRECT(ADDRESS(ROW(),COLUMN()))=TRUNC(INDIRECT(ADDRESS(ROW(),COLUMN())))</formula>
    </cfRule>
  </conditionalFormatting>
  <conditionalFormatting sqref="AG30">
    <cfRule type="expression" dxfId="224" priority="227">
      <formula>INDIRECT(ADDRESS(ROW(),COLUMN()))=TRUNC(INDIRECT(ADDRESS(ROW(),COLUMN())))</formula>
    </cfRule>
  </conditionalFormatting>
  <conditionalFormatting sqref="AG29">
    <cfRule type="expression" dxfId="223" priority="226">
      <formula>INDIRECT(ADDRESS(ROW(),COLUMN()))=TRUNC(INDIRECT(ADDRESS(ROW(),COLUMN())))</formula>
    </cfRule>
  </conditionalFormatting>
  <conditionalFormatting sqref="AH30:AM30">
    <cfRule type="expression" dxfId="222" priority="225">
      <formula>INDIRECT(ADDRESS(ROW(),COLUMN()))=TRUNC(INDIRECT(ADDRESS(ROW(),COLUMN())))</formula>
    </cfRule>
  </conditionalFormatting>
  <conditionalFormatting sqref="AH29:AM29">
    <cfRule type="expression" dxfId="221" priority="224">
      <formula>INDIRECT(ADDRESS(ROW(),COLUMN()))=TRUNC(INDIRECT(ADDRESS(ROW(),COLUMN())))</formula>
    </cfRule>
  </conditionalFormatting>
  <conditionalFormatting sqref="AN30">
    <cfRule type="expression" dxfId="220" priority="223">
      <formula>INDIRECT(ADDRESS(ROW(),COLUMN()))=TRUNC(INDIRECT(ADDRESS(ROW(),COLUMN())))</formula>
    </cfRule>
  </conditionalFormatting>
  <conditionalFormatting sqref="AN29">
    <cfRule type="expression" dxfId="219" priority="222">
      <formula>INDIRECT(ADDRESS(ROW(),COLUMN()))=TRUNC(INDIRECT(ADDRESS(ROW(),COLUMN())))</formula>
    </cfRule>
  </conditionalFormatting>
  <conditionalFormatting sqref="AO30:AT30">
    <cfRule type="expression" dxfId="218" priority="221">
      <formula>INDIRECT(ADDRESS(ROW(),COLUMN()))=TRUNC(INDIRECT(ADDRESS(ROW(),COLUMN())))</formula>
    </cfRule>
  </conditionalFormatting>
  <conditionalFormatting sqref="AO29:AT29">
    <cfRule type="expression" dxfId="217" priority="220">
      <formula>INDIRECT(ADDRESS(ROW(),COLUMN()))=TRUNC(INDIRECT(ADDRESS(ROW(),COLUMN())))</formula>
    </cfRule>
  </conditionalFormatting>
  <conditionalFormatting sqref="AU30">
    <cfRule type="expression" dxfId="216" priority="219">
      <formula>INDIRECT(ADDRESS(ROW(),COLUMN()))=TRUNC(INDIRECT(ADDRESS(ROW(),COLUMN())))</formula>
    </cfRule>
  </conditionalFormatting>
  <conditionalFormatting sqref="AU29">
    <cfRule type="expression" dxfId="215" priority="218">
      <formula>INDIRECT(ADDRESS(ROW(),COLUMN()))=TRUNC(INDIRECT(ADDRESS(ROW(),COLUMN())))</formula>
    </cfRule>
  </conditionalFormatting>
  <conditionalFormatting sqref="AV30:AW30">
    <cfRule type="expression" dxfId="214" priority="217">
      <formula>INDIRECT(ADDRESS(ROW(),COLUMN()))=TRUNC(INDIRECT(ADDRESS(ROW(),COLUMN())))</formula>
    </cfRule>
  </conditionalFormatting>
  <conditionalFormatting sqref="AV29:AW29">
    <cfRule type="expression" dxfId="213" priority="216">
      <formula>INDIRECT(ADDRESS(ROW(),COLUMN()))=TRUNC(INDIRECT(ADDRESS(ROW(),COLUMN())))</formula>
    </cfRule>
  </conditionalFormatting>
  <conditionalFormatting sqref="AX29:BA30">
    <cfRule type="expression" dxfId="212" priority="215">
      <formula>INDIRECT(ADDRESS(ROW(),COLUMN()))=TRUNC(INDIRECT(ADDRESS(ROW(),COLUMN())))</formula>
    </cfRule>
  </conditionalFormatting>
  <conditionalFormatting sqref="S33">
    <cfRule type="expression" dxfId="211" priority="214">
      <formula>INDIRECT(ADDRESS(ROW(),COLUMN()))=TRUNC(INDIRECT(ADDRESS(ROW(),COLUMN())))</formula>
    </cfRule>
  </conditionalFormatting>
  <conditionalFormatting sqref="S32">
    <cfRule type="expression" dxfId="210" priority="213">
      <formula>INDIRECT(ADDRESS(ROW(),COLUMN()))=TRUNC(INDIRECT(ADDRESS(ROW(),COLUMN())))</formula>
    </cfRule>
  </conditionalFormatting>
  <conditionalFormatting sqref="T33:Y33">
    <cfRule type="expression" dxfId="209" priority="212">
      <formula>INDIRECT(ADDRESS(ROW(),COLUMN()))=TRUNC(INDIRECT(ADDRESS(ROW(),COLUMN())))</formula>
    </cfRule>
  </conditionalFormatting>
  <conditionalFormatting sqref="T32:Y32">
    <cfRule type="expression" dxfId="208" priority="211">
      <formula>INDIRECT(ADDRESS(ROW(),COLUMN()))=TRUNC(INDIRECT(ADDRESS(ROW(),COLUMN())))</formula>
    </cfRule>
  </conditionalFormatting>
  <conditionalFormatting sqref="Z33">
    <cfRule type="expression" dxfId="207" priority="210">
      <formula>INDIRECT(ADDRESS(ROW(),COLUMN()))=TRUNC(INDIRECT(ADDRESS(ROW(),COLUMN())))</formula>
    </cfRule>
  </conditionalFormatting>
  <conditionalFormatting sqref="Z32">
    <cfRule type="expression" dxfId="206" priority="209">
      <formula>INDIRECT(ADDRESS(ROW(),COLUMN()))=TRUNC(INDIRECT(ADDRESS(ROW(),COLUMN())))</formula>
    </cfRule>
  </conditionalFormatting>
  <conditionalFormatting sqref="AA33:AF33">
    <cfRule type="expression" dxfId="205" priority="208">
      <formula>INDIRECT(ADDRESS(ROW(),COLUMN()))=TRUNC(INDIRECT(ADDRESS(ROW(),COLUMN())))</formula>
    </cfRule>
  </conditionalFormatting>
  <conditionalFormatting sqref="AA32:AF32">
    <cfRule type="expression" dxfId="204" priority="207">
      <formula>INDIRECT(ADDRESS(ROW(),COLUMN()))=TRUNC(INDIRECT(ADDRESS(ROW(),COLUMN())))</formula>
    </cfRule>
  </conditionalFormatting>
  <conditionalFormatting sqref="AG33">
    <cfRule type="expression" dxfId="203" priority="206">
      <formula>INDIRECT(ADDRESS(ROW(),COLUMN()))=TRUNC(INDIRECT(ADDRESS(ROW(),COLUMN())))</formula>
    </cfRule>
  </conditionalFormatting>
  <conditionalFormatting sqref="AG32">
    <cfRule type="expression" dxfId="202" priority="205">
      <formula>INDIRECT(ADDRESS(ROW(),COLUMN()))=TRUNC(INDIRECT(ADDRESS(ROW(),COLUMN())))</formula>
    </cfRule>
  </conditionalFormatting>
  <conditionalFormatting sqref="AH33:AM33">
    <cfRule type="expression" dxfId="201" priority="204">
      <formula>INDIRECT(ADDRESS(ROW(),COLUMN()))=TRUNC(INDIRECT(ADDRESS(ROW(),COLUMN())))</formula>
    </cfRule>
  </conditionalFormatting>
  <conditionalFormatting sqref="AH32:AM32">
    <cfRule type="expression" dxfId="200" priority="203">
      <formula>INDIRECT(ADDRESS(ROW(),COLUMN()))=TRUNC(INDIRECT(ADDRESS(ROW(),COLUMN())))</formula>
    </cfRule>
  </conditionalFormatting>
  <conditionalFormatting sqref="AN33">
    <cfRule type="expression" dxfId="199" priority="202">
      <formula>INDIRECT(ADDRESS(ROW(),COLUMN()))=TRUNC(INDIRECT(ADDRESS(ROW(),COLUMN())))</formula>
    </cfRule>
  </conditionalFormatting>
  <conditionalFormatting sqref="AN32">
    <cfRule type="expression" dxfId="198" priority="201">
      <formula>INDIRECT(ADDRESS(ROW(),COLUMN()))=TRUNC(INDIRECT(ADDRESS(ROW(),COLUMN())))</formula>
    </cfRule>
  </conditionalFormatting>
  <conditionalFormatting sqref="AO33:AT33">
    <cfRule type="expression" dxfId="197" priority="200">
      <formula>INDIRECT(ADDRESS(ROW(),COLUMN()))=TRUNC(INDIRECT(ADDRESS(ROW(),COLUMN())))</formula>
    </cfRule>
  </conditionalFormatting>
  <conditionalFormatting sqref="AO32:AT32">
    <cfRule type="expression" dxfId="196" priority="199">
      <formula>INDIRECT(ADDRESS(ROW(),COLUMN()))=TRUNC(INDIRECT(ADDRESS(ROW(),COLUMN())))</formula>
    </cfRule>
  </conditionalFormatting>
  <conditionalFormatting sqref="AU33">
    <cfRule type="expression" dxfId="195" priority="198">
      <formula>INDIRECT(ADDRESS(ROW(),COLUMN()))=TRUNC(INDIRECT(ADDRESS(ROW(),COLUMN())))</formula>
    </cfRule>
  </conditionalFormatting>
  <conditionalFormatting sqref="AU32">
    <cfRule type="expression" dxfId="194" priority="197">
      <formula>INDIRECT(ADDRESS(ROW(),COLUMN()))=TRUNC(INDIRECT(ADDRESS(ROW(),COLUMN())))</formula>
    </cfRule>
  </conditionalFormatting>
  <conditionalFormatting sqref="AV33:AW33">
    <cfRule type="expression" dxfId="193" priority="196">
      <formula>INDIRECT(ADDRESS(ROW(),COLUMN()))=TRUNC(INDIRECT(ADDRESS(ROW(),COLUMN())))</formula>
    </cfRule>
  </conditionalFormatting>
  <conditionalFormatting sqref="AV32:AW32">
    <cfRule type="expression" dxfId="192" priority="195">
      <formula>INDIRECT(ADDRESS(ROW(),COLUMN()))=TRUNC(INDIRECT(ADDRESS(ROW(),COLUMN())))</formula>
    </cfRule>
  </conditionalFormatting>
  <conditionalFormatting sqref="AX32:BA33">
    <cfRule type="expression" dxfId="191" priority="194">
      <formula>INDIRECT(ADDRESS(ROW(),COLUMN()))=TRUNC(INDIRECT(ADDRESS(ROW(),COLUMN())))</formula>
    </cfRule>
  </conditionalFormatting>
  <conditionalFormatting sqref="S36">
    <cfRule type="expression" dxfId="190" priority="193">
      <formula>INDIRECT(ADDRESS(ROW(),COLUMN()))=TRUNC(INDIRECT(ADDRESS(ROW(),COLUMN())))</formula>
    </cfRule>
  </conditionalFormatting>
  <conditionalFormatting sqref="S35">
    <cfRule type="expression" dxfId="189" priority="192">
      <formula>INDIRECT(ADDRESS(ROW(),COLUMN()))=TRUNC(INDIRECT(ADDRESS(ROW(),COLUMN())))</formula>
    </cfRule>
  </conditionalFormatting>
  <conditionalFormatting sqref="T36:Y36">
    <cfRule type="expression" dxfId="188" priority="191">
      <formula>INDIRECT(ADDRESS(ROW(),COLUMN()))=TRUNC(INDIRECT(ADDRESS(ROW(),COLUMN())))</formula>
    </cfRule>
  </conditionalFormatting>
  <conditionalFormatting sqref="T35:Y35">
    <cfRule type="expression" dxfId="187" priority="190">
      <formula>INDIRECT(ADDRESS(ROW(),COLUMN()))=TRUNC(INDIRECT(ADDRESS(ROW(),COLUMN())))</formula>
    </cfRule>
  </conditionalFormatting>
  <conditionalFormatting sqref="Z36">
    <cfRule type="expression" dxfId="186" priority="189">
      <formula>INDIRECT(ADDRESS(ROW(),COLUMN()))=TRUNC(INDIRECT(ADDRESS(ROW(),COLUMN())))</formula>
    </cfRule>
  </conditionalFormatting>
  <conditionalFormatting sqref="Z35">
    <cfRule type="expression" dxfId="185" priority="188">
      <formula>INDIRECT(ADDRESS(ROW(),COLUMN()))=TRUNC(INDIRECT(ADDRESS(ROW(),COLUMN())))</formula>
    </cfRule>
  </conditionalFormatting>
  <conditionalFormatting sqref="AA36:AF36">
    <cfRule type="expression" dxfId="184" priority="187">
      <formula>INDIRECT(ADDRESS(ROW(),COLUMN()))=TRUNC(INDIRECT(ADDRESS(ROW(),COLUMN())))</formula>
    </cfRule>
  </conditionalFormatting>
  <conditionalFormatting sqref="AA35:AF35">
    <cfRule type="expression" dxfId="183" priority="186">
      <formula>INDIRECT(ADDRESS(ROW(),COLUMN()))=TRUNC(INDIRECT(ADDRESS(ROW(),COLUMN())))</formula>
    </cfRule>
  </conditionalFormatting>
  <conditionalFormatting sqref="AG36">
    <cfRule type="expression" dxfId="182" priority="185">
      <formula>INDIRECT(ADDRESS(ROW(),COLUMN()))=TRUNC(INDIRECT(ADDRESS(ROW(),COLUMN())))</formula>
    </cfRule>
  </conditionalFormatting>
  <conditionalFormatting sqref="AG35">
    <cfRule type="expression" dxfId="181" priority="184">
      <formula>INDIRECT(ADDRESS(ROW(),COLUMN()))=TRUNC(INDIRECT(ADDRESS(ROW(),COLUMN())))</formula>
    </cfRule>
  </conditionalFormatting>
  <conditionalFormatting sqref="AH36:AM36">
    <cfRule type="expression" dxfId="180" priority="183">
      <formula>INDIRECT(ADDRESS(ROW(),COLUMN()))=TRUNC(INDIRECT(ADDRESS(ROW(),COLUMN())))</formula>
    </cfRule>
  </conditionalFormatting>
  <conditionalFormatting sqref="AH35:AM35">
    <cfRule type="expression" dxfId="179" priority="182">
      <formula>INDIRECT(ADDRESS(ROW(),COLUMN()))=TRUNC(INDIRECT(ADDRESS(ROW(),COLUMN())))</formula>
    </cfRule>
  </conditionalFormatting>
  <conditionalFormatting sqref="AN36">
    <cfRule type="expression" dxfId="178" priority="181">
      <formula>INDIRECT(ADDRESS(ROW(),COLUMN()))=TRUNC(INDIRECT(ADDRESS(ROW(),COLUMN())))</formula>
    </cfRule>
  </conditionalFormatting>
  <conditionalFormatting sqref="AN35">
    <cfRule type="expression" dxfId="177" priority="180">
      <formula>INDIRECT(ADDRESS(ROW(),COLUMN()))=TRUNC(INDIRECT(ADDRESS(ROW(),COLUMN())))</formula>
    </cfRule>
  </conditionalFormatting>
  <conditionalFormatting sqref="AO36:AT36">
    <cfRule type="expression" dxfId="176" priority="179">
      <formula>INDIRECT(ADDRESS(ROW(),COLUMN()))=TRUNC(INDIRECT(ADDRESS(ROW(),COLUMN())))</formula>
    </cfRule>
  </conditionalFormatting>
  <conditionalFormatting sqref="AO35:AT35">
    <cfRule type="expression" dxfId="175" priority="178">
      <formula>INDIRECT(ADDRESS(ROW(),COLUMN()))=TRUNC(INDIRECT(ADDRESS(ROW(),COLUMN())))</formula>
    </cfRule>
  </conditionalFormatting>
  <conditionalFormatting sqref="AU36">
    <cfRule type="expression" dxfId="174" priority="177">
      <formula>INDIRECT(ADDRESS(ROW(),COLUMN()))=TRUNC(INDIRECT(ADDRESS(ROW(),COLUMN())))</formula>
    </cfRule>
  </conditionalFormatting>
  <conditionalFormatting sqref="AU35">
    <cfRule type="expression" dxfId="173" priority="176">
      <formula>INDIRECT(ADDRESS(ROW(),COLUMN()))=TRUNC(INDIRECT(ADDRESS(ROW(),COLUMN())))</formula>
    </cfRule>
  </conditionalFormatting>
  <conditionalFormatting sqref="AV36:AW36">
    <cfRule type="expression" dxfId="172" priority="175">
      <formula>INDIRECT(ADDRESS(ROW(),COLUMN()))=TRUNC(INDIRECT(ADDRESS(ROW(),COLUMN())))</formula>
    </cfRule>
  </conditionalFormatting>
  <conditionalFormatting sqref="AV35:AW35">
    <cfRule type="expression" dxfId="171" priority="174">
      <formula>INDIRECT(ADDRESS(ROW(),COLUMN()))=TRUNC(INDIRECT(ADDRESS(ROW(),COLUMN())))</formula>
    </cfRule>
  </conditionalFormatting>
  <conditionalFormatting sqref="AX35:BA36">
    <cfRule type="expression" dxfId="170" priority="173">
      <formula>INDIRECT(ADDRESS(ROW(),COLUMN()))=TRUNC(INDIRECT(ADDRESS(ROW(),COLUMN())))</formula>
    </cfRule>
  </conditionalFormatting>
  <conditionalFormatting sqref="S39">
    <cfRule type="expression" dxfId="169" priority="172">
      <formula>INDIRECT(ADDRESS(ROW(),COLUMN()))=TRUNC(INDIRECT(ADDRESS(ROW(),COLUMN())))</formula>
    </cfRule>
  </conditionalFormatting>
  <conditionalFormatting sqref="S38">
    <cfRule type="expression" dxfId="168" priority="171">
      <formula>INDIRECT(ADDRESS(ROW(),COLUMN()))=TRUNC(INDIRECT(ADDRESS(ROW(),COLUMN())))</formula>
    </cfRule>
  </conditionalFormatting>
  <conditionalFormatting sqref="T39:Y39">
    <cfRule type="expression" dxfId="167" priority="170">
      <formula>INDIRECT(ADDRESS(ROW(),COLUMN()))=TRUNC(INDIRECT(ADDRESS(ROW(),COLUMN())))</formula>
    </cfRule>
  </conditionalFormatting>
  <conditionalFormatting sqref="T38:Y38">
    <cfRule type="expression" dxfId="166" priority="169">
      <formula>INDIRECT(ADDRESS(ROW(),COLUMN()))=TRUNC(INDIRECT(ADDRESS(ROW(),COLUMN())))</formula>
    </cfRule>
  </conditionalFormatting>
  <conditionalFormatting sqref="Z39">
    <cfRule type="expression" dxfId="165" priority="168">
      <formula>INDIRECT(ADDRESS(ROW(),COLUMN()))=TRUNC(INDIRECT(ADDRESS(ROW(),COLUMN())))</formula>
    </cfRule>
  </conditionalFormatting>
  <conditionalFormatting sqref="Z38">
    <cfRule type="expression" dxfId="164" priority="167">
      <formula>INDIRECT(ADDRESS(ROW(),COLUMN()))=TRUNC(INDIRECT(ADDRESS(ROW(),COLUMN())))</formula>
    </cfRule>
  </conditionalFormatting>
  <conditionalFormatting sqref="AA39:AF39">
    <cfRule type="expression" dxfId="163" priority="166">
      <formula>INDIRECT(ADDRESS(ROW(),COLUMN()))=TRUNC(INDIRECT(ADDRESS(ROW(),COLUMN())))</formula>
    </cfRule>
  </conditionalFormatting>
  <conditionalFormatting sqref="AA38:AF38">
    <cfRule type="expression" dxfId="162" priority="165">
      <formula>INDIRECT(ADDRESS(ROW(),COLUMN()))=TRUNC(INDIRECT(ADDRESS(ROW(),COLUMN())))</formula>
    </cfRule>
  </conditionalFormatting>
  <conditionalFormatting sqref="AG39">
    <cfRule type="expression" dxfId="161" priority="164">
      <formula>INDIRECT(ADDRESS(ROW(),COLUMN()))=TRUNC(INDIRECT(ADDRESS(ROW(),COLUMN())))</formula>
    </cfRule>
  </conditionalFormatting>
  <conditionalFormatting sqref="AG38">
    <cfRule type="expression" dxfId="160" priority="163">
      <formula>INDIRECT(ADDRESS(ROW(),COLUMN()))=TRUNC(INDIRECT(ADDRESS(ROW(),COLUMN())))</formula>
    </cfRule>
  </conditionalFormatting>
  <conditionalFormatting sqref="AH39:AM39">
    <cfRule type="expression" dxfId="159" priority="162">
      <formula>INDIRECT(ADDRESS(ROW(),COLUMN()))=TRUNC(INDIRECT(ADDRESS(ROW(),COLUMN())))</formula>
    </cfRule>
  </conditionalFormatting>
  <conditionalFormatting sqref="AH38:AM38">
    <cfRule type="expression" dxfId="158" priority="161">
      <formula>INDIRECT(ADDRESS(ROW(),COLUMN()))=TRUNC(INDIRECT(ADDRESS(ROW(),COLUMN())))</formula>
    </cfRule>
  </conditionalFormatting>
  <conditionalFormatting sqref="AN39">
    <cfRule type="expression" dxfId="157" priority="160">
      <formula>INDIRECT(ADDRESS(ROW(),COLUMN()))=TRUNC(INDIRECT(ADDRESS(ROW(),COLUMN())))</formula>
    </cfRule>
  </conditionalFormatting>
  <conditionalFormatting sqref="AN38">
    <cfRule type="expression" dxfId="156" priority="159">
      <formula>INDIRECT(ADDRESS(ROW(),COLUMN()))=TRUNC(INDIRECT(ADDRESS(ROW(),COLUMN())))</formula>
    </cfRule>
  </conditionalFormatting>
  <conditionalFormatting sqref="AO39:AT39">
    <cfRule type="expression" dxfId="155" priority="158">
      <formula>INDIRECT(ADDRESS(ROW(),COLUMN()))=TRUNC(INDIRECT(ADDRESS(ROW(),COLUMN())))</formula>
    </cfRule>
  </conditionalFormatting>
  <conditionalFormatting sqref="AO38:AT38">
    <cfRule type="expression" dxfId="154" priority="157">
      <formula>INDIRECT(ADDRESS(ROW(),COLUMN()))=TRUNC(INDIRECT(ADDRESS(ROW(),COLUMN())))</formula>
    </cfRule>
  </conditionalFormatting>
  <conditionalFormatting sqref="AU39">
    <cfRule type="expression" dxfId="153" priority="156">
      <formula>INDIRECT(ADDRESS(ROW(),COLUMN()))=TRUNC(INDIRECT(ADDRESS(ROW(),COLUMN())))</formula>
    </cfRule>
  </conditionalFormatting>
  <conditionalFormatting sqref="AU38">
    <cfRule type="expression" dxfId="152" priority="155">
      <formula>INDIRECT(ADDRESS(ROW(),COLUMN()))=TRUNC(INDIRECT(ADDRESS(ROW(),COLUMN())))</formula>
    </cfRule>
  </conditionalFormatting>
  <conditionalFormatting sqref="AV39:AW39">
    <cfRule type="expression" dxfId="151" priority="154">
      <formula>INDIRECT(ADDRESS(ROW(),COLUMN()))=TRUNC(INDIRECT(ADDRESS(ROW(),COLUMN())))</formula>
    </cfRule>
  </conditionalFormatting>
  <conditionalFormatting sqref="AV38:AW38">
    <cfRule type="expression" dxfId="150" priority="153">
      <formula>INDIRECT(ADDRESS(ROW(),COLUMN()))=TRUNC(INDIRECT(ADDRESS(ROW(),COLUMN())))</formula>
    </cfRule>
  </conditionalFormatting>
  <conditionalFormatting sqref="AX38:BA39">
    <cfRule type="expression" dxfId="149" priority="152">
      <formula>INDIRECT(ADDRESS(ROW(),COLUMN()))=TRUNC(INDIRECT(ADDRESS(ROW(),COLUMN())))</formula>
    </cfRule>
  </conditionalFormatting>
  <conditionalFormatting sqref="S42">
    <cfRule type="expression" dxfId="148" priority="151">
      <formula>INDIRECT(ADDRESS(ROW(),COLUMN()))=TRUNC(INDIRECT(ADDRESS(ROW(),COLUMN())))</formula>
    </cfRule>
  </conditionalFormatting>
  <conditionalFormatting sqref="S41">
    <cfRule type="expression" dxfId="147" priority="150">
      <formula>INDIRECT(ADDRESS(ROW(),COLUMN()))=TRUNC(INDIRECT(ADDRESS(ROW(),COLUMN())))</formula>
    </cfRule>
  </conditionalFormatting>
  <conditionalFormatting sqref="T42:Y42">
    <cfRule type="expression" dxfId="146" priority="149">
      <formula>INDIRECT(ADDRESS(ROW(),COLUMN()))=TRUNC(INDIRECT(ADDRESS(ROW(),COLUMN())))</formula>
    </cfRule>
  </conditionalFormatting>
  <conditionalFormatting sqref="T41:Y41">
    <cfRule type="expression" dxfId="145" priority="148">
      <formula>INDIRECT(ADDRESS(ROW(),COLUMN()))=TRUNC(INDIRECT(ADDRESS(ROW(),COLUMN())))</formula>
    </cfRule>
  </conditionalFormatting>
  <conditionalFormatting sqref="Z42">
    <cfRule type="expression" dxfId="144" priority="147">
      <formula>INDIRECT(ADDRESS(ROW(),COLUMN()))=TRUNC(INDIRECT(ADDRESS(ROW(),COLUMN())))</formula>
    </cfRule>
  </conditionalFormatting>
  <conditionalFormatting sqref="Z41">
    <cfRule type="expression" dxfId="143" priority="146">
      <formula>INDIRECT(ADDRESS(ROW(),COLUMN()))=TRUNC(INDIRECT(ADDRESS(ROW(),COLUMN())))</formula>
    </cfRule>
  </conditionalFormatting>
  <conditionalFormatting sqref="AA42:AF42">
    <cfRule type="expression" dxfId="142" priority="145">
      <formula>INDIRECT(ADDRESS(ROW(),COLUMN()))=TRUNC(INDIRECT(ADDRESS(ROW(),COLUMN())))</formula>
    </cfRule>
  </conditionalFormatting>
  <conditionalFormatting sqref="AA41:AF41">
    <cfRule type="expression" dxfId="141" priority="144">
      <formula>INDIRECT(ADDRESS(ROW(),COLUMN()))=TRUNC(INDIRECT(ADDRESS(ROW(),COLUMN())))</formula>
    </cfRule>
  </conditionalFormatting>
  <conditionalFormatting sqref="AG42">
    <cfRule type="expression" dxfId="140" priority="143">
      <formula>INDIRECT(ADDRESS(ROW(),COLUMN()))=TRUNC(INDIRECT(ADDRESS(ROW(),COLUMN())))</formula>
    </cfRule>
  </conditionalFormatting>
  <conditionalFormatting sqref="AG41">
    <cfRule type="expression" dxfId="139" priority="142">
      <formula>INDIRECT(ADDRESS(ROW(),COLUMN()))=TRUNC(INDIRECT(ADDRESS(ROW(),COLUMN())))</formula>
    </cfRule>
  </conditionalFormatting>
  <conditionalFormatting sqref="AH42:AM42">
    <cfRule type="expression" dxfId="138" priority="141">
      <formula>INDIRECT(ADDRESS(ROW(),COLUMN()))=TRUNC(INDIRECT(ADDRESS(ROW(),COLUMN())))</formula>
    </cfRule>
  </conditionalFormatting>
  <conditionalFormatting sqref="AH41:AM41">
    <cfRule type="expression" dxfId="137" priority="140">
      <formula>INDIRECT(ADDRESS(ROW(),COLUMN()))=TRUNC(INDIRECT(ADDRESS(ROW(),COLUMN())))</formula>
    </cfRule>
  </conditionalFormatting>
  <conditionalFormatting sqref="AN42">
    <cfRule type="expression" dxfId="136" priority="139">
      <formula>INDIRECT(ADDRESS(ROW(),COLUMN()))=TRUNC(INDIRECT(ADDRESS(ROW(),COLUMN())))</formula>
    </cfRule>
  </conditionalFormatting>
  <conditionalFormatting sqref="AN41">
    <cfRule type="expression" dxfId="135" priority="138">
      <formula>INDIRECT(ADDRESS(ROW(),COLUMN()))=TRUNC(INDIRECT(ADDRESS(ROW(),COLUMN())))</formula>
    </cfRule>
  </conditionalFormatting>
  <conditionalFormatting sqref="AO42:AT42">
    <cfRule type="expression" dxfId="134" priority="137">
      <formula>INDIRECT(ADDRESS(ROW(),COLUMN()))=TRUNC(INDIRECT(ADDRESS(ROW(),COLUMN())))</formula>
    </cfRule>
  </conditionalFormatting>
  <conditionalFormatting sqref="AO41:AT41">
    <cfRule type="expression" dxfId="133" priority="136">
      <formula>INDIRECT(ADDRESS(ROW(),COLUMN()))=TRUNC(INDIRECT(ADDRESS(ROW(),COLUMN())))</formula>
    </cfRule>
  </conditionalFormatting>
  <conditionalFormatting sqref="AU42">
    <cfRule type="expression" dxfId="132" priority="135">
      <formula>INDIRECT(ADDRESS(ROW(),COLUMN()))=TRUNC(INDIRECT(ADDRESS(ROW(),COLUMN())))</formula>
    </cfRule>
  </conditionalFormatting>
  <conditionalFormatting sqref="AU41">
    <cfRule type="expression" dxfId="131" priority="134">
      <formula>INDIRECT(ADDRESS(ROW(),COLUMN()))=TRUNC(INDIRECT(ADDRESS(ROW(),COLUMN())))</formula>
    </cfRule>
  </conditionalFormatting>
  <conditionalFormatting sqref="AV42:AW42">
    <cfRule type="expression" dxfId="130" priority="133">
      <formula>INDIRECT(ADDRESS(ROW(),COLUMN()))=TRUNC(INDIRECT(ADDRESS(ROW(),COLUMN())))</formula>
    </cfRule>
  </conditionalFormatting>
  <conditionalFormatting sqref="AV41:AW41">
    <cfRule type="expression" dxfId="129" priority="132">
      <formula>INDIRECT(ADDRESS(ROW(),COLUMN()))=TRUNC(INDIRECT(ADDRESS(ROW(),COLUMN())))</formula>
    </cfRule>
  </conditionalFormatting>
  <conditionalFormatting sqref="AX41:BA42">
    <cfRule type="expression" dxfId="128" priority="131">
      <formula>INDIRECT(ADDRESS(ROW(),COLUMN()))=TRUNC(INDIRECT(ADDRESS(ROW(),COLUMN())))</formula>
    </cfRule>
  </conditionalFormatting>
  <conditionalFormatting sqref="S45">
    <cfRule type="expression" dxfId="127" priority="130">
      <formula>INDIRECT(ADDRESS(ROW(),COLUMN()))=TRUNC(INDIRECT(ADDRESS(ROW(),COLUMN())))</formula>
    </cfRule>
  </conditionalFormatting>
  <conditionalFormatting sqref="S44">
    <cfRule type="expression" dxfId="126" priority="129">
      <formula>INDIRECT(ADDRESS(ROW(),COLUMN()))=TRUNC(INDIRECT(ADDRESS(ROW(),COLUMN())))</formula>
    </cfRule>
  </conditionalFormatting>
  <conditionalFormatting sqref="T45:Y45">
    <cfRule type="expression" dxfId="125" priority="128">
      <formula>INDIRECT(ADDRESS(ROW(),COLUMN()))=TRUNC(INDIRECT(ADDRESS(ROW(),COLUMN())))</formula>
    </cfRule>
  </conditionalFormatting>
  <conditionalFormatting sqref="T44:Y44">
    <cfRule type="expression" dxfId="124" priority="127">
      <formula>INDIRECT(ADDRESS(ROW(),COLUMN()))=TRUNC(INDIRECT(ADDRESS(ROW(),COLUMN())))</formula>
    </cfRule>
  </conditionalFormatting>
  <conditionalFormatting sqref="Z45">
    <cfRule type="expression" dxfId="123" priority="126">
      <formula>INDIRECT(ADDRESS(ROW(),COLUMN()))=TRUNC(INDIRECT(ADDRESS(ROW(),COLUMN())))</formula>
    </cfRule>
  </conditionalFormatting>
  <conditionalFormatting sqref="Z44">
    <cfRule type="expression" dxfId="122" priority="125">
      <formula>INDIRECT(ADDRESS(ROW(),COLUMN()))=TRUNC(INDIRECT(ADDRESS(ROW(),COLUMN())))</formula>
    </cfRule>
  </conditionalFormatting>
  <conditionalFormatting sqref="AA45:AF45">
    <cfRule type="expression" dxfId="121" priority="124">
      <formula>INDIRECT(ADDRESS(ROW(),COLUMN()))=TRUNC(INDIRECT(ADDRESS(ROW(),COLUMN())))</formula>
    </cfRule>
  </conditionalFormatting>
  <conditionalFormatting sqref="AA44:AF44">
    <cfRule type="expression" dxfId="120" priority="123">
      <formula>INDIRECT(ADDRESS(ROW(),COLUMN()))=TRUNC(INDIRECT(ADDRESS(ROW(),COLUMN())))</formula>
    </cfRule>
  </conditionalFormatting>
  <conditionalFormatting sqref="AG45">
    <cfRule type="expression" dxfId="119" priority="122">
      <formula>INDIRECT(ADDRESS(ROW(),COLUMN()))=TRUNC(INDIRECT(ADDRESS(ROW(),COLUMN())))</formula>
    </cfRule>
  </conditionalFormatting>
  <conditionalFormatting sqref="AG44">
    <cfRule type="expression" dxfId="118" priority="121">
      <formula>INDIRECT(ADDRESS(ROW(),COLUMN()))=TRUNC(INDIRECT(ADDRESS(ROW(),COLUMN())))</formula>
    </cfRule>
  </conditionalFormatting>
  <conditionalFormatting sqref="AH45:AM45">
    <cfRule type="expression" dxfId="117" priority="120">
      <formula>INDIRECT(ADDRESS(ROW(),COLUMN()))=TRUNC(INDIRECT(ADDRESS(ROW(),COLUMN())))</formula>
    </cfRule>
  </conditionalFormatting>
  <conditionalFormatting sqref="AH44:AM44">
    <cfRule type="expression" dxfId="116" priority="119">
      <formula>INDIRECT(ADDRESS(ROW(),COLUMN()))=TRUNC(INDIRECT(ADDRESS(ROW(),COLUMN())))</formula>
    </cfRule>
  </conditionalFormatting>
  <conditionalFormatting sqref="AN45">
    <cfRule type="expression" dxfId="115" priority="118">
      <formula>INDIRECT(ADDRESS(ROW(),COLUMN()))=TRUNC(INDIRECT(ADDRESS(ROW(),COLUMN())))</formula>
    </cfRule>
  </conditionalFormatting>
  <conditionalFormatting sqref="AN44">
    <cfRule type="expression" dxfId="114" priority="117">
      <formula>INDIRECT(ADDRESS(ROW(),COLUMN()))=TRUNC(INDIRECT(ADDRESS(ROW(),COLUMN())))</formula>
    </cfRule>
  </conditionalFormatting>
  <conditionalFormatting sqref="AO45:AT45">
    <cfRule type="expression" dxfId="113" priority="116">
      <formula>INDIRECT(ADDRESS(ROW(),COLUMN()))=TRUNC(INDIRECT(ADDRESS(ROW(),COLUMN())))</formula>
    </cfRule>
  </conditionalFormatting>
  <conditionalFormatting sqref="AO44:AT44">
    <cfRule type="expression" dxfId="112" priority="115">
      <formula>INDIRECT(ADDRESS(ROW(),COLUMN()))=TRUNC(INDIRECT(ADDRESS(ROW(),COLUMN())))</formula>
    </cfRule>
  </conditionalFormatting>
  <conditionalFormatting sqref="AU45">
    <cfRule type="expression" dxfId="111" priority="114">
      <formula>INDIRECT(ADDRESS(ROW(),COLUMN()))=TRUNC(INDIRECT(ADDRESS(ROW(),COLUMN())))</formula>
    </cfRule>
  </conditionalFormatting>
  <conditionalFormatting sqref="AU44">
    <cfRule type="expression" dxfId="110" priority="113">
      <formula>INDIRECT(ADDRESS(ROW(),COLUMN()))=TRUNC(INDIRECT(ADDRESS(ROW(),COLUMN())))</formula>
    </cfRule>
  </conditionalFormatting>
  <conditionalFormatting sqref="AV45:AW45">
    <cfRule type="expression" dxfId="109" priority="112">
      <formula>INDIRECT(ADDRESS(ROW(),COLUMN()))=TRUNC(INDIRECT(ADDRESS(ROW(),COLUMN())))</formula>
    </cfRule>
  </conditionalFormatting>
  <conditionalFormatting sqref="AV44:AW44">
    <cfRule type="expression" dxfId="108" priority="111">
      <formula>INDIRECT(ADDRESS(ROW(),COLUMN()))=TRUNC(INDIRECT(ADDRESS(ROW(),COLUMN())))</formula>
    </cfRule>
  </conditionalFormatting>
  <conditionalFormatting sqref="AX44:BA45">
    <cfRule type="expression" dxfId="107" priority="110">
      <formula>INDIRECT(ADDRESS(ROW(),COLUMN()))=TRUNC(INDIRECT(ADDRESS(ROW(),COLUMN())))</formula>
    </cfRule>
  </conditionalFormatting>
  <conditionalFormatting sqref="S48">
    <cfRule type="expression" dxfId="106" priority="109">
      <formula>INDIRECT(ADDRESS(ROW(),COLUMN()))=TRUNC(INDIRECT(ADDRESS(ROW(),COLUMN())))</formula>
    </cfRule>
  </conditionalFormatting>
  <conditionalFormatting sqref="S47">
    <cfRule type="expression" dxfId="105" priority="108">
      <formula>INDIRECT(ADDRESS(ROW(),COLUMN()))=TRUNC(INDIRECT(ADDRESS(ROW(),COLUMN())))</formula>
    </cfRule>
  </conditionalFormatting>
  <conditionalFormatting sqref="T48:Y48">
    <cfRule type="expression" dxfId="104" priority="107">
      <formula>INDIRECT(ADDRESS(ROW(),COLUMN()))=TRUNC(INDIRECT(ADDRESS(ROW(),COLUMN())))</formula>
    </cfRule>
  </conditionalFormatting>
  <conditionalFormatting sqref="T47:Y47">
    <cfRule type="expression" dxfId="103" priority="106">
      <formula>INDIRECT(ADDRESS(ROW(),COLUMN()))=TRUNC(INDIRECT(ADDRESS(ROW(),COLUMN())))</formula>
    </cfRule>
  </conditionalFormatting>
  <conditionalFormatting sqref="Z48">
    <cfRule type="expression" dxfId="102" priority="105">
      <formula>INDIRECT(ADDRESS(ROW(),COLUMN()))=TRUNC(INDIRECT(ADDRESS(ROW(),COLUMN())))</formula>
    </cfRule>
  </conditionalFormatting>
  <conditionalFormatting sqref="Z47">
    <cfRule type="expression" dxfId="101" priority="104">
      <formula>INDIRECT(ADDRESS(ROW(),COLUMN()))=TRUNC(INDIRECT(ADDRESS(ROW(),COLUMN())))</formula>
    </cfRule>
  </conditionalFormatting>
  <conditionalFormatting sqref="AA48:AF48">
    <cfRule type="expression" dxfId="100" priority="103">
      <formula>INDIRECT(ADDRESS(ROW(),COLUMN()))=TRUNC(INDIRECT(ADDRESS(ROW(),COLUMN())))</formula>
    </cfRule>
  </conditionalFormatting>
  <conditionalFormatting sqref="AA47:AF47">
    <cfRule type="expression" dxfId="99" priority="102">
      <formula>INDIRECT(ADDRESS(ROW(),COLUMN()))=TRUNC(INDIRECT(ADDRESS(ROW(),COLUMN())))</formula>
    </cfRule>
  </conditionalFormatting>
  <conditionalFormatting sqref="AG48">
    <cfRule type="expression" dxfId="98" priority="101">
      <formula>INDIRECT(ADDRESS(ROW(),COLUMN()))=TRUNC(INDIRECT(ADDRESS(ROW(),COLUMN())))</formula>
    </cfRule>
  </conditionalFormatting>
  <conditionalFormatting sqref="AG47">
    <cfRule type="expression" dxfId="97" priority="100">
      <formula>INDIRECT(ADDRESS(ROW(),COLUMN()))=TRUNC(INDIRECT(ADDRESS(ROW(),COLUMN())))</formula>
    </cfRule>
  </conditionalFormatting>
  <conditionalFormatting sqref="AH48:AM48">
    <cfRule type="expression" dxfId="96" priority="99">
      <formula>INDIRECT(ADDRESS(ROW(),COLUMN()))=TRUNC(INDIRECT(ADDRESS(ROW(),COLUMN())))</formula>
    </cfRule>
  </conditionalFormatting>
  <conditionalFormatting sqref="AH47:AM47">
    <cfRule type="expression" dxfId="95" priority="98">
      <formula>INDIRECT(ADDRESS(ROW(),COLUMN()))=TRUNC(INDIRECT(ADDRESS(ROW(),COLUMN())))</formula>
    </cfRule>
  </conditionalFormatting>
  <conditionalFormatting sqref="AN48">
    <cfRule type="expression" dxfId="94" priority="97">
      <formula>INDIRECT(ADDRESS(ROW(),COLUMN()))=TRUNC(INDIRECT(ADDRESS(ROW(),COLUMN())))</formula>
    </cfRule>
  </conditionalFormatting>
  <conditionalFormatting sqref="AN47">
    <cfRule type="expression" dxfId="93" priority="96">
      <formula>INDIRECT(ADDRESS(ROW(),COLUMN()))=TRUNC(INDIRECT(ADDRESS(ROW(),COLUMN())))</formula>
    </cfRule>
  </conditionalFormatting>
  <conditionalFormatting sqref="AO48:AT48">
    <cfRule type="expression" dxfId="92" priority="95">
      <formula>INDIRECT(ADDRESS(ROW(),COLUMN()))=TRUNC(INDIRECT(ADDRESS(ROW(),COLUMN())))</formula>
    </cfRule>
  </conditionalFormatting>
  <conditionalFormatting sqref="AO47:AT47">
    <cfRule type="expression" dxfId="91" priority="94">
      <formula>INDIRECT(ADDRESS(ROW(),COLUMN()))=TRUNC(INDIRECT(ADDRESS(ROW(),COLUMN())))</formula>
    </cfRule>
  </conditionalFormatting>
  <conditionalFormatting sqref="AU48">
    <cfRule type="expression" dxfId="90" priority="93">
      <formula>INDIRECT(ADDRESS(ROW(),COLUMN()))=TRUNC(INDIRECT(ADDRESS(ROW(),COLUMN())))</formula>
    </cfRule>
  </conditionalFormatting>
  <conditionalFormatting sqref="AU47">
    <cfRule type="expression" dxfId="89" priority="92">
      <formula>INDIRECT(ADDRESS(ROW(),COLUMN()))=TRUNC(INDIRECT(ADDRESS(ROW(),COLUMN())))</formula>
    </cfRule>
  </conditionalFormatting>
  <conditionalFormatting sqref="AV48:AW48">
    <cfRule type="expression" dxfId="88" priority="91">
      <formula>INDIRECT(ADDRESS(ROW(),COLUMN()))=TRUNC(INDIRECT(ADDRESS(ROW(),COLUMN())))</formula>
    </cfRule>
  </conditionalFormatting>
  <conditionalFormatting sqref="AV47:AW47">
    <cfRule type="expression" dxfId="87" priority="90">
      <formula>INDIRECT(ADDRESS(ROW(),COLUMN()))=TRUNC(INDIRECT(ADDRESS(ROW(),COLUMN())))</formula>
    </cfRule>
  </conditionalFormatting>
  <conditionalFormatting sqref="AX47:BA48">
    <cfRule type="expression" dxfId="86" priority="89">
      <formula>INDIRECT(ADDRESS(ROW(),COLUMN()))=TRUNC(INDIRECT(ADDRESS(ROW(),COLUMN())))</formula>
    </cfRule>
  </conditionalFormatting>
  <conditionalFormatting sqref="S51">
    <cfRule type="expression" dxfId="85" priority="88">
      <formula>INDIRECT(ADDRESS(ROW(),COLUMN()))=TRUNC(INDIRECT(ADDRESS(ROW(),COLUMN())))</formula>
    </cfRule>
  </conditionalFormatting>
  <conditionalFormatting sqref="S50">
    <cfRule type="expression" dxfId="84" priority="87">
      <formula>INDIRECT(ADDRESS(ROW(),COLUMN()))=TRUNC(INDIRECT(ADDRESS(ROW(),COLUMN())))</formula>
    </cfRule>
  </conditionalFormatting>
  <conditionalFormatting sqref="T51:Y51">
    <cfRule type="expression" dxfId="83" priority="86">
      <formula>INDIRECT(ADDRESS(ROW(),COLUMN()))=TRUNC(INDIRECT(ADDRESS(ROW(),COLUMN())))</formula>
    </cfRule>
  </conditionalFormatting>
  <conditionalFormatting sqref="T50:Y50">
    <cfRule type="expression" dxfId="82" priority="85">
      <formula>INDIRECT(ADDRESS(ROW(),COLUMN()))=TRUNC(INDIRECT(ADDRESS(ROW(),COLUMN())))</formula>
    </cfRule>
  </conditionalFormatting>
  <conditionalFormatting sqref="Z51">
    <cfRule type="expression" dxfId="81" priority="84">
      <formula>INDIRECT(ADDRESS(ROW(),COLUMN()))=TRUNC(INDIRECT(ADDRESS(ROW(),COLUMN())))</formula>
    </cfRule>
  </conditionalFormatting>
  <conditionalFormatting sqref="Z50">
    <cfRule type="expression" dxfId="80" priority="83">
      <formula>INDIRECT(ADDRESS(ROW(),COLUMN()))=TRUNC(INDIRECT(ADDRESS(ROW(),COLUMN())))</formula>
    </cfRule>
  </conditionalFormatting>
  <conditionalFormatting sqref="AA51:AF51">
    <cfRule type="expression" dxfId="79" priority="82">
      <formula>INDIRECT(ADDRESS(ROW(),COLUMN()))=TRUNC(INDIRECT(ADDRESS(ROW(),COLUMN())))</formula>
    </cfRule>
  </conditionalFormatting>
  <conditionalFormatting sqref="AA50:AF50">
    <cfRule type="expression" dxfId="78" priority="81">
      <formula>INDIRECT(ADDRESS(ROW(),COLUMN()))=TRUNC(INDIRECT(ADDRESS(ROW(),COLUMN())))</formula>
    </cfRule>
  </conditionalFormatting>
  <conditionalFormatting sqref="AG51">
    <cfRule type="expression" dxfId="77" priority="80">
      <formula>INDIRECT(ADDRESS(ROW(),COLUMN()))=TRUNC(INDIRECT(ADDRESS(ROW(),COLUMN())))</formula>
    </cfRule>
  </conditionalFormatting>
  <conditionalFormatting sqref="AG50">
    <cfRule type="expression" dxfId="76" priority="79">
      <formula>INDIRECT(ADDRESS(ROW(),COLUMN()))=TRUNC(INDIRECT(ADDRESS(ROW(),COLUMN())))</formula>
    </cfRule>
  </conditionalFormatting>
  <conditionalFormatting sqref="AH51:AM51">
    <cfRule type="expression" dxfId="75" priority="78">
      <formula>INDIRECT(ADDRESS(ROW(),COLUMN()))=TRUNC(INDIRECT(ADDRESS(ROW(),COLUMN())))</formula>
    </cfRule>
  </conditionalFormatting>
  <conditionalFormatting sqref="AH50:AM50">
    <cfRule type="expression" dxfId="74" priority="77">
      <formula>INDIRECT(ADDRESS(ROW(),COLUMN()))=TRUNC(INDIRECT(ADDRESS(ROW(),COLUMN())))</formula>
    </cfRule>
  </conditionalFormatting>
  <conditionalFormatting sqref="AN51">
    <cfRule type="expression" dxfId="73" priority="76">
      <formula>INDIRECT(ADDRESS(ROW(),COLUMN()))=TRUNC(INDIRECT(ADDRESS(ROW(),COLUMN())))</formula>
    </cfRule>
  </conditionalFormatting>
  <conditionalFormatting sqref="AN50">
    <cfRule type="expression" dxfId="72" priority="75">
      <formula>INDIRECT(ADDRESS(ROW(),COLUMN()))=TRUNC(INDIRECT(ADDRESS(ROW(),COLUMN())))</formula>
    </cfRule>
  </conditionalFormatting>
  <conditionalFormatting sqref="AO51:AT51">
    <cfRule type="expression" dxfId="71" priority="74">
      <formula>INDIRECT(ADDRESS(ROW(),COLUMN()))=TRUNC(INDIRECT(ADDRESS(ROW(),COLUMN())))</formula>
    </cfRule>
  </conditionalFormatting>
  <conditionalFormatting sqref="AO50:AT50">
    <cfRule type="expression" dxfId="70" priority="73">
      <formula>INDIRECT(ADDRESS(ROW(),COLUMN()))=TRUNC(INDIRECT(ADDRESS(ROW(),COLUMN())))</formula>
    </cfRule>
  </conditionalFormatting>
  <conditionalFormatting sqref="AU51">
    <cfRule type="expression" dxfId="69" priority="72">
      <formula>INDIRECT(ADDRESS(ROW(),COLUMN()))=TRUNC(INDIRECT(ADDRESS(ROW(),COLUMN())))</formula>
    </cfRule>
  </conditionalFormatting>
  <conditionalFormatting sqref="AU50">
    <cfRule type="expression" dxfId="68" priority="71">
      <formula>INDIRECT(ADDRESS(ROW(),COLUMN()))=TRUNC(INDIRECT(ADDRESS(ROW(),COLUMN())))</formula>
    </cfRule>
  </conditionalFormatting>
  <conditionalFormatting sqref="AV51:AW51">
    <cfRule type="expression" dxfId="67" priority="70">
      <formula>INDIRECT(ADDRESS(ROW(),COLUMN()))=TRUNC(INDIRECT(ADDRESS(ROW(),COLUMN())))</formula>
    </cfRule>
  </conditionalFormatting>
  <conditionalFormatting sqref="AV50:AW50">
    <cfRule type="expression" dxfId="66" priority="69">
      <formula>INDIRECT(ADDRESS(ROW(),COLUMN()))=TRUNC(INDIRECT(ADDRESS(ROW(),COLUMN())))</formula>
    </cfRule>
  </conditionalFormatting>
  <conditionalFormatting sqref="AX50:BA51">
    <cfRule type="expression" dxfId="65" priority="68">
      <formula>INDIRECT(ADDRESS(ROW(),COLUMN()))=TRUNC(INDIRECT(ADDRESS(ROW(),COLUMN())))</formula>
    </cfRule>
  </conditionalFormatting>
  <conditionalFormatting sqref="S54">
    <cfRule type="expression" dxfId="64" priority="67">
      <formula>INDIRECT(ADDRESS(ROW(),COLUMN()))=TRUNC(INDIRECT(ADDRESS(ROW(),COLUMN())))</formula>
    </cfRule>
  </conditionalFormatting>
  <conditionalFormatting sqref="S53">
    <cfRule type="expression" dxfId="63" priority="66">
      <formula>INDIRECT(ADDRESS(ROW(),COLUMN()))=TRUNC(INDIRECT(ADDRESS(ROW(),COLUMN())))</formula>
    </cfRule>
  </conditionalFormatting>
  <conditionalFormatting sqref="T54:Y54">
    <cfRule type="expression" dxfId="62" priority="65">
      <formula>INDIRECT(ADDRESS(ROW(),COLUMN()))=TRUNC(INDIRECT(ADDRESS(ROW(),COLUMN())))</formula>
    </cfRule>
  </conditionalFormatting>
  <conditionalFormatting sqref="T53:Y53">
    <cfRule type="expression" dxfId="61" priority="64">
      <formula>INDIRECT(ADDRESS(ROW(),COLUMN()))=TRUNC(INDIRECT(ADDRESS(ROW(),COLUMN())))</formula>
    </cfRule>
  </conditionalFormatting>
  <conditionalFormatting sqref="Z54">
    <cfRule type="expression" dxfId="60" priority="63">
      <formula>INDIRECT(ADDRESS(ROW(),COLUMN()))=TRUNC(INDIRECT(ADDRESS(ROW(),COLUMN())))</formula>
    </cfRule>
  </conditionalFormatting>
  <conditionalFormatting sqref="Z53">
    <cfRule type="expression" dxfId="59" priority="62">
      <formula>INDIRECT(ADDRESS(ROW(),COLUMN()))=TRUNC(INDIRECT(ADDRESS(ROW(),COLUMN())))</formula>
    </cfRule>
  </conditionalFormatting>
  <conditionalFormatting sqref="AA54:AF54">
    <cfRule type="expression" dxfId="58" priority="61">
      <formula>INDIRECT(ADDRESS(ROW(),COLUMN()))=TRUNC(INDIRECT(ADDRESS(ROW(),COLUMN())))</formula>
    </cfRule>
  </conditionalFormatting>
  <conditionalFormatting sqref="AA53:AF53">
    <cfRule type="expression" dxfId="57" priority="60">
      <formula>INDIRECT(ADDRESS(ROW(),COLUMN()))=TRUNC(INDIRECT(ADDRESS(ROW(),COLUMN())))</formula>
    </cfRule>
  </conditionalFormatting>
  <conditionalFormatting sqref="AG54">
    <cfRule type="expression" dxfId="56" priority="59">
      <formula>INDIRECT(ADDRESS(ROW(),COLUMN()))=TRUNC(INDIRECT(ADDRESS(ROW(),COLUMN())))</formula>
    </cfRule>
  </conditionalFormatting>
  <conditionalFormatting sqref="AG53">
    <cfRule type="expression" dxfId="55" priority="58">
      <formula>INDIRECT(ADDRESS(ROW(),COLUMN()))=TRUNC(INDIRECT(ADDRESS(ROW(),COLUMN())))</formula>
    </cfRule>
  </conditionalFormatting>
  <conditionalFormatting sqref="AH54:AM54">
    <cfRule type="expression" dxfId="54" priority="57">
      <formula>INDIRECT(ADDRESS(ROW(),COLUMN()))=TRUNC(INDIRECT(ADDRESS(ROW(),COLUMN())))</formula>
    </cfRule>
  </conditionalFormatting>
  <conditionalFormatting sqref="AH53:AM53">
    <cfRule type="expression" dxfId="53" priority="56">
      <formula>INDIRECT(ADDRESS(ROW(),COLUMN()))=TRUNC(INDIRECT(ADDRESS(ROW(),COLUMN())))</formula>
    </cfRule>
  </conditionalFormatting>
  <conditionalFormatting sqref="AN54">
    <cfRule type="expression" dxfId="52" priority="55">
      <formula>INDIRECT(ADDRESS(ROW(),COLUMN()))=TRUNC(INDIRECT(ADDRESS(ROW(),COLUMN())))</formula>
    </cfRule>
  </conditionalFormatting>
  <conditionalFormatting sqref="AN53">
    <cfRule type="expression" dxfId="51" priority="54">
      <formula>INDIRECT(ADDRESS(ROW(),COLUMN()))=TRUNC(INDIRECT(ADDRESS(ROW(),COLUMN())))</formula>
    </cfRule>
  </conditionalFormatting>
  <conditionalFormatting sqref="AO54:AT54">
    <cfRule type="expression" dxfId="50" priority="53">
      <formula>INDIRECT(ADDRESS(ROW(),COLUMN()))=TRUNC(INDIRECT(ADDRESS(ROW(),COLUMN())))</formula>
    </cfRule>
  </conditionalFormatting>
  <conditionalFormatting sqref="AO53:AT53">
    <cfRule type="expression" dxfId="49" priority="52">
      <formula>INDIRECT(ADDRESS(ROW(),COLUMN()))=TRUNC(INDIRECT(ADDRESS(ROW(),COLUMN())))</formula>
    </cfRule>
  </conditionalFormatting>
  <conditionalFormatting sqref="AU54">
    <cfRule type="expression" dxfId="48" priority="51">
      <formula>INDIRECT(ADDRESS(ROW(),COLUMN()))=TRUNC(INDIRECT(ADDRESS(ROW(),COLUMN())))</formula>
    </cfRule>
  </conditionalFormatting>
  <conditionalFormatting sqref="AU53">
    <cfRule type="expression" dxfId="47" priority="50">
      <formula>INDIRECT(ADDRESS(ROW(),COLUMN()))=TRUNC(INDIRECT(ADDRESS(ROW(),COLUMN())))</formula>
    </cfRule>
  </conditionalFormatting>
  <conditionalFormatting sqref="AV54:AW54">
    <cfRule type="expression" dxfId="46" priority="49">
      <formula>INDIRECT(ADDRESS(ROW(),COLUMN()))=TRUNC(INDIRECT(ADDRESS(ROW(),COLUMN())))</formula>
    </cfRule>
  </conditionalFormatting>
  <conditionalFormatting sqref="AV53:AW53">
    <cfRule type="expression" dxfId="45" priority="48">
      <formula>INDIRECT(ADDRESS(ROW(),COLUMN()))=TRUNC(INDIRECT(ADDRESS(ROW(),COLUMN())))</formula>
    </cfRule>
  </conditionalFormatting>
  <conditionalFormatting sqref="AX53:BA54">
    <cfRule type="expression" dxfId="44" priority="47">
      <formula>INDIRECT(ADDRESS(ROW(),COLUMN()))=TRUNC(INDIRECT(ADDRESS(ROW(),COLUMN())))</formula>
    </cfRule>
  </conditionalFormatting>
  <conditionalFormatting sqref="S57">
    <cfRule type="expression" dxfId="43" priority="46">
      <formula>INDIRECT(ADDRESS(ROW(),COLUMN()))=TRUNC(INDIRECT(ADDRESS(ROW(),COLUMN())))</formula>
    </cfRule>
  </conditionalFormatting>
  <conditionalFormatting sqref="S56">
    <cfRule type="expression" dxfId="42" priority="45">
      <formula>INDIRECT(ADDRESS(ROW(),COLUMN()))=TRUNC(INDIRECT(ADDRESS(ROW(),COLUMN())))</formula>
    </cfRule>
  </conditionalFormatting>
  <conditionalFormatting sqref="T57:Y57">
    <cfRule type="expression" dxfId="41" priority="44">
      <formula>INDIRECT(ADDRESS(ROW(),COLUMN()))=TRUNC(INDIRECT(ADDRESS(ROW(),COLUMN())))</formula>
    </cfRule>
  </conditionalFormatting>
  <conditionalFormatting sqref="T56:Y56">
    <cfRule type="expression" dxfId="40" priority="43">
      <formula>INDIRECT(ADDRESS(ROW(),COLUMN()))=TRUNC(INDIRECT(ADDRESS(ROW(),COLUMN())))</formula>
    </cfRule>
  </conditionalFormatting>
  <conditionalFormatting sqref="Z57">
    <cfRule type="expression" dxfId="39" priority="42">
      <formula>INDIRECT(ADDRESS(ROW(),COLUMN()))=TRUNC(INDIRECT(ADDRESS(ROW(),COLUMN())))</formula>
    </cfRule>
  </conditionalFormatting>
  <conditionalFormatting sqref="Z56">
    <cfRule type="expression" dxfId="38" priority="41">
      <formula>INDIRECT(ADDRESS(ROW(),COLUMN()))=TRUNC(INDIRECT(ADDRESS(ROW(),COLUMN())))</formula>
    </cfRule>
  </conditionalFormatting>
  <conditionalFormatting sqref="AA57:AF57">
    <cfRule type="expression" dxfId="37" priority="40">
      <formula>INDIRECT(ADDRESS(ROW(),COLUMN()))=TRUNC(INDIRECT(ADDRESS(ROW(),COLUMN())))</formula>
    </cfRule>
  </conditionalFormatting>
  <conditionalFormatting sqref="AA56:AF56">
    <cfRule type="expression" dxfId="36" priority="39">
      <formula>INDIRECT(ADDRESS(ROW(),COLUMN()))=TRUNC(INDIRECT(ADDRESS(ROW(),COLUMN())))</formula>
    </cfRule>
  </conditionalFormatting>
  <conditionalFormatting sqref="AG57">
    <cfRule type="expression" dxfId="35" priority="38">
      <formula>INDIRECT(ADDRESS(ROW(),COLUMN()))=TRUNC(INDIRECT(ADDRESS(ROW(),COLUMN())))</formula>
    </cfRule>
  </conditionalFormatting>
  <conditionalFormatting sqref="AG56">
    <cfRule type="expression" dxfId="34" priority="37">
      <formula>INDIRECT(ADDRESS(ROW(),COLUMN()))=TRUNC(INDIRECT(ADDRESS(ROW(),COLUMN())))</formula>
    </cfRule>
  </conditionalFormatting>
  <conditionalFormatting sqref="AH57:AM57">
    <cfRule type="expression" dxfId="33" priority="36">
      <formula>INDIRECT(ADDRESS(ROW(),COLUMN()))=TRUNC(INDIRECT(ADDRESS(ROW(),COLUMN())))</formula>
    </cfRule>
  </conditionalFormatting>
  <conditionalFormatting sqref="AH56:AM56">
    <cfRule type="expression" dxfId="32" priority="35">
      <formula>INDIRECT(ADDRESS(ROW(),COLUMN()))=TRUNC(INDIRECT(ADDRESS(ROW(),COLUMN())))</formula>
    </cfRule>
  </conditionalFormatting>
  <conditionalFormatting sqref="AN57">
    <cfRule type="expression" dxfId="31" priority="34">
      <formula>INDIRECT(ADDRESS(ROW(),COLUMN()))=TRUNC(INDIRECT(ADDRESS(ROW(),COLUMN())))</formula>
    </cfRule>
  </conditionalFormatting>
  <conditionalFormatting sqref="AN56">
    <cfRule type="expression" dxfId="30" priority="33">
      <formula>INDIRECT(ADDRESS(ROW(),COLUMN()))=TRUNC(INDIRECT(ADDRESS(ROW(),COLUMN())))</formula>
    </cfRule>
  </conditionalFormatting>
  <conditionalFormatting sqref="AO57:AT57">
    <cfRule type="expression" dxfId="29" priority="32">
      <formula>INDIRECT(ADDRESS(ROW(),COLUMN()))=TRUNC(INDIRECT(ADDRESS(ROW(),COLUMN())))</formula>
    </cfRule>
  </conditionalFormatting>
  <conditionalFormatting sqref="AO56:AT56">
    <cfRule type="expression" dxfId="28" priority="31">
      <formula>INDIRECT(ADDRESS(ROW(),COLUMN()))=TRUNC(INDIRECT(ADDRESS(ROW(),COLUMN())))</formula>
    </cfRule>
  </conditionalFormatting>
  <conditionalFormatting sqref="AU57">
    <cfRule type="expression" dxfId="27" priority="30">
      <formula>INDIRECT(ADDRESS(ROW(),COLUMN()))=TRUNC(INDIRECT(ADDRESS(ROW(),COLUMN())))</formula>
    </cfRule>
  </conditionalFormatting>
  <conditionalFormatting sqref="AU56">
    <cfRule type="expression" dxfId="26" priority="29">
      <formula>INDIRECT(ADDRESS(ROW(),COLUMN()))=TRUNC(INDIRECT(ADDRESS(ROW(),COLUMN())))</formula>
    </cfRule>
  </conditionalFormatting>
  <conditionalFormatting sqref="AV57:AW57">
    <cfRule type="expression" dxfId="25" priority="28">
      <formula>INDIRECT(ADDRESS(ROW(),COLUMN()))=TRUNC(INDIRECT(ADDRESS(ROW(),COLUMN())))</formula>
    </cfRule>
  </conditionalFormatting>
  <conditionalFormatting sqref="AV56:AW56">
    <cfRule type="expression" dxfId="24" priority="27">
      <formula>INDIRECT(ADDRESS(ROW(),COLUMN()))=TRUNC(INDIRECT(ADDRESS(ROW(),COLUMN())))</formula>
    </cfRule>
  </conditionalFormatting>
  <conditionalFormatting sqref="AX56:BA57">
    <cfRule type="expression" dxfId="23" priority="26">
      <formula>INDIRECT(ADDRESS(ROW(),COLUMN()))=TRUNC(INDIRECT(ADDRESS(ROW(),COLUMN())))</formula>
    </cfRule>
  </conditionalFormatting>
  <conditionalFormatting sqref="S60">
    <cfRule type="expression" dxfId="22" priority="25">
      <formula>INDIRECT(ADDRESS(ROW(),COLUMN()))=TRUNC(INDIRECT(ADDRESS(ROW(),COLUMN())))</formula>
    </cfRule>
  </conditionalFormatting>
  <conditionalFormatting sqref="S59">
    <cfRule type="expression" dxfId="21" priority="24">
      <formula>INDIRECT(ADDRESS(ROW(),COLUMN()))=TRUNC(INDIRECT(ADDRESS(ROW(),COLUMN())))</formula>
    </cfRule>
  </conditionalFormatting>
  <conditionalFormatting sqref="T60:Y60">
    <cfRule type="expression" dxfId="20" priority="23">
      <formula>INDIRECT(ADDRESS(ROW(),COLUMN()))=TRUNC(INDIRECT(ADDRESS(ROW(),COLUMN())))</formula>
    </cfRule>
  </conditionalFormatting>
  <conditionalFormatting sqref="T59:Y59">
    <cfRule type="expression" dxfId="19" priority="22">
      <formula>INDIRECT(ADDRESS(ROW(),COLUMN()))=TRUNC(INDIRECT(ADDRESS(ROW(),COLUMN())))</formula>
    </cfRule>
  </conditionalFormatting>
  <conditionalFormatting sqref="Z60">
    <cfRule type="expression" dxfId="18" priority="21">
      <formula>INDIRECT(ADDRESS(ROW(),COLUMN()))=TRUNC(INDIRECT(ADDRESS(ROW(),COLUMN())))</formula>
    </cfRule>
  </conditionalFormatting>
  <conditionalFormatting sqref="Z59">
    <cfRule type="expression" dxfId="17" priority="20">
      <formula>INDIRECT(ADDRESS(ROW(),COLUMN()))=TRUNC(INDIRECT(ADDRESS(ROW(),COLUMN())))</formula>
    </cfRule>
  </conditionalFormatting>
  <conditionalFormatting sqref="AA60:AF60">
    <cfRule type="expression" dxfId="16" priority="19">
      <formula>INDIRECT(ADDRESS(ROW(),COLUMN()))=TRUNC(INDIRECT(ADDRESS(ROW(),COLUMN())))</formula>
    </cfRule>
  </conditionalFormatting>
  <conditionalFormatting sqref="AA59:AF59">
    <cfRule type="expression" dxfId="15" priority="18">
      <formula>INDIRECT(ADDRESS(ROW(),COLUMN()))=TRUNC(INDIRECT(ADDRESS(ROW(),COLUMN())))</formula>
    </cfRule>
  </conditionalFormatting>
  <conditionalFormatting sqref="AG60">
    <cfRule type="expression" dxfId="14" priority="17">
      <formula>INDIRECT(ADDRESS(ROW(),COLUMN()))=TRUNC(INDIRECT(ADDRESS(ROW(),COLUMN())))</formula>
    </cfRule>
  </conditionalFormatting>
  <conditionalFormatting sqref="AG59">
    <cfRule type="expression" dxfId="13" priority="16">
      <formula>INDIRECT(ADDRESS(ROW(),COLUMN()))=TRUNC(INDIRECT(ADDRESS(ROW(),COLUMN())))</formula>
    </cfRule>
  </conditionalFormatting>
  <conditionalFormatting sqref="AH60:AM60">
    <cfRule type="expression" dxfId="12" priority="15">
      <formula>INDIRECT(ADDRESS(ROW(),COLUMN()))=TRUNC(INDIRECT(ADDRESS(ROW(),COLUMN())))</formula>
    </cfRule>
  </conditionalFormatting>
  <conditionalFormatting sqref="AH59:AM59">
    <cfRule type="expression" dxfId="11" priority="14">
      <formula>INDIRECT(ADDRESS(ROW(),COLUMN()))=TRUNC(INDIRECT(ADDRESS(ROW(),COLUMN())))</formula>
    </cfRule>
  </conditionalFormatting>
  <conditionalFormatting sqref="AN60">
    <cfRule type="expression" dxfId="10" priority="13">
      <formula>INDIRECT(ADDRESS(ROW(),COLUMN()))=TRUNC(INDIRECT(ADDRESS(ROW(),COLUMN())))</formula>
    </cfRule>
  </conditionalFormatting>
  <conditionalFormatting sqref="AN59">
    <cfRule type="expression" dxfId="9" priority="12">
      <formula>INDIRECT(ADDRESS(ROW(),COLUMN()))=TRUNC(INDIRECT(ADDRESS(ROW(),COLUMN())))</formula>
    </cfRule>
  </conditionalFormatting>
  <conditionalFormatting sqref="AO60:AT60">
    <cfRule type="expression" dxfId="8" priority="11">
      <formula>INDIRECT(ADDRESS(ROW(),COLUMN()))=TRUNC(INDIRECT(ADDRESS(ROW(),COLUMN())))</formula>
    </cfRule>
  </conditionalFormatting>
  <conditionalFormatting sqref="AO59:AT59">
    <cfRule type="expression" dxfId="7" priority="10">
      <formula>INDIRECT(ADDRESS(ROW(),COLUMN()))=TRUNC(INDIRECT(ADDRESS(ROW(),COLUMN())))</formula>
    </cfRule>
  </conditionalFormatting>
  <conditionalFormatting sqref="AU60">
    <cfRule type="expression" dxfId="6" priority="9">
      <formula>INDIRECT(ADDRESS(ROW(),COLUMN()))=TRUNC(INDIRECT(ADDRESS(ROW(),COLUMN())))</formula>
    </cfRule>
  </conditionalFormatting>
  <conditionalFormatting sqref="AU59">
    <cfRule type="expression" dxfId="5" priority="8">
      <formula>INDIRECT(ADDRESS(ROW(),COLUMN()))=TRUNC(INDIRECT(ADDRESS(ROW(),COLUMN())))</formula>
    </cfRule>
  </conditionalFormatting>
  <conditionalFormatting sqref="AV60:AW60">
    <cfRule type="expression" dxfId="4" priority="7">
      <formula>INDIRECT(ADDRESS(ROW(),COLUMN()))=TRUNC(INDIRECT(ADDRESS(ROW(),COLUMN())))</formula>
    </cfRule>
  </conditionalFormatting>
  <conditionalFormatting sqref="AV59:AW59">
    <cfRule type="expression" dxfId="3" priority="6">
      <formula>INDIRECT(ADDRESS(ROW(),COLUMN()))=TRUNC(INDIRECT(ADDRESS(ROW(),COLUMN())))</formula>
    </cfRule>
  </conditionalFormatting>
  <conditionalFormatting sqref="AX59:BA60">
    <cfRule type="expression" dxfId="2" priority="5">
      <formula>INDIRECT(ADDRESS(ROW(),COLUMN()))=TRUNC(INDIRECT(ADDRESS(ROW(),COLUMN())))</formula>
    </cfRule>
  </conditionalFormatting>
  <conditionalFormatting sqref="BC14:BD14">
    <cfRule type="expression" dxfId="1" priority="3">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9">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 type="list" allowBlank="1" showDropDown="0" showInputMessage="1" showErrorMessage="0" sqref="AP1:BE1">
      <formula1>#REF!</formula1>
    </dataValidation>
  </dataValidations>
  <printOptions horizontalCentered="1"/>
  <pageMargins left="0.15748031496062992" right="0.15748031496062992" top="0.31496062992125984" bottom="0.35433070866141736" header="0.31496062992125984" footer="0.31496062992125984"/>
  <pageSetup paperSize="9" scale="45" fitToWidth="1" fitToHeight="1" orientation="portrait" usePrinterDefaults="1" r:id="rId1"/>
  <headerFooter>
    <oddFooter>&amp;R&amp;14&amp;P/&amp;N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W42"/>
  <sheetViews>
    <sheetView zoomScale="75" zoomScaleNormal="75" workbookViewId="0">
      <selection activeCell="B1" sqref="B1"/>
    </sheetView>
  </sheetViews>
  <sheetFormatPr defaultRowHeight="25.5"/>
  <cols>
    <col min="1" max="1" width="1.625" style="1189" customWidth="1"/>
    <col min="2" max="2" width="5.625" style="1190" customWidth="1"/>
    <col min="3" max="3" width="10.625" style="1190" customWidth="1"/>
    <col min="4" max="4" width="3.375" style="1190" bestFit="1" customWidth="1"/>
    <col min="5" max="5" width="15.625" style="1189" customWidth="1"/>
    <col min="6" max="6" width="3.375" style="1189" bestFit="1" customWidth="1"/>
    <col min="7" max="7" width="15.625" style="1189" customWidth="1"/>
    <col min="8" max="8" width="3.375" style="1189" bestFit="1" customWidth="1"/>
    <col min="9" max="9" width="15.625" style="1190" customWidth="1"/>
    <col min="10" max="10" width="3.375" style="1189" bestFit="1" customWidth="1"/>
    <col min="11" max="11" width="15.625" style="1189" customWidth="1"/>
    <col min="12" max="12" width="3.375" style="1189" customWidth="1"/>
    <col min="13" max="13" width="15.625" style="1189" customWidth="1"/>
    <col min="14" max="14" width="3.375" style="1189" customWidth="1"/>
    <col min="15" max="15" width="15.625" style="1189" customWidth="1"/>
    <col min="16" max="16" width="3.375" style="1189" customWidth="1"/>
    <col min="17" max="17" width="15.625" style="1189" customWidth="1"/>
    <col min="18" max="18" width="3.375" style="1189" customWidth="1"/>
    <col min="19" max="19" width="15.625" style="1189" customWidth="1"/>
    <col min="20" max="20" width="3.375" style="1189" customWidth="1"/>
    <col min="21" max="21" width="15.625" style="1189" customWidth="1"/>
    <col min="22" max="22" width="3.375" style="1189" customWidth="1"/>
    <col min="23" max="23" width="50.625" style="1189" customWidth="1"/>
    <col min="24" max="16384" width="9" style="1189" customWidth="1"/>
  </cols>
  <sheetData>
    <row r="1" spans="2:23">
      <c r="B1" s="1191"/>
    </row>
    <row r="2" spans="2:23">
      <c r="B2" s="1192" t="s">
        <v>456</v>
      </c>
      <c r="E2" s="1197"/>
      <c r="I2" s="1193"/>
    </row>
    <row r="3" spans="2:23">
      <c r="B3" s="1193" t="s">
        <v>803</v>
      </c>
      <c r="E3" s="1197" t="s">
        <v>817</v>
      </c>
      <c r="I3" s="1193"/>
    </row>
    <row r="4" spans="2:23">
      <c r="B4" s="1192"/>
      <c r="E4" s="1198" t="s">
        <v>90</v>
      </c>
      <c r="F4" s="1198"/>
      <c r="G4" s="1198"/>
      <c r="H4" s="1198"/>
      <c r="I4" s="1198"/>
      <c r="J4" s="1198"/>
      <c r="K4" s="1198"/>
      <c r="M4" s="1198" t="s">
        <v>823</v>
      </c>
      <c r="N4" s="1198"/>
      <c r="O4" s="1198"/>
      <c r="Q4" s="1369" t="s">
        <v>827</v>
      </c>
      <c r="R4" s="1369"/>
      <c r="S4" s="1369"/>
      <c r="T4" s="1369"/>
      <c r="U4" s="1369"/>
      <c r="W4" s="1198" t="s">
        <v>238</v>
      </c>
    </row>
    <row r="5" spans="2:23">
      <c r="B5" s="1190" t="s">
        <v>265</v>
      </c>
      <c r="C5" s="1190" t="s">
        <v>695</v>
      </c>
      <c r="E5" s="1190" t="s">
        <v>819</v>
      </c>
      <c r="F5" s="1190"/>
      <c r="G5" s="1190" t="s">
        <v>820</v>
      </c>
      <c r="I5" s="1190" t="s">
        <v>671</v>
      </c>
      <c r="K5" s="1190" t="s">
        <v>90</v>
      </c>
      <c r="M5" s="1190" t="s">
        <v>824</v>
      </c>
      <c r="O5" s="1190" t="s">
        <v>825</v>
      </c>
      <c r="Q5" s="1190" t="s">
        <v>824</v>
      </c>
      <c r="S5" s="1190" t="s">
        <v>825</v>
      </c>
      <c r="U5" s="1190" t="s">
        <v>90</v>
      </c>
      <c r="W5" s="1198"/>
    </row>
    <row r="6" spans="2:23">
      <c r="B6" s="1190">
        <v>1</v>
      </c>
      <c r="C6" s="1194" t="s">
        <v>596</v>
      </c>
      <c r="D6" s="1190" t="s">
        <v>370</v>
      </c>
      <c r="E6" s="1199">
        <v>0.375</v>
      </c>
      <c r="F6" s="1190" t="s">
        <v>373</v>
      </c>
      <c r="G6" s="1199">
        <v>0.75</v>
      </c>
      <c r="H6" s="1189" t="s">
        <v>374</v>
      </c>
      <c r="I6" s="1199">
        <v>4.1666666666666664e-002</v>
      </c>
      <c r="J6" s="1189" t="s">
        <v>371</v>
      </c>
      <c r="K6" s="1198">
        <f t="shared" ref="K6:K25" si="0">(G6-E6-I6)*24</f>
        <v>8</v>
      </c>
      <c r="M6" s="1199">
        <v>0.39583333333333331</v>
      </c>
      <c r="N6" s="1190" t="s">
        <v>373</v>
      </c>
      <c r="O6" s="1199">
        <v>0.6875</v>
      </c>
      <c r="Q6" s="1201">
        <f t="shared" ref="Q6:Q25" si="1">IF(E6&lt;M6,M6,E6)</f>
        <v>0.39583333333333331</v>
      </c>
      <c r="R6" s="1190" t="s">
        <v>373</v>
      </c>
      <c r="S6" s="1201">
        <f t="shared" ref="S6:S25" si="2">IF(G6&gt;O6,O6,G6)</f>
        <v>0.6875</v>
      </c>
      <c r="U6" s="1198">
        <f t="shared" ref="U6:U25" si="3">(S6-Q6)*24</f>
        <v>7</v>
      </c>
      <c r="W6" s="1202"/>
    </row>
    <row r="7" spans="2:23">
      <c r="B7" s="1190">
        <v>2</v>
      </c>
      <c r="C7" s="1194" t="s">
        <v>28</v>
      </c>
      <c r="D7" s="1190" t="s">
        <v>370</v>
      </c>
      <c r="E7" s="1199">
        <v>0.45833333333333298</v>
      </c>
      <c r="F7" s="1190" t="s">
        <v>373</v>
      </c>
      <c r="G7" s="1199">
        <v>0.79166666666666696</v>
      </c>
      <c r="H7" s="1189" t="s">
        <v>374</v>
      </c>
      <c r="I7" s="1199">
        <v>0</v>
      </c>
      <c r="J7" s="1189" t="s">
        <v>371</v>
      </c>
      <c r="K7" s="1198">
        <f t="shared" si="0"/>
        <v>8</v>
      </c>
      <c r="M7" s="1199">
        <v>0.45833333333333298</v>
      </c>
      <c r="N7" s="1190" t="s">
        <v>373</v>
      </c>
      <c r="O7" s="1199">
        <v>0.79166666666666696</v>
      </c>
      <c r="Q7" s="1201">
        <f t="shared" si="1"/>
        <v>0.45833333333333298</v>
      </c>
      <c r="R7" s="1190" t="s">
        <v>373</v>
      </c>
      <c r="S7" s="1201">
        <f t="shared" si="2"/>
        <v>0.79166666666666696</v>
      </c>
      <c r="U7" s="1198">
        <f t="shared" si="3"/>
        <v>8</v>
      </c>
      <c r="W7" s="1202"/>
    </row>
    <row r="8" spans="2:23">
      <c r="B8" s="1190">
        <v>3</v>
      </c>
      <c r="C8" s="1194" t="s">
        <v>574</v>
      </c>
      <c r="D8" s="1190" t="s">
        <v>370</v>
      </c>
      <c r="E8" s="1199"/>
      <c r="F8" s="1190" t="s">
        <v>373</v>
      </c>
      <c r="G8" s="1199"/>
      <c r="H8" s="1189" t="s">
        <v>374</v>
      </c>
      <c r="I8" s="1199">
        <v>0</v>
      </c>
      <c r="J8" s="1189" t="s">
        <v>371</v>
      </c>
      <c r="K8" s="1198">
        <f t="shared" si="0"/>
        <v>0</v>
      </c>
      <c r="M8" s="1199"/>
      <c r="N8" s="1190" t="s">
        <v>373</v>
      </c>
      <c r="O8" s="1199"/>
      <c r="Q8" s="1201">
        <f t="shared" si="1"/>
        <v>0</v>
      </c>
      <c r="R8" s="1190" t="s">
        <v>373</v>
      </c>
      <c r="S8" s="1201">
        <f t="shared" si="2"/>
        <v>0</v>
      </c>
      <c r="U8" s="1198">
        <f t="shared" si="3"/>
        <v>0</v>
      </c>
      <c r="W8" s="1202"/>
    </row>
    <row r="9" spans="2:23">
      <c r="B9" s="1190">
        <v>4</v>
      </c>
      <c r="C9" s="1194" t="s">
        <v>804</v>
      </c>
      <c r="D9" s="1190" t="s">
        <v>370</v>
      </c>
      <c r="E9" s="1199"/>
      <c r="F9" s="1190" t="s">
        <v>373</v>
      </c>
      <c r="G9" s="1199"/>
      <c r="H9" s="1189" t="s">
        <v>374</v>
      </c>
      <c r="I9" s="1199">
        <v>0</v>
      </c>
      <c r="J9" s="1189" t="s">
        <v>371</v>
      </c>
      <c r="K9" s="1198">
        <f t="shared" si="0"/>
        <v>0</v>
      </c>
      <c r="M9" s="1199"/>
      <c r="N9" s="1190" t="s">
        <v>373</v>
      </c>
      <c r="O9" s="1199"/>
      <c r="Q9" s="1201">
        <f t="shared" si="1"/>
        <v>0</v>
      </c>
      <c r="R9" s="1190" t="s">
        <v>373</v>
      </c>
      <c r="S9" s="1201">
        <f t="shared" si="2"/>
        <v>0</v>
      </c>
      <c r="U9" s="1198">
        <f t="shared" si="3"/>
        <v>0</v>
      </c>
      <c r="W9" s="1202"/>
    </row>
    <row r="10" spans="2:23">
      <c r="B10" s="1190">
        <v>5</v>
      </c>
      <c r="C10" s="1194" t="s">
        <v>85</v>
      </c>
      <c r="D10" s="1190" t="s">
        <v>370</v>
      </c>
      <c r="E10" s="1199"/>
      <c r="F10" s="1190" t="s">
        <v>373</v>
      </c>
      <c r="G10" s="1199"/>
      <c r="H10" s="1189" t="s">
        <v>374</v>
      </c>
      <c r="I10" s="1199">
        <v>0</v>
      </c>
      <c r="J10" s="1189" t="s">
        <v>371</v>
      </c>
      <c r="K10" s="1198">
        <f t="shared" si="0"/>
        <v>0</v>
      </c>
      <c r="M10" s="1199"/>
      <c r="N10" s="1190" t="s">
        <v>373</v>
      </c>
      <c r="O10" s="1199"/>
      <c r="Q10" s="1201">
        <f t="shared" si="1"/>
        <v>0</v>
      </c>
      <c r="R10" s="1190" t="s">
        <v>373</v>
      </c>
      <c r="S10" s="1201">
        <f t="shared" si="2"/>
        <v>0</v>
      </c>
      <c r="U10" s="1198">
        <f t="shared" si="3"/>
        <v>0</v>
      </c>
      <c r="W10" s="1202"/>
    </row>
    <row r="11" spans="2:23">
      <c r="B11" s="1190">
        <v>6</v>
      </c>
      <c r="C11" s="1194" t="s">
        <v>805</v>
      </c>
      <c r="D11" s="1190" t="s">
        <v>370</v>
      </c>
      <c r="E11" s="1199"/>
      <c r="F11" s="1190" t="s">
        <v>373</v>
      </c>
      <c r="G11" s="1199"/>
      <c r="H11" s="1189" t="s">
        <v>374</v>
      </c>
      <c r="I11" s="1199">
        <v>0</v>
      </c>
      <c r="J11" s="1189" t="s">
        <v>371</v>
      </c>
      <c r="K11" s="1198">
        <f t="shared" si="0"/>
        <v>0</v>
      </c>
      <c r="M11" s="1199"/>
      <c r="N11" s="1190" t="s">
        <v>373</v>
      </c>
      <c r="O11" s="1199"/>
      <c r="Q11" s="1201">
        <f t="shared" si="1"/>
        <v>0</v>
      </c>
      <c r="R11" s="1190" t="s">
        <v>373</v>
      </c>
      <c r="S11" s="1201">
        <f t="shared" si="2"/>
        <v>0</v>
      </c>
      <c r="U11" s="1198">
        <f t="shared" si="3"/>
        <v>0</v>
      </c>
      <c r="W11" s="1202"/>
    </row>
    <row r="12" spans="2:23">
      <c r="B12" s="1190">
        <v>7</v>
      </c>
      <c r="C12" s="1194" t="s">
        <v>313</v>
      </c>
      <c r="D12" s="1190" t="s">
        <v>370</v>
      </c>
      <c r="E12" s="1199"/>
      <c r="F12" s="1190" t="s">
        <v>373</v>
      </c>
      <c r="G12" s="1199"/>
      <c r="H12" s="1189" t="s">
        <v>374</v>
      </c>
      <c r="I12" s="1199">
        <v>0</v>
      </c>
      <c r="J12" s="1189" t="s">
        <v>371</v>
      </c>
      <c r="K12" s="1198">
        <f t="shared" si="0"/>
        <v>0</v>
      </c>
      <c r="M12" s="1199"/>
      <c r="N12" s="1190" t="s">
        <v>373</v>
      </c>
      <c r="O12" s="1199"/>
      <c r="Q12" s="1201">
        <f t="shared" si="1"/>
        <v>0</v>
      </c>
      <c r="R12" s="1190" t="s">
        <v>373</v>
      </c>
      <c r="S12" s="1201">
        <f t="shared" si="2"/>
        <v>0</v>
      </c>
      <c r="U12" s="1198">
        <f t="shared" si="3"/>
        <v>0</v>
      </c>
      <c r="W12" s="1202"/>
    </row>
    <row r="13" spans="2:23">
      <c r="B13" s="1190">
        <v>8</v>
      </c>
      <c r="C13" s="1194" t="s">
        <v>254</v>
      </c>
      <c r="D13" s="1190" t="s">
        <v>370</v>
      </c>
      <c r="E13" s="1199"/>
      <c r="F13" s="1190" t="s">
        <v>373</v>
      </c>
      <c r="G13" s="1199"/>
      <c r="H13" s="1189" t="s">
        <v>374</v>
      </c>
      <c r="I13" s="1199">
        <v>0</v>
      </c>
      <c r="J13" s="1189" t="s">
        <v>371</v>
      </c>
      <c r="K13" s="1198">
        <f t="shared" si="0"/>
        <v>0</v>
      </c>
      <c r="M13" s="1199"/>
      <c r="N13" s="1190" t="s">
        <v>373</v>
      </c>
      <c r="O13" s="1199"/>
      <c r="Q13" s="1201">
        <f t="shared" si="1"/>
        <v>0</v>
      </c>
      <c r="R13" s="1190" t="s">
        <v>373</v>
      </c>
      <c r="S13" s="1201">
        <f t="shared" si="2"/>
        <v>0</v>
      </c>
      <c r="U13" s="1198">
        <f t="shared" si="3"/>
        <v>0</v>
      </c>
      <c r="W13" s="1202"/>
    </row>
    <row r="14" spans="2:23">
      <c r="B14" s="1190">
        <v>9</v>
      </c>
      <c r="C14" s="1194" t="s">
        <v>285</v>
      </c>
      <c r="D14" s="1190" t="s">
        <v>370</v>
      </c>
      <c r="E14" s="1199"/>
      <c r="F14" s="1190" t="s">
        <v>373</v>
      </c>
      <c r="G14" s="1199"/>
      <c r="H14" s="1189" t="s">
        <v>374</v>
      </c>
      <c r="I14" s="1199">
        <v>0</v>
      </c>
      <c r="J14" s="1189" t="s">
        <v>371</v>
      </c>
      <c r="K14" s="1198">
        <f t="shared" si="0"/>
        <v>0</v>
      </c>
      <c r="M14" s="1199"/>
      <c r="N14" s="1190" t="s">
        <v>373</v>
      </c>
      <c r="O14" s="1199"/>
      <c r="Q14" s="1201">
        <f t="shared" si="1"/>
        <v>0</v>
      </c>
      <c r="R14" s="1190" t="s">
        <v>373</v>
      </c>
      <c r="S14" s="1201">
        <f t="shared" si="2"/>
        <v>0</v>
      </c>
      <c r="U14" s="1198">
        <f t="shared" si="3"/>
        <v>0</v>
      </c>
      <c r="W14" s="1202"/>
    </row>
    <row r="15" spans="2:23">
      <c r="B15" s="1190">
        <v>10</v>
      </c>
      <c r="C15" s="1194" t="s">
        <v>806</v>
      </c>
      <c r="D15" s="1190" t="s">
        <v>370</v>
      </c>
      <c r="E15" s="1199"/>
      <c r="F15" s="1190" t="s">
        <v>373</v>
      </c>
      <c r="G15" s="1199"/>
      <c r="H15" s="1189" t="s">
        <v>374</v>
      </c>
      <c r="I15" s="1199">
        <v>0</v>
      </c>
      <c r="J15" s="1189" t="s">
        <v>371</v>
      </c>
      <c r="K15" s="1198">
        <f t="shared" si="0"/>
        <v>0</v>
      </c>
      <c r="M15" s="1199"/>
      <c r="N15" s="1190" t="s">
        <v>373</v>
      </c>
      <c r="O15" s="1199"/>
      <c r="Q15" s="1201">
        <f t="shared" si="1"/>
        <v>0</v>
      </c>
      <c r="R15" s="1190" t="s">
        <v>373</v>
      </c>
      <c r="S15" s="1201">
        <f t="shared" si="2"/>
        <v>0</v>
      </c>
      <c r="U15" s="1198">
        <f t="shared" si="3"/>
        <v>0</v>
      </c>
      <c r="W15" s="1202"/>
    </row>
    <row r="16" spans="2:23">
      <c r="B16" s="1190">
        <v>11</v>
      </c>
      <c r="C16" s="1194" t="s">
        <v>807</v>
      </c>
      <c r="D16" s="1190" t="s">
        <v>370</v>
      </c>
      <c r="E16" s="1199"/>
      <c r="F16" s="1190" t="s">
        <v>373</v>
      </c>
      <c r="G16" s="1199"/>
      <c r="H16" s="1189" t="s">
        <v>374</v>
      </c>
      <c r="I16" s="1199">
        <v>0</v>
      </c>
      <c r="J16" s="1189" t="s">
        <v>371</v>
      </c>
      <c r="K16" s="1198">
        <f t="shared" si="0"/>
        <v>0</v>
      </c>
      <c r="M16" s="1199"/>
      <c r="N16" s="1190" t="s">
        <v>373</v>
      </c>
      <c r="O16" s="1199"/>
      <c r="Q16" s="1201">
        <f t="shared" si="1"/>
        <v>0</v>
      </c>
      <c r="R16" s="1190" t="s">
        <v>373</v>
      </c>
      <c r="S16" s="1201">
        <f t="shared" si="2"/>
        <v>0</v>
      </c>
      <c r="U16" s="1198">
        <f t="shared" si="3"/>
        <v>0</v>
      </c>
      <c r="W16" s="1202"/>
    </row>
    <row r="17" spans="2:23">
      <c r="B17" s="1190">
        <v>12</v>
      </c>
      <c r="C17" s="1194" t="s">
        <v>578</v>
      </c>
      <c r="D17" s="1190" t="s">
        <v>370</v>
      </c>
      <c r="E17" s="1199"/>
      <c r="F17" s="1190" t="s">
        <v>373</v>
      </c>
      <c r="G17" s="1199"/>
      <c r="H17" s="1189" t="s">
        <v>374</v>
      </c>
      <c r="I17" s="1199">
        <v>0</v>
      </c>
      <c r="J17" s="1189" t="s">
        <v>371</v>
      </c>
      <c r="K17" s="1198">
        <f t="shared" si="0"/>
        <v>0</v>
      </c>
      <c r="M17" s="1199"/>
      <c r="N17" s="1190" t="s">
        <v>373</v>
      </c>
      <c r="O17" s="1199"/>
      <c r="Q17" s="1201">
        <f t="shared" si="1"/>
        <v>0</v>
      </c>
      <c r="R17" s="1190" t="s">
        <v>373</v>
      </c>
      <c r="S17" s="1201">
        <f t="shared" si="2"/>
        <v>0</v>
      </c>
      <c r="U17" s="1198">
        <f t="shared" si="3"/>
        <v>0</v>
      </c>
      <c r="W17" s="1202"/>
    </row>
    <row r="18" spans="2:23">
      <c r="B18" s="1190">
        <v>13</v>
      </c>
      <c r="C18" s="1194" t="s">
        <v>809</v>
      </c>
      <c r="D18" s="1190" t="s">
        <v>370</v>
      </c>
      <c r="E18" s="1199"/>
      <c r="F18" s="1190" t="s">
        <v>373</v>
      </c>
      <c r="G18" s="1199"/>
      <c r="H18" s="1189" t="s">
        <v>374</v>
      </c>
      <c r="I18" s="1199">
        <v>0</v>
      </c>
      <c r="J18" s="1189" t="s">
        <v>371</v>
      </c>
      <c r="K18" s="1198">
        <f t="shared" si="0"/>
        <v>0</v>
      </c>
      <c r="M18" s="1199"/>
      <c r="N18" s="1190" t="s">
        <v>373</v>
      </c>
      <c r="O18" s="1199"/>
      <c r="Q18" s="1201">
        <f t="shared" si="1"/>
        <v>0</v>
      </c>
      <c r="R18" s="1190" t="s">
        <v>373</v>
      </c>
      <c r="S18" s="1201">
        <f t="shared" si="2"/>
        <v>0</v>
      </c>
      <c r="U18" s="1198">
        <f t="shared" si="3"/>
        <v>0</v>
      </c>
      <c r="W18" s="1202"/>
    </row>
    <row r="19" spans="2:23">
      <c r="B19" s="1190">
        <v>14</v>
      </c>
      <c r="C19" s="1194" t="s">
        <v>586</v>
      </c>
      <c r="D19" s="1190" t="s">
        <v>370</v>
      </c>
      <c r="E19" s="1199"/>
      <c r="F19" s="1190" t="s">
        <v>373</v>
      </c>
      <c r="G19" s="1199"/>
      <c r="H19" s="1189" t="s">
        <v>374</v>
      </c>
      <c r="I19" s="1199">
        <v>0</v>
      </c>
      <c r="J19" s="1189" t="s">
        <v>371</v>
      </c>
      <c r="K19" s="1198">
        <f t="shared" si="0"/>
        <v>0</v>
      </c>
      <c r="M19" s="1199"/>
      <c r="N19" s="1190" t="s">
        <v>373</v>
      </c>
      <c r="O19" s="1199"/>
      <c r="Q19" s="1201">
        <f t="shared" si="1"/>
        <v>0</v>
      </c>
      <c r="R19" s="1190" t="s">
        <v>373</v>
      </c>
      <c r="S19" s="1201">
        <f t="shared" si="2"/>
        <v>0</v>
      </c>
      <c r="U19" s="1198">
        <f t="shared" si="3"/>
        <v>0</v>
      </c>
      <c r="W19" s="1202"/>
    </row>
    <row r="20" spans="2:23">
      <c r="B20" s="1190">
        <v>15</v>
      </c>
      <c r="C20" s="1194" t="s">
        <v>369</v>
      </c>
      <c r="D20" s="1190" t="s">
        <v>370</v>
      </c>
      <c r="E20" s="1199"/>
      <c r="F20" s="1190" t="s">
        <v>373</v>
      </c>
      <c r="G20" s="1199"/>
      <c r="H20" s="1189" t="s">
        <v>374</v>
      </c>
      <c r="I20" s="1199">
        <v>0</v>
      </c>
      <c r="J20" s="1189" t="s">
        <v>371</v>
      </c>
      <c r="K20" s="1198">
        <f t="shared" si="0"/>
        <v>0</v>
      </c>
      <c r="M20" s="1199"/>
      <c r="N20" s="1190" t="s">
        <v>373</v>
      </c>
      <c r="O20" s="1199"/>
      <c r="Q20" s="1201">
        <f t="shared" si="1"/>
        <v>0</v>
      </c>
      <c r="R20" s="1190" t="s">
        <v>373</v>
      </c>
      <c r="S20" s="1201">
        <f t="shared" si="2"/>
        <v>0</v>
      </c>
      <c r="U20" s="1198">
        <f t="shared" si="3"/>
        <v>0</v>
      </c>
      <c r="W20" s="1202"/>
    </row>
    <row r="21" spans="2:23">
      <c r="B21" s="1190">
        <v>16</v>
      </c>
      <c r="C21" s="1194" t="s">
        <v>23</v>
      </c>
      <c r="D21" s="1190" t="s">
        <v>370</v>
      </c>
      <c r="E21" s="1199"/>
      <c r="F21" s="1190" t="s">
        <v>373</v>
      </c>
      <c r="G21" s="1199"/>
      <c r="H21" s="1189" t="s">
        <v>374</v>
      </c>
      <c r="I21" s="1199">
        <v>0</v>
      </c>
      <c r="J21" s="1189" t="s">
        <v>371</v>
      </c>
      <c r="K21" s="1198">
        <f t="shared" si="0"/>
        <v>0</v>
      </c>
      <c r="M21" s="1199"/>
      <c r="N21" s="1190" t="s">
        <v>373</v>
      </c>
      <c r="O21" s="1199"/>
      <c r="Q21" s="1201">
        <f t="shared" si="1"/>
        <v>0</v>
      </c>
      <c r="R21" s="1190" t="s">
        <v>373</v>
      </c>
      <c r="S21" s="1201">
        <f t="shared" si="2"/>
        <v>0</v>
      </c>
      <c r="U21" s="1198">
        <f t="shared" si="3"/>
        <v>0</v>
      </c>
      <c r="W21" s="1202"/>
    </row>
    <row r="22" spans="2:23">
      <c r="B22" s="1190">
        <v>17</v>
      </c>
      <c r="C22" s="1194" t="s">
        <v>810</v>
      </c>
      <c r="D22" s="1190" t="s">
        <v>370</v>
      </c>
      <c r="E22" s="1199"/>
      <c r="F22" s="1190" t="s">
        <v>373</v>
      </c>
      <c r="G22" s="1199"/>
      <c r="H22" s="1189" t="s">
        <v>374</v>
      </c>
      <c r="I22" s="1199">
        <v>0</v>
      </c>
      <c r="J22" s="1189" t="s">
        <v>371</v>
      </c>
      <c r="K22" s="1198">
        <f t="shared" si="0"/>
        <v>0</v>
      </c>
      <c r="M22" s="1199"/>
      <c r="N22" s="1190" t="s">
        <v>373</v>
      </c>
      <c r="O22" s="1199"/>
      <c r="Q22" s="1201">
        <f t="shared" si="1"/>
        <v>0</v>
      </c>
      <c r="R22" s="1190" t="s">
        <v>373</v>
      </c>
      <c r="S22" s="1201">
        <f t="shared" si="2"/>
        <v>0</v>
      </c>
      <c r="U22" s="1198">
        <f t="shared" si="3"/>
        <v>0</v>
      </c>
      <c r="W22" s="1202"/>
    </row>
    <row r="23" spans="2:23">
      <c r="B23" s="1190">
        <v>18</v>
      </c>
      <c r="C23" s="1194" t="s">
        <v>315</v>
      </c>
      <c r="D23" s="1190" t="s">
        <v>370</v>
      </c>
      <c r="E23" s="1199"/>
      <c r="F23" s="1190" t="s">
        <v>373</v>
      </c>
      <c r="G23" s="1199"/>
      <c r="H23" s="1189" t="s">
        <v>374</v>
      </c>
      <c r="I23" s="1199">
        <v>0</v>
      </c>
      <c r="J23" s="1189" t="s">
        <v>371</v>
      </c>
      <c r="K23" s="1198">
        <f t="shared" si="0"/>
        <v>0</v>
      </c>
      <c r="M23" s="1199"/>
      <c r="N23" s="1190" t="s">
        <v>373</v>
      </c>
      <c r="O23" s="1199"/>
      <c r="Q23" s="1201">
        <f t="shared" si="1"/>
        <v>0</v>
      </c>
      <c r="R23" s="1190" t="s">
        <v>373</v>
      </c>
      <c r="S23" s="1201">
        <f t="shared" si="2"/>
        <v>0</v>
      </c>
      <c r="U23" s="1198">
        <f t="shared" si="3"/>
        <v>0</v>
      </c>
      <c r="W23" s="1202"/>
    </row>
    <row r="24" spans="2:23">
      <c r="B24" s="1190">
        <v>19</v>
      </c>
      <c r="C24" s="1194" t="s">
        <v>418</v>
      </c>
      <c r="D24" s="1190" t="s">
        <v>370</v>
      </c>
      <c r="E24" s="1199"/>
      <c r="F24" s="1190" t="s">
        <v>373</v>
      </c>
      <c r="G24" s="1199"/>
      <c r="H24" s="1189" t="s">
        <v>374</v>
      </c>
      <c r="I24" s="1199">
        <v>0</v>
      </c>
      <c r="J24" s="1189" t="s">
        <v>371</v>
      </c>
      <c r="K24" s="1198">
        <f t="shared" si="0"/>
        <v>0</v>
      </c>
      <c r="M24" s="1199"/>
      <c r="N24" s="1190" t="s">
        <v>373</v>
      </c>
      <c r="O24" s="1199"/>
      <c r="Q24" s="1201">
        <f t="shared" si="1"/>
        <v>0</v>
      </c>
      <c r="R24" s="1190" t="s">
        <v>373</v>
      </c>
      <c r="S24" s="1201">
        <f t="shared" si="2"/>
        <v>0</v>
      </c>
      <c r="U24" s="1198">
        <f t="shared" si="3"/>
        <v>0</v>
      </c>
      <c r="W24" s="1202"/>
    </row>
    <row r="25" spans="2:23">
      <c r="B25" s="1190">
        <v>20</v>
      </c>
      <c r="C25" s="1194" t="s">
        <v>156</v>
      </c>
      <c r="D25" s="1190" t="s">
        <v>370</v>
      </c>
      <c r="E25" s="1199"/>
      <c r="F25" s="1190" t="s">
        <v>373</v>
      </c>
      <c r="G25" s="1199"/>
      <c r="H25" s="1189" t="s">
        <v>374</v>
      </c>
      <c r="I25" s="1199">
        <v>0</v>
      </c>
      <c r="J25" s="1189" t="s">
        <v>371</v>
      </c>
      <c r="K25" s="1198">
        <f t="shared" si="0"/>
        <v>0</v>
      </c>
      <c r="M25" s="1199"/>
      <c r="N25" s="1190" t="s">
        <v>373</v>
      </c>
      <c r="O25" s="1199"/>
      <c r="Q25" s="1201">
        <f t="shared" si="1"/>
        <v>0</v>
      </c>
      <c r="R25" s="1190" t="s">
        <v>373</v>
      </c>
      <c r="S25" s="1201">
        <f t="shared" si="2"/>
        <v>0</v>
      </c>
      <c r="U25" s="1198">
        <f t="shared" si="3"/>
        <v>0</v>
      </c>
      <c r="W25" s="1202"/>
    </row>
    <row r="26" spans="2:23">
      <c r="B26" s="1190">
        <v>21</v>
      </c>
      <c r="C26" s="1194" t="s">
        <v>811</v>
      </c>
      <c r="D26" s="1190" t="s">
        <v>370</v>
      </c>
      <c r="E26" s="1200"/>
      <c r="F26" s="1190" t="s">
        <v>373</v>
      </c>
      <c r="G26" s="1200"/>
      <c r="H26" s="1189" t="s">
        <v>374</v>
      </c>
      <c r="I26" s="1200"/>
      <c r="J26" s="1189" t="s">
        <v>371</v>
      </c>
      <c r="K26" s="1194">
        <v>1</v>
      </c>
      <c r="M26" s="1198"/>
      <c r="N26" s="1190" t="s">
        <v>373</v>
      </c>
      <c r="O26" s="1198"/>
      <c r="Q26" s="1198"/>
      <c r="R26" s="1190" t="s">
        <v>373</v>
      </c>
      <c r="S26" s="1198"/>
      <c r="U26" s="1194">
        <v>1</v>
      </c>
      <c r="W26" s="1202"/>
    </row>
    <row r="27" spans="2:23">
      <c r="B27" s="1190">
        <v>22</v>
      </c>
      <c r="C27" s="1194" t="s">
        <v>812</v>
      </c>
      <c r="D27" s="1190" t="s">
        <v>370</v>
      </c>
      <c r="E27" s="1200"/>
      <c r="F27" s="1190" t="s">
        <v>373</v>
      </c>
      <c r="G27" s="1200"/>
      <c r="H27" s="1189" t="s">
        <v>374</v>
      </c>
      <c r="I27" s="1200"/>
      <c r="J27" s="1189" t="s">
        <v>371</v>
      </c>
      <c r="K27" s="1194">
        <v>2</v>
      </c>
      <c r="M27" s="1198"/>
      <c r="N27" s="1190" t="s">
        <v>373</v>
      </c>
      <c r="O27" s="1198"/>
      <c r="Q27" s="1198"/>
      <c r="R27" s="1190" t="s">
        <v>373</v>
      </c>
      <c r="S27" s="1198"/>
      <c r="U27" s="1194">
        <v>2</v>
      </c>
      <c r="W27" s="1202"/>
    </row>
    <row r="28" spans="2:23">
      <c r="B28" s="1190">
        <v>23</v>
      </c>
      <c r="C28" s="1194" t="s">
        <v>539</v>
      </c>
      <c r="D28" s="1190" t="s">
        <v>370</v>
      </c>
      <c r="E28" s="1200"/>
      <c r="F28" s="1190" t="s">
        <v>373</v>
      </c>
      <c r="G28" s="1200"/>
      <c r="H28" s="1189" t="s">
        <v>374</v>
      </c>
      <c r="I28" s="1200"/>
      <c r="J28" s="1189" t="s">
        <v>371</v>
      </c>
      <c r="K28" s="1194">
        <v>3</v>
      </c>
      <c r="M28" s="1198"/>
      <c r="N28" s="1190" t="s">
        <v>373</v>
      </c>
      <c r="O28" s="1198"/>
      <c r="Q28" s="1198"/>
      <c r="R28" s="1190" t="s">
        <v>373</v>
      </c>
      <c r="S28" s="1198"/>
      <c r="U28" s="1194">
        <v>3</v>
      </c>
      <c r="W28" s="1202"/>
    </row>
    <row r="29" spans="2:23">
      <c r="B29" s="1190">
        <v>24</v>
      </c>
      <c r="C29" s="1194" t="s">
        <v>775</v>
      </c>
      <c r="D29" s="1190" t="s">
        <v>370</v>
      </c>
      <c r="E29" s="1200"/>
      <c r="F29" s="1190" t="s">
        <v>373</v>
      </c>
      <c r="G29" s="1200"/>
      <c r="H29" s="1189" t="s">
        <v>374</v>
      </c>
      <c r="I29" s="1200"/>
      <c r="J29" s="1189" t="s">
        <v>371</v>
      </c>
      <c r="K29" s="1194">
        <v>4</v>
      </c>
      <c r="M29" s="1198"/>
      <c r="N29" s="1190" t="s">
        <v>373</v>
      </c>
      <c r="O29" s="1198"/>
      <c r="Q29" s="1198"/>
      <c r="R29" s="1190" t="s">
        <v>373</v>
      </c>
      <c r="S29" s="1198"/>
      <c r="U29" s="1194">
        <v>4</v>
      </c>
      <c r="W29" s="1202"/>
    </row>
    <row r="30" spans="2:23">
      <c r="B30" s="1190">
        <v>25</v>
      </c>
      <c r="C30" s="1194" t="s">
        <v>777</v>
      </c>
      <c r="D30" s="1190" t="s">
        <v>370</v>
      </c>
      <c r="E30" s="1200"/>
      <c r="F30" s="1190" t="s">
        <v>373</v>
      </c>
      <c r="G30" s="1200"/>
      <c r="H30" s="1189" t="s">
        <v>374</v>
      </c>
      <c r="I30" s="1200"/>
      <c r="J30" s="1189" t="s">
        <v>371</v>
      </c>
      <c r="K30" s="1194">
        <v>4</v>
      </c>
      <c r="M30" s="1198"/>
      <c r="N30" s="1190" t="s">
        <v>373</v>
      </c>
      <c r="O30" s="1198"/>
      <c r="Q30" s="1198"/>
      <c r="R30" s="1190" t="s">
        <v>373</v>
      </c>
      <c r="S30" s="1198"/>
      <c r="U30" s="1194">
        <v>3</v>
      </c>
      <c r="W30" s="1202"/>
    </row>
    <row r="31" spans="2:23">
      <c r="B31" s="1190">
        <v>26</v>
      </c>
      <c r="C31" s="1194" t="s">
        <v>624</v>
      </c>
      <c r="D31" s="1190" t="s">
        <v>370</v>
      </c>
      <c r="E31" s="1200"/>
      <c r="F31" s="1190" t="s">
        <v>373</v>
      </c>
      <c r="G31" s="1200"/>
      <c r="H31" s="1189" t="s">
        <v>374</v>
      </c>
      <c r="I31" s="1200"/>
      <c r="J31" s="1189" t="s">
        <v>371</v>
      </c>
      <c r="K31" s="1194">
        <v>5</v>
      </c>
      <c r="M31" s="1198"/>
      <c r="N31" s="1190" t="s">
        <v>373</v>
      </c>
      <c r="O31" s="1198"/>
      <c r="Q31" s="1198"/>
      <c r="R31" s="1190" t="s">
        <v>373</v>
      </c>
      <c r="S31" s="1198"/>
      <c r="U31" s="1194">
        <v>5</v>
      </c>
      <c r="W31" s="1202"/>
    </row>
    <row r="32" spans="2:23">
      <c r="B32" s="1190">
        <v>27</v>
      </c>
      <c r="C32" s="1194" t="s">
        <v>442</v>
      </c>
      <c r="D32" s="1190" t="s">
        <v>370</v>
      </c>
      <c r="E32" s="1200"/>
      <c r="F32" s="1190" t="s">
        <v>373</v>
      </c>
      <c r="G32" s="1200"/>
      <c r="H32" s="1189" t="s">
        <v>374</v>
      </c>
      <c r="I32" s="1200"/>
      <c r="J32" s="1189" t="s">
        <v>371</v>
      </c>
      <c r="K32" s="1194">
        <v>0</v>
      </c>
      <c r="M32" s="1198"/>
      <c r="N32" s="1190" t="s">
        <v>373</v>
      </c>
      <c r="O32" s="1198"/>
      <c r="Q32" s="1198"/>
      <c r="R32" s="1190" t="s">
        <v>373</v>
      </c>
      <c r="S32" s="1198"/>
      <c r="U32" s="1194">
        <v>0</v>
      </c>
      <c r="W32" s="1202" t="s">
        <v>828</v>
      </c>
    </row>
    <row r="33" spans="2:23">
      <c r="B33" s="1190">
        <v>28</v>
      </c>
      <c r="C33" s="1194" t="s">
        <v>465</v>
      </c>
      <c r="D33" s="1190" t="s">
        <v>370</v>
      </c>
      <c r="E33" s="1200"/>
      <c r="F33" s="1190" t="s">
        <v>373</v>
      </c>
      <c r="G33" s="1200"/>
      <c r="H33" s="1189" t="s">
        <v>374</v>
      </c>
      <c r="I33" s="1200"/>
      <c r="J33" s="1189" t="s">
        <v>371</v>
      </c>
      <c r="K33" s="1194"/>
      <c r="M33" s="1198"/>
      <c r="N33" s="1190" t="s">
        <v>373</v>
      </c>
      <c r="O33" s="1198"/>
      <c r="Q33" s="1198"/>
      <c r="R33" s="1190" t="s">
        <v>373</v>
      </c>
      <c r="S33" s="1198"/>
      <c r="U33" s="1194"/>
      <c r="W33" s="1202"/>
    </row>
    <row r="34" spans="2:23">
      <c r="B34" s="1190">
        <v>29</v>
      </c>
      <c r="C34" s="1194" t="s">
        <v>465</v>
      </c>
      <c r="D34" s="1190" t="s">
        <v>370</v>
      </c>
      <c r="E34" s="1200"/>
      <c r="F34" s="1190" t="s">
        <v>373</v>
      </c>
      <c r="G34" s="1200"/>
      <c r="H34" s="1189" t="s">
        <v>374</v>
      </c>
      <c r="I34" s="1200"/>
      <c r="J34" s="1189" t="s">
        <v>371</v>
      </c>
      <c r="K34" s="1194"/>
      <c r="M34" s="1198"/>
      <c r="N34" s="1190" t="s">
        <v>373</v>
      </c>
      <c r="O34" s="1198"/>
      <c r="Q34" s="1198"/>
      <c r="R34" s="1190" t="s">
        <v>373</v>
      </c>
      <c r="S34" s="1198"/>
      <c r="U34" s="1194"/>
      <c r="W34" s="1202"/>
    </row>
    <row r="35" spans="2:23">
      <c r="B35" s="1190">
        <v>30</v>
      </c>
      <c r="C35" s="1194" t="s">
        <v>465</v>
      </c>
      <c r="D35" s="1190" t="s">
        <v>370</v>
      </c>
      <c r="E35" s="1200"/>
      <c r="F35" s="1190" t="s">
        <v>373</v>
      </c>
      <c r="G35" s="1200"/>
      <c r="H35" s="1189" t="s">
        <v>374</v>
      </c>
      <c r="I35" s="1200"/>
      <c r="J35" s="1189" t="s">
        <v>371</v>
      </c>
      <c r="K35" s="1194"/>
      <c r="M35" s="1198"/>
      <c r="N35" s="1190" t="s">
        <v>373</v>
      </c>
      <c r="O35" s="1198"/>
      <c r="Q35" s="1198"/>
      <c r="R35" s="1190" t="s">
        <v>373</v>
      </c>
      <c r="S35" s="1198"/>
      <c r="U35" s="1194"/>
      <c r="W35" s="1202"/>
    </row>
    <row r="36" spans="2:23">
      <c r="C36" s="1195"/>
    </row>
    <row r="37" spans="2:23">
      <c r="C37" s="1196" t="s">
        <v>515</v>
      </c>
    </row>
    <row r="38" spans="2:23">
      <c r="C38" s="1196" t="s">
        <v>752</v>
      </c>
    </row>
    <row r="39" spans="2:23">
      <c r="C39" s="1196" t="s">
        <v>814</v>
      </c>
    </row>
    <row r="40" spans="2:23">
      <c r="C40" s="1196" t="s">
        <v>815</v>
      </c>
    </row>
    <row r="41" spans="2:23">
      <c r="C41" s="1192" t="s">
        <v>648</v>
      </c>
    </row>
    <row r="42" spans="2:23">
      <c r="C42" s="1192" t="s">
        <v>816</v>
      </c>
    </row>
  </sheetData>
  <mergeCells count="4">
    <mergeCell ref="E4:K4"/>
    <mergeCell ref="M4:O4"/>
    <mergeCell ref="Q4:U4"/>
    <mergeCell ref="W4:W5"/>
  </mergeCells>
  <phoneticPr fontId="57"/>
  <pageMargins left="0.15748031496062992" right="0.15748031496062992" top="0.55118110236220474" bottom="0.35433070866141736" header="0.31496062992125984" footer="0.31496062992125984"/>
  <pageSetup paperSize="9" scale="45"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4">
    <tabColor rgb="FFFF0000"/>
    <pageSetUpPr fitToPage="1"/>
  </sheetPr>
  <dimension ref="B1:AQ99"/>
  <sheetViews>
    <sheetView view="pageBreakPreview" zoomScaleSheetLayoutView="100" workbookViewId="0"/>
  </sheetViews>
  <sheetFormatPr defaultRowHeight="13.5"/>
  <cols>
    <col min="1" max="1" width="1.5" style="84" customWidth="1"/>
    <col min="2" max="2" width="4.25" style="84" customWidth="1"/>
    <col min="3" max="3" width="4.5" style="84" customWidth="1"/>
    <col min="4" max="4" width="2.6640625" style="84" customWidth="1"/>
    <col min="5" max="11" width="4.5" style="84" customWidth="1"/>
    <col min="12" max="12" width="7.83203125" style="84" customWidth="1"/>
    <col min="13" max="17" width="3.125" style="84" customWidth="1"/>
    <col min="18" max="26" width="5.1640625" style="84" customWidth="1"/>
    <col min="27" max="29" width="4.33203125" style="84" customWidth="1"/>
    <col min="30" max="40" width="3.125" style="84" customWidth="1"/>
    <col min="41" max="41" width="1.5" style="84" customWidth="1"/>
    <col min="42" max="42" width="9" style="85" customWidth="1"/>
    <col min="43" max="16384" width="9" style="84" customWidth="1"/>
  </cols>
  <sheetData>
    <row r="1" spans="2:42" s="86" customFormat="1">
      <c r="AP1" s="87"/>
    </row>
    <row r="2" spans="2:42" s="86" customFormat="1">
      <c r="B2" s="87" t="s">
        <v>66</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row>
    <row r="3" spans="2:42" s="86" customFormat="1" ht="14.25" customHeight="1">
      <c r="AB3" s="97" t="s">
        <v>1</v>
      </c>
      <c r="AC3" s="112"/>
      <c r="AD3" s="112"/>
      <c r="AE3" s="112"/>
      <c r="AF3" s="140"/>
      <c r="AG3" s="183"/>
      <c r="AH3" s="189"/>
      <c r="AI3" s="189"/>
      <c r="AJ3" s="189"/>
      <c r="AK3" s="189"/>
      <c r="AL3" s="189"/>
      <c r="AM3" s="189"/>
      <c r="AN3" s="207"/>
      <c r="AO3" s="244"/>
      <c r="AP3" s="87"/>
    </row>
    <row r="4" spans="2:42" s="86" customFormat="1">
      <c r="AP4" s="245"/>
    </row>
    <row r="5" spans="2:42" s="86" customFormat="1">
      <c r="B5" s="88" t="s">
        <v>348</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row>
    <row r="6" spans="2:42" s="86" customFormat="1">
      <c r="B6" s="88" t="s">
        <v>334</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row>
    <row r="7" spans="2:42" s="86" customFormat="1" ht="13.5" customHeight="1">
      <c r="AE7" s="206" t="s">
        <v>72</v>
      </c>
      <c r="AF7" s="220"/>
      <c r="AG7" s="220"/>
      <c r="AH7" s="86" t="s">
        <v>0</v>
      </c>
      <c r="AI7" s="220"/>
      <c r="AJ7" s="220"/>
      <c r="AK7" s="86" t="s">
        <v>583</v>
      </c>
      <c r="AL7" s="220"/>
      <c r="AM7" s="220"/>
      <c r="AN7" s="86" t="s">
        <v>585</v>
      </c>
    </row>
    <row r="8" spans="2:42" s="86" customFormat="1" ht="13.5" customHeight="1">
      <c r="AE8" s="206"/>
      <c r="AF8" s="88"/>
      <c r="AG8" s="88"/>
      <c r="AI8" s="88"/>
      <c r="AJ8" s="88"/>
      <c r="AL8" s="88"/>
      <c r="AM8" s="88"/>
    </row>
    <row r="9" spans="2:42" s="86" customFormat="1">
      <c r="E9" s="129" t="s">
        <v>459</v>
      </c>
      <c r="F9" s="129"/>
      <c r="G9" s="129"/>
      <c r="H9" s="129"/>
      <c r="I9" s="129"/>
      <c r="K9" s="86" t="s">
        <v>638</v>
      </c>
      <c r="L9" s="88"/>
      <c r="M9" s="88"/>
      <c r="N9" s="88"/>
      <c r="O9" s="88"/>
      <c r="P9" s="88"/>
      <c r="Q9" s="88"/>
      <c r="R9" s="88"/>
      <c r="S9" s="88"/>
      <c r="T9" s="88"/>
    </row>
    <row r="10" spans="2:42" s="86" customFormat="1">
      <c r="E10" s="88"/>
      <c r="F10" s="88"/>
      <c r="G10" s="88"/>
      <c r="H10" s="88"/>
      <c r="I10" s="88"/>
      <c r="L10" s="88"/>
      <c r="M10" s="88"/>
      <c r="N10" s="88"/>
      <c r="O10" s="88"/>
      <c r="P10" s="88"/>
      <c r="Q10" s="88"/>
      <c r="R10" s="88"/>
      <c r="S10" s="88"/>
      <c r="T10" s="88"/>
    </row>
    <row r="11" spans="2:42" s="86" customFormat="1" ht="19.5" customHeight="1">
      <c r="E11" s="88"/>
      <c r="F11" s="88"/>
      <c r="G11" s="88"/>
      <c r="H11" s="88"/>
      <c r="I11" s="88"/>
      <c r="L11" s="88"/>
      <c r="M11" s="88"/>
      <c r="N11" s="88"/>
      <c r="O11" s="88"/>
      <c r="P11" s="88"/>
      <c r="Q11" s="88"/>
      <c r="R11" s="88"/>
      <c r="S11" s="88"/>
      <c r="T11" s="88"/>
      <c r="Y11" s="86" t="s">
        <v>12</v>
      </c>
      <c r="AB11" s="211"/>
      <c r="AC11" s="211"/>
      <c r="AD11" s="211"/>
      <c r="AE11" s="211"/>
      <c r="AF11" s="211"/>
      <c r="AG11" s="211"/>
      <c r="AH11" s="211"/>
      <c r="AI11" s="211"/>
      <c r="AJ11" s="211"/>
      <c r="AK11" s="211"/>
      <c r="AL11" s="211"/>
      <c r="AM11" s="211"/>
    </row>
    <row r="12" spans="2:42" s="86" customFormat="1" ht="19.5" customHeight="1">
      <c r="E12" s="88"/>
      <c r="F12" s="88"/>
      <c r="G12" s="88"/>
      <c r="H12" s="88"/>
      <c r="I12" s="88"/>
      <c r="L12" s="88"/>
      <c r="M12" s="88"/>
      <c r="N12" s="88"/>
      <c r="O12" s="88"/>
      <c r="P12" s="88"/>
      <c r="Q12" s="88"/>
      <c r="R12" s="88"/>
      <c r="S12" s="88"/>
      <c r="T12" s="88"/>
      <c r="Y12" s="86" t="s">
        <v>579</v>
      </c>
      <c r="AB12" s="211"/>
      <c r="AC12" s="211"/>
      <c r="AD12" s="211"/>
      <c r="AE12" s="211"/>
      <c r="AF12" s="211"/>
      <c r="AG12" s="211"/>
      <c r="AH12" s="211"/>
      <c r="AI12" s="211"/>
      <c r="AJ12" s="211"/>
      <c r="AK12" s="211"/>
      <c r="AL12" s="211"/>
      <c r="AM12" s="211"/>
    </row>
    <row r="13" spans="2:42" s="86" customFormat="1" ht="19.5" customHeight="1">
      <c r="Y13" s="86" t="s">
        <v>297</v>
      </c>
      <c r="AA13" s="206"/>
      <c r="AD13" s="211"/>
      <c r="AE13" s="211"/>
      <c r="AF13" s="211"/>
      <c r="AG13" s="211"/>
      <c r="AH13" s="211"/>
      <c r="AI13" s="211"/>
      <c r="AJ13" s="211"/>
      <c r="AK13" s="211"/>
      <c r="AL13" s="211"/>
      <c r="AM13" s="211"/>
    </row>
    <row r="14" spans="2:42" s="86" customFormat="1">
      <c r="AA14" s="206"/>
      <c r="AB14" s="87"/>
      <c r="AC14" s="87"/>
      <c r="AD14" s="87"/>
      <c r="AE14" s="87"/>
      <c r="AF14" s="87"/>
      <c r="AG14" s="87"/>
      <c r="AH14" s="87"/>
      <c r="AI14" s="87"/>
      <c r="AJ14" s="87"/>
      <c r="AK14" s="87"/>
      <c r="AL14" s="87"/>
      <c r="AM14" s="87"/>
      <c r="AN14" s="87"/>
    </row>
    <row r="15" spans="2:42" s="86" customFormat="1">
      <c r="C15" s="87" t="s">
        <v>376</v>
      </c>
      <c r="D15" s="87"/>
    </row>
    <row r="16" spans="2:42" s="86" customFormat="1" ht="6.75" customHeight="1">
      <c r="C16" s="87"/>
      <c r="D16" s="87"/>
    </row>
    <row r="17" spans="2:42" s="86" customFormat="1" ht="14.25" customHeight="1">
      <c r="B17" s="89" t="s">
        <v>13</v>
      </c>
      <c r="C17" s="99" t="s">
        <v>196</v>
      </c>
      <c r="D17" s="113"/>
      <c r="E17" s="113"/>
      <c r="F17" s="113"/>
      <c r="G17" s="113"/>
      <c r="H17" s="113"/>
      <c r="I17" s="113"/>
      <c r="J17" s="113"/>
      <c r="K17" s="113"/>
      <c r="L17" s="141"/>
      <c r="M17" s="159"/>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234"/>
    </row>
    <row r="18" spans="2:42" s="86" customFormat="1" ht="18.75" customHeight="1">
      <c r="B18" s="90"/>
      <c r="C18" s="100" t="s">
        <v>536</v>
      </c>
      <c r="D18" s="114"/>
      <c r="E18" s="114"/>
      <c r="F18" s="114"/>
      <c r="G18" s="114"/>
      <c r="H18" s="114"/>
      <c r="I18" s="114"/>
      <c r="J18" s="114"/>
      <c r="K18" s="114"/>
      <c r="L18" s="142"/>
      <c r="M18" s="160"/>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235"/>
    </row>
    <row r="19" spans="2:42" s="86" customFormat="1" ht="13.5" customHeight="1">
      <c r="B19" s="90"/>
      <c r="C19" s="99" t="s">
        <v>557</v>
      </c>
      <c r="D19" s="113"/>
      <c r="E19" s="113"/>
      <c r="F19" s="113"/>
      <c r="G19" s="113"/>
      <c r="H19" s="113"/>
      <c r="I19" s="113"/>
      <c r="J19" s="113"/>
      <c r="K19" s="113"/>
      <c r="L19" s="143"/>
      <c r="M19" s="161" t="s">
        <v>344</v>
      </c>
      <c r="N19" s="161"/>
      <c r="O19" s="161"/>
      <c r="P19" s="161"/>
      <c r="Q19" s="161"/>
      <c r="R19" s="161"/>
      <c r="S19" s="161"/>
      <c r="T19" s="194" t="s">
        <v>243</v>
      </c>
      <c r="U19" s="161"/>
      <c r="V19" s="161"/>
      <c r="W19" s="161"/>
      <c r="X19" s="194" t="s">
        <v>389</v>
      </c>
      <c r="Y19" s="161"/>
      <c r="Z19" s="161"/>
      <c r="AA19" s="161"/>
      <c r="AB19" s="161"/>
      <c r="AC19" s="161"/>
      <c r="AD19" s="161"/>
      <c r="AE19" s="161"/>
      <c r="AF19" s="161"/>
      <c r="AG19" s="161"/>
      <c r="AH19" s="161"/>
      <c r="AI19" s="161"/>
      <c r="AJ19" s="161"/>
      <c r="AK19" s="161"/>
      <c r="AL19" s="161"/>
      <c r="AM19" s="161"/>
      <c r="AN19" s="221"/>
    </row>
    <row r="20" spans="2:42" s="86" customFormat="1" ht="13.5" customHeight="1">
      <c r="B20" s="90"/>
      <c r="C20" s="101"/>
      <c r="D20" s="115"/>
      <c r="E20" s="115"/>
      <c r="F20" s="115"/>
      <c r="G20" s="115"/>
      <c r="H20" s="115"/>
      <c r="I20" s="115"/>
      <c r="J20" s="115"/>
      <c r="K20" s="115"/>
      <c r="L20" s="144"/>
      <c r="M20" s="162" t="s">
        <v>302</v>
      </c>
      <c r="N20" s="162"/>
      <c r="O20" s="162"/>
      <c r="P20" s="162"/>
      <c r="Q20" s="179" t="s">
        <v>572</v>
      </c>
      <c r="R20" s="162"/>
      <c r="S20" s="162"/>
      <c r="T20" s="162"/>
      <c r="U20" s="162"/>
      <c r="V20" s="162" t="str">
        <v>郡市</v>
      </c>
      <c r="W20" s="162"/>
      <c r="X20" s="162"/>
      <c r="Y20" s="162"/>
      <c r="Z20" s="162"/>
      <c r="AA20" s="162"/>
      <c r="AB20" s="162"/>
      <c r="AC20" s="162"/>
      <c r="AD20" s="162"/>
      <c r="AE20" s="162"/>
      <c r="AF20" s="162"/>
      <c r="AG20" s="162"/>
      <c r="AH20" s="162"/>
      <c r="AI20" s="162"/>
      <c r="AJ20" s="162"/>
      <c r="AK20" s="162"/>
      <c r="AL20" s="162"/>
      <c r="AM20" s="162"/>
      <c r="AN20" s="236"/>
    </row>
    <row r="21" spans="2:42" s="86" customFormat="1" ht="13.5" customHeight="1">
      <c r="B21" s="90"/>
      <c r="C21" s="100"/>
      <c r="D21" s="114"/>
      <c r="E21" s="114"/>
      <c r="F21" s="114"/>
      <c r="G21" s="114"/>
      <c r="H21" s="114"/>
      <c r="I21" s="114"/>
      <c r="J21" s="114"/>
      <c r="K21" s="114"/>
      <c r="L21" s="142"/>
      <c r="M21" s="163" t="s">
        <v>567</v>
      </c>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237"/>
    </row>
    <row r="22" spans="2:42" s="86" customFormat="1" ht="14.25" customHeight="1">
      <c r="B22" s="90"/>
      <c r="C22" s="102" t="s">
        <v>41</v>
      </c>
      <c r="D22" s="116"/>
      <c r="E22" s="116"/>
      <c r="F22" s="116"/>
      <c r="G22" s="116"/>
      <c r="H22" s="116"/>
      <c r="I22" s="116"/>
      <c r="J22" s="116"/>
      <c r="K22" s="116"/>
      <c r="L22" s="145"/>
      <c r="M22" s="97" t="s">
        <v>27</v>
      </c>
      <c r="N22" s="112"/>
      <c r="O22" s="112"/>
      <c r="P22" s="112"/>
      <c r="Q22" s="140"/>
      <c r="R22" s="183"/>
      <c r="S22" s="189"/>
      <c r="T22" s="189"/>
      <c r="U22" s="189"/>
      <c r="V22" s="189"/>
      <c r="W22" s="189"/>
      <c r="X22" s="189"/>
      <c r="Y22" s="189"/>
      <c r="Z22" s="189"/>
      <c r="AA22" s="207"/>
      <c r="AB22" s="212" t="s">
        <v>35</v>
      </c>
      <c r="AC22" s="161"/>
      <c r="AD22" s="161"/>
      <c r="AE22" s="161"/>
      <c r="AF22" s="221"/>
      <c r="AG22" s="183"/>
      <c r="AH22" s="189"/>
      <c r="AI22" s="189"/>
      <c r="AJ22" s="189"/>
      <c r="AK22" s="189"/>
      <c r="AL22" s="189"/>
      <c r="AM22" s="189"/>
      <c r="AN22" s="207"/>
    </row>
    <row r="23" spans="2:42" ht="14.25" customHeight="1">
      <c r="B23" s="90"/>
      <c r="C23" s="103" t="s">
        <v>289</v>
      </c>
      <c r="D23" s="117"/>
      <c r="E23" s="117"/>
      <c r="F23" s="117"/>
      <c r="G23" s="117"/>
      <c r="H23" s="117"/>
      <c r="I23" s="117"/>
      <c r="J23" s="117"/>
      <c r="K23" s="117"/>
      <c r="L23" s="146"/>
      <c r="M23" s="110"/>
      <c r="N23" s="127"/>
      <c r="O23" s="127"/>
      <c r="P23" s="127"/>
      <c r="Q23" s="127"/>
      <c r="R23" s="127"/>
      <c r="S23" s="127"/>
      <c r="T23" s="127"/>
      <c r="U23" s="195"/>
      <c r="V23" s="97" t="s">
        <v>36</v>
      </c>
      <c r="W23" s="112"/>
      <c r="X23" s="112"/>
      <c r="Y23" s="112"/>
      <c r="Z23" s="112"/>
      <c r="AA23" s="140"/>
      <c r="AB23" s="110"/>
      <c r="AC23" s="127"/>
      <c r="AD23" s="127"/>
      <c r="AE23" s="127"/>
      <c r="AF23" s="127"/>
      <c r="AG23" s="127"/>
      <c r="AH23" s="127"/>
      <c r="AI23" s="127"/>
      <c r="AJ23" s="127"/>
      <c r="AK23" s="127"/>
      <c r="AL23" s="127"/>
      <c r="AM23" s="127"/>
      <c r="AN23" s="195"/>
      <c r="AP23" s="84"/>
    </row>
    <row r="24" spans="2:42" ht="14.25" customHeight="1">
      <c r="B24" s="90"/>
      <c r="C24" s="104" t="s">
        <v>40</v>
      </c>
      <c r="D24" s="118"/>
      <c r="E24" s="118"/>
      <c r="F24" s="118"/>
      <c r="G24" s="118"/>
      <c r="H24" s="118"/>
      <c r="I24" s="118"/>
      <c r="J24" s="118"/>
      <c r="K24" s="118"/>
      <c r="L24" s="147"/>
      <c r="M24" s="97" t="s">
        <v>44</v>
      </c>
      <c r="N24" s="112"/>
      <c r="O24" s="112"/>
      <c r="P24" s="112"/>
      <c r="Q24" s="140"/>
      <c r="R24" s="184"/>
      <c r="S24" s="190"/>
      <c r="T24" s="190"/>
      <c r="U24" s="190"/>
      <c r="V24" s="190"/>
      <c r="W24" s="190"/>
      <c r="X24" s="190"/>
      <c r="Y24" s="190"/>
      <c r="Z24" s="190"/>
      <c r="AA24" s="208"/>
      <c r="AB24" s="127" t="s">
        <v>46</v>
      </c>
      <c r="AC24" s="127"/>
      <c r="AD24" s="127"/>
      <c r="AE24" s="127"/>
      <c r="AF24" s="195"/>
      <c r="AG24" s="184"/>
      <c r="AH24" s="190"/>
      <c r="AI24" s="190"/>
      <c r="AJ24" s="190"/>
      <c r="AK24" s="190"/>
      <c r="AL24" s="190"/>
      <c r="AM24" s="190"/>
      <c r="AN24" s="208"/>
      <c r="AP24" s="84"/>
    </row>
    <row r="25" spans="2:42" ht="13.5" customHeight="1">
      <c r="B25" s="90"/>
      <c r="C25" s="99" t="s">
        <v>9</v>
      </c>
      <c r="D25" s="113"/>
      <c r="E25" s="113"/>
      <c r="F25" s="113"/>
      <c r="G25" s="113"/>
      <c r="H25" s="113"/>
      <c r="I25" s="113"/>
      <c r="J25" s="113"/>
      <c r="K25" s="113"/>
      <c r="L25" s="143"/>
      <c r="M25" s="161" t="s">
        <v>344</v>
      </c>
      <c r="N25" s="161"/>
      <c r="O25" s="161"/>
      <c r="P25" s="161"/>
      <c r="Q25" s="161"/>
      <c r="R25" s="161"/>
      <c r="S25" s="161"/>
      <c r="T25" s="194" t="s">
        <v>243</v>
      </c>
      <c r="U25" s="161"/>
      <c r="V25" s="161"/>
      <c r="W25" s="161"/>
      <c r="X25" s="194" t="s">
        <v>389</v>
      </c>
      <c r="Y25" s="161"/>
      <c r="Z25" s="161"/>
      <c r="AA25" s="161"/>
      <c r="AB25" s="161"/>
      <c r="AC25" s="161"/>
      <c r="AD25" s="161"/>
      <c r="AE25" s="161"/>
      <c r="AF25" s="161"/>
      <c r="AG25" s="161"/>
      <c r="AH25" s="161"/>
      <c r="AI25" s="161"/>
      <c r="AJ25" s="161"/>
      <c r="AK25" s="161"/>
      <c r="AL25" s="161"/>
      <c r="AM25" s="161"/>
      <c r="AN25" s="221"/>
      <c r="AP25" s="84"/>
    </row>
    <row r="26" spans="2:42" ht="14.25" customHeight="1">
      <c r="B26" s="90"/>
      <c r="C26" s="101"/>
      <c r="D26" s="115"/>
      <c r="E26" s="115"/>
      <c r="F26" s="115"/>
      <c r="G26" s="115"/>
      <c r="H26" s="115"/>
      <c r="I26" s="115"/>
      <c r="J26" s="115"/>
      <c r="K26" s="115"/>
      <c r="L26" s="144"/>
      <c r="M26" s="162" t="s">
        <v>302</v>
      </c>
      <c r="N26" s="162"/>
      <c r="O26" s="162"/>
      <c r="P26" s="162"/>
      <c r="Q26" s="179" t="s">
        <v>572</v>
      </c>
      <c r="R26" s="162"/>
      <c r="S26" s="162"/>
      <c r="T26" s="162"/>
      <c r="U26" s="162"/>
      <c r="V26" s="162" t="str">
        <v>郡市</v>
      </c>
      <c r="W26" s="162"/>
      <c r="X26" s="162"/>
      <c r="Y26" s="162"/>
      <c r="Z26" s="162"/>
      <c r="AA26" s="162"/>
      <c r="AB26" s="162"/>
      <c r="AC26" s="162"/>
      <c r="AD26" s="162"/>
      <c r="AE26" s="162"/>
      <c r="AF26" s="162"/>
      <c r="AG26" s="162"/>
      <c r="AH26" s="162"/>
      <c r="AI26" s="162"/>
      <c r="AJ26" s="162"/>
      <c r="AK26" s="162"/>
      <c r="AL26" s="162"/>
      <c r="AM26" s="162"/>
      <c r="AN26" s="236"/>
      <c r="AP26" s="84"/>
    </row>
    <row r="27" spans="2:42">
      <c r="B27" s="91"/>
      <c r="C27" s="100"/>
      <c r="D27" s="114"/>
      <c r="E27" s="114"/>
      <c r="F27" s="114"/>
      <c r="G27" s="114"/>
      <c r="H27" s="114"/>
      <c r="I27" s="114"/>
      <c r="J27" s="114"/>
      <c r="K27" s="114"/>
      <c r="L27" s="142"/>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237"/>
      <c r="AP27" s="84"/>
    </row>
    <row r="28" spans="2:42" ht="13.5" customHeight="1">
      <c r="B28" s="92" t="s">
        <v>544</v>
      </c>
      <c r="C28" s="99" t="s">
        <v>196</v>
      </c>
      <c r="D28" s="113"/>
      <c r="E28" s="113"/>
      <c r="F28" s="113"/>
      <c r="G28" s="113"/>
      <c r="H28" s="113"/>
      <c r="I28" s="113"/>
      <c r="J28" s="113"/>
      <c r="K28" s="113"/>
      <c r="L28" s="143"/>
      <c r="M28" s="159"/>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234"/>
      <c r="AP28" s="84"/>
    </row>
    <row r="29" spans="2:42" ht="21.75" customHeight="1">
      <c r="B29" s="93"/>
      <c r="C29" s="100" t="s">
        <v>229</v>
      </c>
      <c r="D29" s="114"/>
      <c r="E29" s="114"/>
      <c r="F29" s="114"/>
      <c r="G29" s="114"/>
      <c r="H29" s="114"/>
      <c r="I29" s="114"/>
      <c r="J29" s="114"/>
      <c r="K29" s="114"/>
      <c r="L29" s="142"/>
      <c r="M29" s="160"/>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235"/>
      <c r="AP29" s="84"/>
    </row>
    <row r="30" spans="2:42" ht="13.5" customHeight="1">
      <c r="B30" s="93"/>
      <c r="C30" s="99" t="s">
        <v>157</v>
      </c>
      <c r="D30" s="113"/>
      <c r="E30" s="113"/>
      <c r="F30" s="113"/>
      <c r="G30" s="113"/>
      <c r="H30" s="113"/>
      <c r="I30" s="113"/>
      <c r="J30" s="113"/>
      <c r="K30" s="113"/>
      <c r="L30" s="143"/>
      <c r="M30" s="161" t="s">
        <v>344</v>
      </c>
      <c r="N30" s="161"/>
      <c r="O30" s="161"/>
      <c r="P30" s="161"/>
      <c r="Q30" s="161"/>
      <c r="R30" s="161"/>
      <c r="S30" s="161"/>
      <c r="T30" s="194" t="s">
        <v>243</v>
      </c>
      <c r="U30" s="161"/>
      <c r="V30" s="161"/>
      <c r="W30" s="161"/>
      <c r="X30" s="194" t="s">
        <v>389</v>
      </c>
      <c r="Y30" s="161"/>
      <c r="Z30" s="161"/>
      <c r="AA30" s="161"/>
      <c r="AB30" s="161"/>
      <c r="AC30" s="161"/>
      <c r="AD30" s="161"/>
      <c r="AE30" s="161"/>
      <c r="AF30" s="161"/>
      <c r="AG30" s="161"/>
      <c r="AH30" s="161"/>
      <c r="AI30" s="161"/>
      <c r="AJ30" s="161"/>
      <c r="AK30" s="161"/>
      <c r="AL30" s="161"/>
      <c r="AM30" s="161"/>
      <c r="AN30" s="221"/>
      <c r="AP30" s="84"/>
    </row>
    <row r="31" spans="2:42" ht="14.25" customHeight="1">
      <c r="B31" s="93"/>
      <c r="C31" s="101"/>
      <c r="D31" s="115"/>
      <c r="E31" s="115"/>
      <c r="F31" s="115"/>
      <c r="G31" s="115"/>
      <c r="H31" s="115"/>
      <c r="I31" s="115"/>
      <c r="J31" s="115"/>
      <c r="K31" s="115"/>
      <c r="L31" s="144"/>
      <c r="M31" s="162" t="s">
        <v>464</v>
      </c>
      <c r="N31" s="162"/>
      <c r="O31" s="162"/>
      <c r="P31" s="162"/>
      <c r="Q31" s="179" t="s">
        <v>572</v>
      </c>
      <c r="R31" s="162" t="s">
        <v>32</v>
      </c>
      <c r="S31" s="162"/>
      <c r="T31" s="162"/>
      <c r="U31" s="162"/>
      <c r="V31" s="162" t="s">
        <v>521</v>
      </c>
      <c r="W31" s="162"/>
      <c r="X31" s="162"/>
      <c r="Y31" s="162"/>
      <c r="Z31" s="162"/>
      <c r="AA31" s="162"/>
      <c r="AB31" s="162"/>
      <c r="AC31" s="162"/>
      <c r="AD31" s="162"/>
      <c r="AE31" s="162"/>
      <c r="AF31" s="162"/>
      <c r="AG31" s="162"/>
      <c r="AH31" s="162"/>
      <c r="AI31" s="162"/>
      <c r="AJ31" s="162"/>
      <c r="AK31" s="162"/>
      <c r="AL31" s="162"/>
      <c r="AM31" s="162"/>
      <c r="AN31" s="236"/>
      <c r="AP31" s="84"/>
    </row>
    <row r="32" spans="2:42">
      <c r="B32" s="93"/>
      <c r="C32" s="100"/>
      <c r="D32" s="114"/>
      <c r="E32" s="114"/>
      <c r="F32" s="114"/>
      <c r="G32" s="114"/>
      <c r="H32" s="114"/>
      <c r="I32" s="114"/>
      <c r="J32" s="114"/>
      <c r="K32" s="114"/>
      <c r="L32" s="142"/>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237"/>
      <c r="AP32" s="84"/>
    </row>
    <row r="33" spans="2:42" ht="14.25" customHeight="1">
      <c r="B33" s="93"/>
      <c r="C33" s="102" t="s">
        <v>41</v>
      </c>
      <c r="D33" s="116"/>
      <c r="E33" s="116"/>
      <c r="F33" s="116"/>
      <c r="G33" s="116"/>
      <c r="H33" s="116"/>
      <c r="I33" s="116"/>
      <c r="J33" s="116"/>
      <c r="K33" s="116"/>
      <c r="L33" s="145"/>
      <c r="M33" s="97" t="s">
        <v>27</v>
      </c>
      <c r="N33" s="112"/>
      <c r="O33" s="112"/>
      <c r="P33" s="112"/>
      <c r="Q33" s="140"/>
      <c r="R33" s="183"/>
      <c r="S33" s="189"/>
      <c r="T33" s="189"/>
      <c r="U33" s="189"/>
      <c r="V33" s="189"/>
      <c r="W33" s="189"/>
      <c r="X33" s="189"/>
      <c r="Y33" s="189"/>
      <c r="Z33" s="189"/>
      <c r="AA33" s="207"/>
      <c r="AB33" s="212" t="s">
        <v>35</v>
      </c>
      <c r="AC33" s="161"/>
      <c r="AD33" s="161"/>
      <c r="AE33" s="161"/>
      <c r="AF33" s="221"/>
      <c r="AG33" s="183"/>
      <c r="AH33" s="189"/>
      <c r="AI33" s="189"/>
      <c r="AJ33" s="189"/>
      <c r="AK33" s="189"/>
      <c r="AL33" s="189"/>
      <c r="AM33" s="189"/>
      <c r="AN33" s="207"/>
      <c r="AP33" s="84"/>
    </row>
    <row r="34" spans="2:42" ht="13.5" customHeight="1">
      <c r="B34" s="93"/>
      <c r="C34" s="105" t="s">
        <v>38</v>
      </c>
      <c r="D34" s="119"/>
      <c r="E34" s="119"/>
      <c r="F34" s="119"/>
      <c r="G34" s="119"/>
      <c r="H34" s="119"/>
      <c r="I34" s="119"/>
      <c r="J34" s="119"/>
      <c r="K34" s="119"/>
      <c r="L34" s="148"/>
      <c r="M34" s="161" t="s">
        <v>344</v>
      </c>
      <c r="N34" s="161"/>
      <c r="O34" s="161"/>
      <c r="P34" s="161"/>
      <c r="Q34" s="161"/>
      <c r="R34" s="161"/>
      <c r="S34" s="161"/>
      <c r="T34" s="194" t="s">
        <v>243</v>
      </c>
      <c r="U34" s="161"/>
      <c r="V34" s="161"/>
      <c r="W34" s="161"/>
      <c r="X34" s="194" t="s">
        <v>389</v>
      </c>
      <c r="Y34" s="161"/>
      <c r="Z34" s="161"/>
      <c r="AA34" s="161"/>
      <c r="AB34" s="161"/>
      <c r="AC34" s="161"/>
      <c r="AD34" s="161"/>
      <c r="AE34" s="161"/>
      <c r="AF34" s="161"/>
      <c r="AG34" s="161"/>
      <c r="AH34" s="161"/>
      <c r="AI34" s="161"/>
      <c r="AJ34" s="161"/>
      <c r="AK34" s="161"/>
      <c r="AL34" s="161"/>
      <c r="AM34" s="161"/>
      <c r="AN34" s="221"/>
      <c r="AP34" s="84"/>
    </row>
    <row r="35" spans="2:42" ht="14.25" customHeight="1">
      <c r="B35" s="93"/>
      <c r="C35" s="106"/>
      <c r="D35" s="120"/>
      <c r="E35" s="120"/>
      <c r="F35" s="120"/>
      <c r="G35" s="120"/>
      <c r="H35" s="120"/>
      <c r="I35" s="120"/>
      <c r="J35" s="120"/>
      <c r="K35" s="120"/>
      <c r="L35" s="149"/>
      <c r="M35" s="162" t="s">
        <v>302</v>
      </c>
      <c r="N35" s="162"/>
      <c r="O35" s="162"/>
      <c r="P35" s="162"/>
      <c r="Q35" s="179" t="s">
        <v>572</v>
      </c>
      <c r="R35" s="162"/>
      <c r="S35" s="162"/>
      <c r="T35" s="162"/>
      <c r="U35" s="162"/>
      <c r="V35" s="162" t="str">
        <v>郡市</v>
      </c>
      <c r="W35" s="162"/>
      <c r="X35" s="162"/>
      <c r="Y35" s="162"/>
      <c r="Z35" s="162"/>
      <c r="AA35" s="162"/>
      <c r="AB35" s="162"/>
      <c r="AC35" s="162"/>
      <c r="AD35" s="162"/>
      <c r="AE35" s="162"/>
      <c r="AF35" s="162"/>
      <c r="AG35" s="162"/>
      <c r="AH35" s="162"/>
      <c r="AI35" s="162"/>
      <c r="AJ35" s="162"/>
      <c r="AK35" s="162"/>
      <c r="AL35" s="162"/>
      <c r="AM35" s="162"/>
      <c r="AN35" s="236"/>
      <c r="AP35" s="84"/>
    </row>
    <row r="36" spans="2:42">
      <c r="B36" s="93"/>
      <c r="C36" s="107"/>
      <c r="D36" s="121"/>
      <c r="E36" s="121"/>
      <c r="F36" s="121"/>
      <c r="G36" s="121"/>
      <c r="H36" s="121"/>
      <c r="I36" s="121"/>
      <c r="J36" s="121"/>
      <c r="K36" s="121"/>
      <c r="L36" s="150"/>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237"/>
      <c r="AP36" s="84"/>
    </row>
    <row r="37" spans="2:42" ht="14.25" customHeight="1">
      <c r="B37" s="93"/>
      <c r="C37" s="102" t="s">
        <v>41</v>
      </c>
      <c r="D37" s="116"/>
      <c r="E37" s="116"/>
      <c r="F37" s="116"/>
      <c r="G37" s="116"/>
      <c r="H37" s="116"/>
      <c r="I37" s="116"/>
      <c r="J37" s="116"/>
      <c r="K37" s="116"/>
      <c r="L37" s="145"/>
      <c r="M37" s="97" t="s">
        <v>27</v>
      </c>
      <c r="N37" s="112"/>
      <c r="O37" s="112"/>
      <c r="P37" s="112"/>
      <c r="Q37" s="140"/>
      <c r="R37" s="183"/>
      <c r="S37" s="189"/>
      <c r="T37" s="189"/>
      <c r="U37" s="189"/>
      <c r="V37" s="189"/>
      <c r="W37" s="189"/>
      <c r="X37" s="189"/>
      <c r="Y37" s="189"/>
      <c r="Z37" s="189"/>
      <c r="AA37" s="207"/>
      <c r="AB37" s="212" t="s">
        <v>35</v>
      </c>
      <c r="AC37" s="161"/>
      <c r="AD37" s="161"/>
      <c r="AE37" s="161"/>
      <c r="AF37" s="221"/>
      <c r="AG37" s="183"/>
      <c r="AH37" s="189"/>
      <c r="AI37" s="189"/>
      <c r="AJ37" s="189"/>
      <c r="AK37" s="189"/>
      <c r="AL37" s="189"/>
      <c r="AM37" s="189"/>
      <c r="AN37" s="207"/>
      <c r="AP37" s="84"/>
    </row>
    <row r="38" spans="2:42" ht="14.25" customHeight="1">
      <c r="B38" s="93"/>
      <c r="C38" s="102" t="s">
        <v>49</v>
      </c>
      <c r="D38" s="116"/>
      <c r="E38" s="116"/>
      <c r="F38" s="116"/>
      <c r="G38" s="116"/>
      <c r="H38" s="116"/>
      <c r="I38" s="116"/>
      <c r="J38" s="116"/>
      <c r="K38" s="116"/>
      <c r="L38" s="145"/>
      <c r="M38" s="104"/>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47"/>
      <c r="AP38" s="84"/>
    </row>
    <row r="39" spans="2:42" ht="13.5" customHeight="1">
      <c r="B39" s="93"/>
      <c r="C39" s="99" t="s">
        <v>54</v>
      </c>
      <c r="D39" s="113"/>
      <c r="E39" s="113"/>
      <c r="F39" s="113"/>
      <c r="G39" s="113"/>
      <c r="H39" s="113"/>
      <c r="I39" s="113"/>
      <c r="J39" s="113"/>
      <c r="K39" s="113"/>
      <c r="L39" s="143"/>
      <c r="M39" s="161" t="s">
        <v>344</v>
      </c>
      <c r="N39" s="161"/>
      <c r="O39" s="161"/>
      <c r="P39" s="161"/>
      <c r="Q39" s="161"/>
      <c r="R39" s="161"/>
      <c r="S39" s="161"/>
      <c r="T39" s="194" t="s">
        <v>243</v>
      </c>
      <c r="U39" s="161"/>
      <c r="V39" s="161"/>
      <c r="W39" s="161"/>
      <c r="X39" s="194" t="s">
        <v>389</v>
      </c>
      <c r="Y39" s="161"/>
      <c r="Z39" s="161"/>
      <c r="AA39" s="161"/>
      <c r="AB39" s="161"/>
      <c r="AC39" s="161"/>
      <c r="AD39" s="161"/>
      <c r="AE39" s="161"/>
      <c r="AF39" s="161"/>
      <c r="AG39" s="161"/>
      <c r="AH39" s="161"/>
      <c r="AI39" s="161"/>
      <c r="AJ39" s="161"/>
      <c r="AK39" s="161"/>
      <c r="AL39" s="161"/>
      <c r="AM39" s="161"/>
      <c r="AN39" s="221"/>
      <c r="AP39" s="84"/>
    </row>
    <row r="40" spans="2:42" ht="14.25" customHeight="1">
      <c r="B40" s="93"/>
      <c r="C40" s="101"/>
      <c r="D40" s="115"/>
      <c r="E40" s="115"/>
      <c r="F40" s="115"/>
      <c r="G40" s="115"/>
      <c r="H40" s="115"/>
      <c r="I40" s="115"/>
      <c r="J40" s="115"/>
      <c r="K40" s="115"/>
      <c r="L40" s="144"/>
      <c r="M40" s="162" t="s">
        <v>302</v>
      </c>
      <c r="N40" s="162"/>
      <c r="O40" s="162"/>
      <c r="P40" s="162"/>
      <c r="Q40" s="179" t="s">
        <v>572</v>
      </c>
      <c r="R40" s="162"/>
      <c r="S40" s="162"/>
      <c r="T40" s="162"/>
      <c r="U40" s="162"/>
      <c r="V40" s="162" t="str">
        <v>郡市</v>
      </c>
      <c r="W40" s="162"/>
      <c r="X40" s="162"/>
      <c r="Y40" s="162"/>
      <c r="Z40" s="162"/>
      <c r="AA40" s="162"/>
      <c r="AB40" s="162"/>
      <c r="AC40" s="162"/>
      <c r="AD40" s="162"/>
      <c r="AE40" s="162"/>
      <c r="AF40" s="162"/>
      <c r="AG40" s="162"/>
      <c r="AH40" s="162"/>
      <c r="AI40" s="162"/>
      <c r="AJ40" s="162"/>
      <c r="AK40" s="162"/>
      <c r="AL40" s="162"/>
      <c r="AM40" s="162"/>
      <c r="AN40" s="236"/>
      <c r="AP40" s="84"/>
    </row>
    <row r="41" spans="2:42">
      <c r="B41" s="94"/>
      <c r="C41" s="100"/>
      <c r="D41" s="114"/>
      <c r="E41" s="114"/>
      <c r="F41" s="114"/>
      <c r="G41" s="114"/>
      <c r="H41" s="114"/>
      <c r="I41" s="114"/>
      <c r="J41" s="114"/>
      <c r="K41" s="114"/>
      <c r="L41" s="142"/>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237"/>
      <c r="AP41" s="84"/>
    </row>
    <row r="42" spans="2:42" ht="13.5" customHeight="1">
      <c r="B42" s="92" t="s">
        <v>356</v>
      </c>
      <c r="C42" s="108" t="s">
        <v>558</v>
      </c>
      <c r="D42" s="122"/>
      <c r="E42" s="122"/>
      <c r="F42" s="122"/>
      <c r="G42" s="122"/>
      <c r="H42" s="122"/>
      <c r="I42" s="122"/>
      <c r="J42" s="122"/>
      <c r="K42" s="122"/>
      <c r="L42" s="122"/>
      <c r="M42" s="164" t="s">
        <v>568</v>
      </c>
      <c r="N42" s="170"/>
      <c r="O42" s="173" t="s">
        <v>569</v>
      </c>
      <c r="P42" s="176"/>
      <c r="Q42" s="180"/>
      <c r="R42" s="185" t="s">
        <v>573</v>
      </c>
      <c r="S42" s="191"/>
      <c r="T42" s="191"/>
      <c r="U42" s="191"/>
      <c r="V42" s="191"/>
      <c r="W42" s="191"/>
      <c r="X42" s="191"/>
      <c r="Y42" s="191"/>
      <c r="Z42" s="203"/>
      <c r="AA42" s="173" t="s">
        <v>56</v>
      </c>
      <c r="AB42" s="176"/>
      <c r="AC42" s="176"/>
      <c r="AD42" s="180"/>
      <c r="AE42" s="217" t="s">
        <v>581</v>
      </c>
      <c r="AF42" s="222"/>
      <c r="AG42" s="222"/>
      <c r="AH42" s="222"/>
      <c r="AI42" s="224" t="s">
        <v>582</v>
      </c>
      <c r="AJ42" s="228"/>
      <c r="AK42" s="228"/>
      <c r="AL42" s="228"/>
      <c r="AM42" s="228"/>
      <c r="AN42" s="238"/>
      <c r="AP42" s="84"/>
    </row>
    <row r="43" spans="2:42" ht="14.25" customHeight="1">
      <c r="B43" s="93"/>
      <c r="C43" s="109"/>
      <c r="D43" s="123"/>
      <c r="E43" s="123"/>
      <c r="F43" s="123"/>
      <c r="G43" s="123"/>
      <c r="H43" s="123"/>
      <c r="I43" s="123"/>
      <c r="J43" s="123"/>
      <c r="K43" s="123"/>
      <c r="L43" s="123"/>
      <c r="M43" s="165"/>
      <c r="N43" s="171"/>
      <c r="O43" s="174" t="s">
        <v>570</v>
      </c>
      <c r="P43" s="177"/>
      <c r="Q43" s="181"/>
      <c r="R43" s="186"/>
      <c r="S43" s="192"/>
      <c r="T43" s="192"/>
      <c r="U43" s="192"/>
      <c r="V43" s="192"/>
      <c r="W43" s="192"/>
      <c r="X43" s="192"/>
      <c r="Y43" s="192"/>
      <c r="Z43" s="204"/>
      <c r="AA43" s="209" t="s">
        <v>580</v>
      </c>
      <c r="AB43" s="213"/>
      <c r="AC43" s="213"/>
      <c r="AD43" s="213"/>
      <c r="AE43" s="218" t="s">
        <v>528</v>
      </c>
      <c r="AF43" s="223"/>
      <c r="AG43" s="223"/>
      <c r="AH43" s="223"/>
      <c r="AI43" s="225" t="s">
        <v>308</v>
      </c>
      <c r="AJ43" s="229"/>
      <c r="AK43" s="229"/>
      <c r="AL43" s="229"/>
      <c r="AM43" s="229"/>
      <c r="AN43" s="239"/>
      <c r="AP43" s="84"/>
    </row>
    <row r="44" spans="2:42" ht="14.25" customHeight="1">
      <c r="B44" s="93"/>
      <c r="C44" s="90" t="s">
        <v>83</v>
      </c>
      <c r="D44" s="124"/>
      <c r="E44" s="130" t="s">
        <v>100</v>
      </c>
      <c r="F44" s="130"/>
      <c r="G44" s="130"/>
      <c r="H44" s="130"/>
      <c r="I44" s="130"/>
      <c r="J44" s="130"/>
      <c r="K44" s="130"/>
      <c r="L44" s="151"/>
      <c r="M44" s="166"/>
      <c r="N44" s="172"/>
      <c r="O44" s="175"/>
      <c r="P44" s="178"/>
      <c r="Q44" s="182"/>
      <c r="R44" s="187" t="s">
        <v>6</v>
      </c>
      <c r="S44" s="193" t="s">
        <v>231</v>
      </c>
      <c r="T44" s="193"/>
      <c r="U44" s="199" t="s">
        <v>6</v>
      </c>
      <c r="V44" s="193" t="s">
        <v>145</v>
      </c>
      <c r="W44" s="193"/>
      <c r="X44" s="199" t="s">
        <v>6</v>
      </c>
      <c r="Y44" s="193" t="s">
        <v>114</v>
      </c>
      <c r="Z44" s="205"/>
      <c r="AA44" s="210"/>
      <c r="AB44" s="214"/>
      <c r="AC44" s="214"/>
      <c r="AD44" s="216"/>
      <c r="AE44" s="210"/>
      <c r="AF44" s="214"/>
      <c r="AG44" s="214"/>
      <c r="AH44" s="216"/>
      <c r="AI44" s="226" t="s">
        <v>6</v>
      </c>
      <c r="AJ44" s="230" t="s">
        <v>174</v>
      </c>
      <c r="AK44" s="230"/>
      <c r="AL44" s="233" t="s">
        <v>143</v>
      </c>
      <c r="AM44" s="230" t="s">
        <v>467</v>
      </c>
      <c r="AN44" s="240"/>
      <c r="AP44" s="84"/>
    </row>
    <row r="45" spans="2:42" ht="14.25" customHeight="1">
      <c r="B45" s="93"/>
      <c r="C45" s="90"/>
      <c r="D45" s="124"/>
      <c r="E45" s="130" t="s">
        <v>402</v>
      </c>
      <c r="F45" s="135"/>
      <c r="G45" s="135"/>
      <c r="H45" s="135"/>
      <c r="I45" s="135"/>
      <c r="J45" s="135"/>
      <c r="K45" s="135"/>
      <c r="L45" s="152"/>
      <c r="M45" s="166"/>
      <c r="N45" s="172"/>
      <c r="O45" s="175"/>
      <c r="P45" s="178"/>
      <c r="Q45" s="182"/>
      <c r="R45" s="187" t="s">
        <v>6</v>
      </c>
      <c r="S45" s="193" t="s">
        <v>231</v>
      </c>
      <c r="T45" s="193"/>
      <c r="U45" s="199" t="s">
        <v>6</v>
      </c>
      <c r="V45" s="193" t="s">
        <v>145</v>
      </c>
      <c r="W45" s="193"/>
      <c r="X45" s="199" t="s">
        <v>6</v>
      </c>
      <c r="Y45" s="193" t="s">
        <v>114</v>
      </c>
      <c r="Z45" s="205"/>
      <c r="AA45" s="210"/>
      <c r="AB45" s="214"/>
      <c r="AC45" s="214"/>
      <c r="AD45" s="216"/>
      <c r="AE45" s="210"/>
      <c r="AF45" s="214"/>
      <c r="AG45" s="214"/>
      <c r="AH45" s="216"/>
      <c r="AI45" s="226" t="s">
        <v>6</v>
      </c>
      <c r="AJ45" s="230" t="s">
        <v>174</v>
      </c>
      <c r="AK45" s="230"/>
      <c r="AL45" s="233" t="s">
        <v>143</v>
      </c>
      <c r="AM45" s="230" t="s">
        <v>467</v>
      </c>
      <c r="AN45" s="240"/>
      <c r="AP45" s="84"/>
    </row>
    <row r="46" spans="2:42" ht="14.25" customHeight="1">
      <c r="B46" s="93"/>
      <c r="C46" s="90"/>
      <c r="D46" s="124"/>
      <c r="E46" s="130" t="s">
        <v>560</v>
      </c>
      <c r="F46" s="135"/>
      <c r="G46" s="135"/>
      <c r="H46" s="135"/>
      <c r="I46" s="135"/>
      <c r="J46" s="135"/>
      <c r="K46" s="135"/>
      <c r="L46" s="152"/>
      <c r="M46" s="166"/>
      <c r="N46" s="172"/>
      <c r="O46" s="175"/>
      <c r="P46" s="178"/>
      <c r="Q46" s="182"/>
      <c r="R46" s="187" t="s">
        <v>6</v>
      </c>
      <c r="S46" s="193" t="s">
        <v>231</v>
      </c>
      <c r="T46" s="193"/>
      <c r="U46" s="199" t="s">
        <v>6</v>
      </c>
      <c r="V46" s="193" t="s">
        <v>145</v>
      </c>
      <c r="W46" s="193"/>
      <c r="X46" s="199" t="s">
        <v>6</v>
      </c>
      <c r="Y46" s="193" t="s">
        <v>114</v>
      </c>
      <c r="Z46" s="205"/>
      <c r="AA46" s="210"/>
      <c r="AB46" s="214"/>
      <c r="AC46" s="214"/>
      <c r="AD46" s="216"/>
      <c r="AE46" s="210"/>
      <c r="AF46" s="214"/>
      <c r="AG46" s="214"/>
      <c r="AH46" s="216"/>
      <c r="AI46" s="226" t="s">
        <v>6</v>
      </c>
      <c r="AJ46" s="230" t="s">
        <v>174</v>
      </c>
      <c r="AK46" s="230"/>
      <c r="AL46" s="233" t="s">
        <v>143</v>
      </c>
      <c r="AM46" s="230" t="s">
        <v>467</v>
      </c>
      <c r="AN46" s="240"/>
      <c r="AP46" s="84"/>
    </row>
    <row r="47" spans="2:42" ht="14.25" customHeight="1">
      <c r="B47" s="93"/>
      <c r="C47" s="90"/>
      <c r="D47" s="124"/>
      <c r="E47" s="130" t="s">
        <v>561</v>
      </c>
      <c r="F47" s="135"/>
      <c r="G47" s="135"/>
      <c r="H47" s="135"/>
      <c r="I47" s="135"/>
      <c r="J47" s="135"/>
      <c r="K47" s="135"/>
      <c r="L47" s="152"/>
      <c r="M47" s="166"/>
      <c r="N47" s="172"/>
      <c r="O47" s="175"/>
      <c r="P47" s="178"/>
      <c r="Q47" s="182"/>
      <c r="R47" s="187" t="s">
        <v>6</v>
      </c>
      <c r="S47" s="193" t="s">
        <v>231</v>
      </c>
      <c r="T47" s="193"/>
      <c r="U47" s="199" t="s">
        <v>6</v>
      </c>
      <c r="V47" s="193" t="s">
        <v>145</v>
      </c>
      <c r="W47" s="193"/>
      <c r="X47" s="199" t="s">
        <v>6</v>
      </c>
      <c r="Y47" s="193" t="s">
        <v>114</v>
      </c>
      <c r="Z47" s="205"/>
      <c r="AA47" s="210"/>
      <c r="AB47" s="214"/>
      <c r="AC47" s="214"/>
      <c r="AD47" s="216"/>
      <c r="AE47" s="210"/>
      <c r="AF47" s="214"/>
      <c r="AG47" s="214"/>
      <c r="AH47" s="216"/>
      <c r="AI47" s="226" t="s">
        <v>6</v>
      </c>
      <c r="AJ47" s="230" t="s">
        <v>174</v>
      </c>
      <c r="AK47" s="230"/>
      <c r="AL47" s="233" t="s">
        <v>143</v>
      </c>
      <c r="AM47" s="230" t="s">
        <v>467</v>
      </c>
      <c r="AN47" s="240"/>
      <c r="AP47" s="84"/>
    </row>
    <row r="48" spans="2:42" ht="14.25" customHeight="1">
      <c r="B48" s="93"/>
      <c r="C48" s="90"/>
      <c r="D48" s="124"/>
      <c r="E48" s="130" t="s">
        <v>26</v>
      </c>
      <c r="F48" s="135"/>
      <c r="G48" s="135"/>
      <c r="H48" s="135"/>
      <c r="I48" s="135"/>
      <c r="J48" s="135"/>
      <c r="K48" s="135"/>
      <c r="L48" s="152"/>
      <c r="M48" s="166"/>
      <c r="N48" s="172"/>
      <c r="O48" s="175"/>
      <c r="P48" s="178"/>
      <c r="Q48" s="182"/>
      <c r="R48" s="187" t="s">
        <v>6</v>
      </c>
      <c r="S48" s="193" t="s">
        <v>231</v>
      </c>
      <c r="T48" s="193"/>
      <c r="U48" s="199" t="s">
        <v>6</v>
      </c>
      <c r="V48" s="193" t="s">
        <v>145</v>
      </c>
      <c r="W48" s="193"/>
      <c r="X48" s="199" t="s">
        <v>6</v>
      </c>
      <c r="Y48" s="193" t="s">
        <v>114</v>
      </c>
      <c r="Z48" s="205"/>
      <c r="AA48" s="210"/>
      <c r="AB48" s="214"/>
      <c r="AC48" s="214"/>
      <c r="AD48" s="216"/>
      <c r="AE48" s="210"/>
      <c r="AF48" s="214"/>
      <c r="AG48" s="214"/>
      <c r="AH48" s="216"/>
      <c r="AI48" s="226" t="s">
        <v>6</v>
      </c>
      <c r="AJ48" s="230" t="s">
        <v>174</v>
      </c>
      <c r="AK48" s="230"/>
      <c r="AL48" s="233" t="s">
        <v>143</v>
      </c>
      <c r="AM48" s="230" t="s">
        <v>467</v>
      </c>
      <c r="AN48" s="240"/>
      <c r="AP48" s="84"/>
    </row>
    <row r="49" spans="2:42" ht="14.25" customHeight="1">
      <c r="B49" s="93"/>
      <c r="C49" s="90"/>
      <c r="D49" s="124"/>
      <c r="E49" s="131" t="s">
        <v>562</v>
      </c>
      <c r="F49" s="136"/>
      <c r="G49" s="136"/>
      <c r="H49" s="136"/>
      <c r="I49" s="136"/>
      <c r="J49" s="136"/>
      <c r="K49" s="136"/>
      <c r="L49" s="153"/>
      <c r="M49" s="166"/>
      <c r="N49" s="172"/>
      <c r="O49" s="175"/>
      <c r="P49" s="178"/>
      <c r="Q49" s="182"/>
      <c r="R49" s="187" t="s">
        <v>6</v>
      </c>
      <c r="S49" s="193" t="s">
        <v>231</v>
      </c>
      <c r="T49" s="193"/>
      <c r="U49" s="199" t="s">
        <v>6</v>
      </c>
      <c r="V49" s="193" t="s">
        <v>145</v>
      </c>
      <c r="W49" s="193"/>
      <c r="X49" s="199" t="s">
        <v>6</v>
      </c>
      <c r="Y49" s="193" t="s">
        <v>114</v>
      </c>
      <c r="Z49" s="205"/>
      <c r="AA49" s="210"/>
      <c r="AB49" s="214"/>
      <c r="AC49" s="214"/>
      <c r="AD49" s="216"/>
      <c r="AE49" s="210"/>
      <c r="AF49" s="214"/>
      <c r="AG49" s="214"/>
      <c r="AH49" s="216"/>
      <c r="AI49" s="226" t="s">
        <v>6</v>
      </c>
      <c r="AJ49" s="230" t="s">
        <v>174</v>
      </c>
      <c r="AK49" s="230"/>
      <c r="AL49" s="233" t="s">
        <v>143</v>
      </c>
      <c r="AM49" s="230" t="s">
        <v>467</v>
      </c>
      <c r="AN49" s="240"/>
      <c r="AP49" s="84"/>
    </row>
    <row r="50" spans="2:42" ht="14.25" customHeight="1">
      <c r="B50" s="93"/>
      <c r="C50" s="90"/>
      <c r="D50" s="124"/>
      <c r="E50" s="131" t="s">
        <v>208</v>
      </c>
      <c r="F50" s="136"/>
      <c r="G50" s="136"/>
      <c r="H50" s="136"/>
      <c r="I50" s="136"/>
      <c r="J50" s="136"/>
      <c r="K50" s="136"/>
      <c r="L50" s="153"/>
      <c r="M50" s="166"/>
      <c r="N50" s="172"/>
      <c r="O50" s="175"/>
      <c r="P50" s="178"/>
      <c r="Q50" s="182"/>
      <c r="R50" s="187" t="s">
        <v>6</v>
      </c>
      <c r="S50" s="193" t="s">
        <v>231</v>
      </c>
      <c r="T50" s="193"/>
      <c r="U50" s="199" t="s">
        <v>6</v>
      </c>
      <c r="V50" s="193" t="s">
        <v>145</v>
      </c>
      <c r="W50" s="193"/>
      <c r="X50" s="199" t="s">
        <v>6</v>
      </c>
      <c r="Y50" s="193" t="s">
        <v>114</v>
      </c>
      <c r="Z50" s="205"/>
      <c r="AA50" s="210"/>
      <c r="AB50" s="214"/>
      <c r="AC50" s="214"/>
      <c r="AD50" s="216"/>
      <c r="AE50" s="210"/>
      <c r="AF50" s="214"/>
      <c r="AG50" s="214"/>
      <c r="AH50" s="216"/>
      <c r="AI50" s="226" t="s">
        <v>6</v>
      </c>
      <c r="AJ50" s="230" t="s">
        <v>174</v>
      </c>
      <c r="AK50" s="230"/>
      <c r="AL50" s="233" t="s">
        <v>143</v>
      </c>
      <c r="AM50" s="230" t="s">
        <v>467</v>
      </c>
      <c r="AN50" s="240"/>
      <c r="AP50" s="84"/>
    </row>
    <row r="51" spans="2:42" ht="14.25" customHeight="1">
      <c r="B51" s="93"/>
      <c r="C51" s="90"/>
      <c r="D51" s="125"/>
      <c r="E51" s="131" t="s">
        <v>24</v>
      </c>
      <c r="F51" s="137"/>
      <c r="G51" s="137"/>
      <c r="H51" s="137"/>
      <c r="I51" s="137"/>
      <c r="J51" s="137"/>
      <c r="K51" s="137"/>
      <c r="L51" s="154"/>
      <c r="M51" s="166"/>
      <c r="N51" s="172"/>
      <c r="O51" s="175"/>
      <c r="P51" s="178"/>
      <c r="Q51" s="182"/>
      <c r="R51" s="187" t="s">
        <v>6</v>
      </c>
      <c r="S51" s="193" t="s">
        <v>231</v>
      </c>
      <c r="T51" s="193"/>
      <c r="U51" s="199" t="s">
        <v>6</v>
      </c>
      <c r="V51" s="193" t="s">
        <v>145</v>
      </c>
      <c r="W51" s="193"/>
      <c r="X51" s="199" t="s">
        <v>6</v>
      </c>
      <c r="Y51" s="193" t="s">
        <v>114</v>
      </c>
      <c r="Z51" s="205"/>
      <c r="AA51" s="210"/>
      <c r="AB51" s="214"/>
      <c r="AC51" s="214"/>
      <c r="AD51" s="216"/>
      <c r="AE51" s="210"/>
      <c r="AF51" s="214"/>
      <c r="AG51" s="214"/>
      <c r="AH51" s="216"/>
      <c r="AI51" s="226" t="s">
        <v>6</v>
      </c>
      <c r="AJ51" s="230" t="s">
        <v>174</v>
      </c>
      <c r="AK51" s="230"/>
      <c r="AL51" s="233" t="s">
        <v>143</v>
      </c>
      <c r="AM51" s="230" t="s">
        <v>467</v>
      </c>
      <c r="AN51" s="240"/>
      <c r="AP51" s="84"/>
    </row>
    <row r="52" spans="2:42" ht="14.25" customHeight="1">
      <c r="B52" s="93"/>
      <c r="C52" s="90"/>
      <c r="D52" s="125"/>
      <c r="E52" s="132" t="s">
        <v>326</v>
      </c>
      <c r="F52" s="138"/>
      <c r="G52" s="138"/>
      <c r="H52" s="138"/>
      <c r="I52" s="138"/>
      <c r="J52" s="138"/>
      <c r="K52" s="138"/>
      <c r="L52" s="155"/>
      <c r="M52" s="166"/>
      <c r="N52" s="172"/>
      <c r="O52" s="175"/>
      <c r="P52" s="178"/>
      <c r="Q52" s="182"/>
      <c r="R52" s="187" t="s">
        <v>6</v>
      </c>
      <c r="S52" s="193" t="s">
        <v>231</v>
      </c>
      <c r="T52" s="193"/>
      <c r="U52" s="199" t="s">
        <v>6</v>
      </c>
      <c r="V52" s="193" t="s">
        <v>145</v>
      </c>
      <c r="W52" s="193"/>
      <c r="X52" s="199" t="s">
        <v>6</v>
      </c>
      <c r="Y52" s="193" t="s">
        <v>114</v>
      </c>
      <c r="Z52" s="205"/>
      <c r="AA52" s="210"/>
      <c r="AB52" s="214"/>
      <c r="AC52" s="214"/>
      <c r="AD52" s="216"/>
      <c r="AE52" s="210"/>
      <c r="AF52" s="214"/>
      <c r="AG52" s="214"/>
      <c r="AH52" s="216"/>
      <c r="AI52" s="226" t="s">
        <v>6</v>
      </c>
      <c r="AJ52" s="230" t="s">
        <v>174</v>
      </c>
      <c r="AK52" s="230"/>
      <c r="AL52" s="233" t="s">
        <v>143</v>
      </c>
      <c r="AM52" s="230" t="s">
        <v>467</v>
      </c>
      <c r="AN52" s="240"/>
      <c r="AP52" s="84"/>
    </row>
    <row r="53" spans="2:42" ht="14.25" customHeight="1">
      <c r="B53" s="93"/>
      <c r="C53" s="90"/>
      <c r="D53" s="125"/>
      <c r="E53" s="133" t="s">
        <v>563</v>
      </c>
      <c r="F53" s="139"/>
      <c r="G53" s="139"/>
      <c r="H53" s="139"/>
      <c r="I53" s="139"/>
      <c r="J53" s="139"/>
      <c r="K53" s="139"/>
      <c r="L53" s="156"/>
      <c r="M53" s="166"/>
      <c r="N53" s="172"/>
      <c r="O53" s="175"/>
      <c r="P53" s="178"/>
      <c r="Q53" s="182"/>
      <c r="R53" s="187" t="s">
        <v>6</v>
      </c>
      <c r="S53" s="193" t="s">
        <v>231</v>
      </c>
      <c r="T53" s="193"/>
      <c r="U53" s="199" t="s">
        <v>6</v>
      </c>
      <c r="V53" s="193" t="s">
        <v>145</v>
      </c>
      <c r="W53" s="193"/>
      <c r="X53" s="199" t="s">
        <v>6</v>
      </c>
      <c r="Y53" s="193" t="s">
        <v>114</v>
      </c>
      <c r="Z53" s="205"/>
      <c r="AA53" s="210"/>
      <c r="AB53" s="214"/>
      <c r="AC53" s="214"/>
      <c r="AD53" s="216"/>
      <c r="AE53" s="210"/>
      <c r="AF53" s="214"/>
      <c r="AG53" s="214"/>
      <c r="AH53" s="216"/>
      <c r="AI53" s="226" t="s">
        <v>6</v>
      </c>
      <c r="AJ53" s="230" t="s">
        <v>174</v>
      </c>
      <c r="AK53" s="230"/>
      <c r="AL53" s="233" t="s">
        <v>143</v>
      </c>
      <c r="AM53" s="230" t="s">
        <v>467</v>
      </c>
      <c r="AN53" s="240"/>
      <c r="AP53" s="84"/>
    </row>
    <row r="54" spans="2:42" ht="14.25" customHeight="1">
      <c r="B54" s="93"/>
      <c r="C54" s="90"/>
      <c r="D54" s="126"/>
      <c r="E54" s="134" t="s">
        <v>479</v>
      </c>
      <c r="F54" s="134"/>
      <c r="G54" s="134"/>
      <c r="H54" s="134"/>
      <c r="I54" s="134"/>
      <c r="J54" s="134"/>
      <c r="K54" s="134"/>
      <c r="L54" s="157"/>
      <c r="M54" s="166"/>
      <c r="N54" s="172"/>
      <c r="O54" s="175"/>
      <c r="P54" s="178"/>
      <c r="Q54" s="182"/>
      <c r="R54" s="187" t="s">
        <v>6</v>
      </c>
      <c r="S54" s="193" t="s">
        <v>231</v>
      </c>
      <c r="T54" s="193"/>
      <c r="U54" s="199" t="s">
        <v>6</v>
      </c>
      <c r="V54" s="193" t="s">
        <v>145</v>
      </c>
      <c r="W54" s="193"/>
      <c r="X54" s="199" t="s">
        <v>6</v>
      </c>
      <c r="Y54" s="193" t="s">
        <v>114</v>
      </c>
      <c r="Z54" s="205"/>
      <c r="AA54" s="210"/>
      <c r="AB54" s="214"/>
      <c r="AC54" s="214"/>
      <c r="AD54" s="216"/>
      <c r="AE54" s="210"/>
      <c r="AF54" s="214"/>
      <c r="AG54" s="214"/>
      <c r="AH54" s="216"/>
      <c r="AI54" s="226" t="s">
        <v>6</v>
      </c>
      <c r="AJ54" s="230" t="s">
        <v>174</v>
      </c>
      <c r="AK54" s="230"/>
      <c r="AL54" s="233" t="s">
        <v>143</v>
      </c>
      <c r="AM54" s="230" t="s">
        <v>467</v>
      </c>
      <c r="AN54" s="240"/>
      <c r="AP54" s="84"/>
    </row>
    <row r="55" spans="2:42" ht="14.25" customHeight="1">
      <c r="B55" s="93"/>
      <c r="C55" s="90"/>
      <c r="D55" s="124"/>
      <c r="E55" s="131" t="s">
        <v>5</v>
      </c>
      <c r="F55" s="136"/>
      <c r="G55" s="136"/>
      <c r="H55" s="136"/>
      <c r="I55" s="136"/>
      <c r="J55" s="136"/>
      <c r="K55" s="136"/>
      <c r="L55" s="153"/>
      <c r="M55" s="166"/>
      <c r="N55" s="172"/>
      <c r="O55" s="175"/>
      <c r="P55" s="178"/>
      <c r="Q55" s="182"/>
      <c r="R55" s="187" t="s">
        <v>6</v>
      </c>
      <c r="S55" s="193" t="s">
        <v>231</v>
      </c>
      <c r="T55" s="193"/>
      <c r="U55" s="199" t="s">
        <v>6</v>
      </c>
      <c r="V55" s="193" t="s">
        <v>145</v>
      </c>
      <c r="W55" s="193"/>
      <c r="X55" s="199" t="s">
        <v>6</v>
      </c>
      <c r="Y55" s="193" t="s">
        <v>114</v>
      </c>
      <c r="Z55" s="205"/>
      <c r="AA55" s="210"/>
      <c r="AB55" s="214"/>
      <c r="AC55" s="214"/>
      <c r="AD55" s="216"/>
      <c r="AE55" s="210"/>
      <c r="AF55" s="214"/>
      <c r="AG55" s="214"/>
      <c r="AH55" s="216"/>
      <c r="AI55" s="226" t="s">
        <v>6</v>
      </c>
      <c r="AJ55" s="230" t="s">
        <v>174</v>
      </c>
      <c r="AK55" s="230"/>
      <c r="AL55" s="233" t="s">
        <v>143</v>
      </c>
      <c r="AM55" s="230" t="s">
        <v>467</v>
      </c>
      <c r="AN55" s="240"/>
      <c r="AP55" s="84"/>
    </row>
    <row r="56" spans="2:42" ht="14.25" customHeight="1">
      <c r="B56" s="93"/>
      <c r="C56" s="91"/>
      <c r="D56" s="124"/>
      <c r="E56" s="131" t="s">
        <v>119</v>
      </c>
      <c r="F56" s="136"/>
      <c r="G56" s="136"/>
      <c r="H56" s="136"/>
      <c r="I56" s="136"/>
      <c r="J56" s="136"/>
      <c r="K56" s="136"/>
      <c r="L56" s="153"/>
      <c r="M56" s="166"/>
      <c r="N56" s="172"/>
      <c r="O56" s="175"/>
      <c r="P56" s="178"/>
      <c r="Q56" s="182"/>
      <c r="R56" s="187" t="s">
        <v>6</v>
      </c>
      <c r="S56" s="193" t="s">
        <v>231</v>
      </c>
      <c r="T56" s="193"/>
      <c r="U56" s="199" t="s">
        <v>6</v>
      </c>
      <c r="V56" s="193" t="s">
        <v>145</v>
      </c>
      <c r="W56" s="193"/>
      <c r="X56" s="199" t="s">
        <v>6</v>
      </c>
      <c r="Y56" s="193" t="s">
        <v>114</v>
      </c>
      <c r="Z56" s="205"/>
      <c r="AA56" s="210"/>
      <c r="AB56" s="214"/>
      <c r="AC56" s="214"/>
      <c r="AD56" s="216"/>
      <c r="AE56" s="210"/>
      <c r="AF56" s="214"/>
      <c r="AG56" s="214"/>
      <c r="AH56" s="216"/>
      <c r="AI56" s="226" t="s">
        <v>6</v>
      </c>
      <c r="AJ56" s="230" t="s">
        <v>174</v>
      </c>
      <c r="AK56" s="230"/>
      <c r="AL56" s="233" t="s">
        <v>143</v>
      </c>
      <c r="AM56" s="230" t="s">
        <v>467</v>
      </c>
      <c r="AN56" s="240"/>
      <c r="AP56" s="84"/>
    </row>
    <row r="57" spans="2:42" ht="14.25" customHeight="1">
      <c r="B57" s="95"/>
      <c r="C57" s="104" t="s">
        <v>300</v>
      </c>
      <c r="D57" s="118"/>
      <c r="E57" s="118"/>
      <c r="F57" s="118"/>
      <c r="G57" s="118"/>
      <c r="H57" s="118"/>
      <c r="I57" s="118"/>
      <c r="J57" s="118"/>
      <c r="K57" s="118"/>
      <c r="L57" s="118"/>
      <c r="M57" s="166"/>
      <c r="N57" s="172"/>
      <c r="O57" s="175"/>
      <c r="P57" s="178"/>
      <c r="Q57" s="182"/>
      <c r="R57" s="187" t="s">
        <v>6</v>
      </c>
      <c r="S57" s="193" t="s">
        <v>231</v>
      </c>
      <c r="T57" s="193"/>
      <c r="U57" s="199" t="s">
        <v>6</v>
      </c>
      <c r="V57" s="193" t="s">
        <v>145</v>
      </c>
      <c r="W57" s="193"/>
      <c r="X57" s="199" t="s">
        <v>6</v>
      </c>
      <c r="Y57" s="193" t="s">
        <v>114</v>
      </c>
      <c r="Z57" s="205"/>
      <c r="AA57" s="210"/>
      <c r="AB57" s="214"/>
      <c r="AC57" s="214"/>
      <c r="AD57" s="216"/>
      <c r="AE57" s="210"/>
      <c r="AF57" s="214"/>
      <c r="AG57" s="214"/>
      <c r="AH57" s="216"/>
      <c r="AI57" s="227"/>
      <c r="AJ57" s="231"/>
      <c r="AK57" s="231"/>
      <c r="AL57" s="231"/>
      <c r="AM57" s="231"/>
      <c r="AN57" s="241"/>
      <c r="AP57" s="84"/>
    </row>
    <row r="58" spans="2:42" ht="14.25" customHeight="1">
      <c r="B58" s="95"/>
      <c r="C58" s="104" t="s">
        <v>545</v>
      </c>
      <c r="D58" s="118"/>
      <c r="E58" s="118"/>
      <c r="F58" s="118"/>
      <c r="G58" s="118"/>
      <c r="H58" s="118"/>
      <c r="I58" s="118"/>
      <c r="J58" s="118"/>
      <c r="K58" s="118"/>
      <c r="L58" s="118"/>
      <c r="M58" s="166"/>
      <c r="N58" s="172"/>
      <c r="O58" s="175"/>
      <c r="P58" s="178"/>
      <c r="Q58" s="182"/>
      <c r="R58" s="187" t="s">
        <v>6</v>
      </c>
      <c r="S58" s="193" t="s">
        <v>231</v>
      </c>
      <c r="T58" s="193"/>
      <c r="U58" s="199" t="s">
        <v>6</v>
      </c>
      <c r="V58" s="193" t="s">
        <v>145</v>
      </c>
      <c r="W58" s="193"/>
      <c r="X58" s="199" t="s">
        <v>6</v>
      </c>
      <c r="Y58" s="193" t="s">
        <v>114</v>
      </c>
      <c r="Z58" s="205"/>
      <c r="AA58" s="210"/>
      <c r="AB58" s="214"/>
      <c r="AC58" s="214"/>
      <c r="AD58" s="216"/>
      <c r="AE58" s="210"/>
      <c r="AF58" s="214"/>
      <c r="AG58" s="214"/>
      <c r="AH58" s="216"/>
      <c r="AI58" s="227"/>
      <c r="AJ58" s="231"/>
      <c r="AK58" s="231"/>
      <c r="AL58" s="231"/>
      <c r="AM58" s="231"/>
      <c r="AN58" s="241"/>
      <c r="AP58" s="84"/>
    </row>
    <row r="59" spans="2:42" ht="14.25" customHeight="1">
      <c r="B59" s="96" t="s">
        <v>25</v>
      </c>
      <c r="C59" s="96"/>
      <c r="D59" s="96"/>
      <c r="E59" s="96"/>
      <c r="F59" s="96"/>
      <c r="G59" s="96"/>
      <c r="H59" s="96"/>
      <c r="I59" s="96"/>
      <c r="J59" s="96"/>
      <c r="K59" s="96"/>
      <c r="L59" s="158"/>
      <c r="M59" s="167"/>
      <c r="N59" s="167"/>
      <c r="O59" s="167"/>
      <c r="P59" s="167"/>
      <c r="Q59" s="167"/>
      <c r="R59" s="188"/>
      <c r="S59" s="188"/>
      <c r="T59" s="188"/>
      <c r="U59" s="200"/>
      <c r="V59" s="201" t="s">
        <v>576</v>
      </c>
      <c r="W59" s="130"/>
      <c r="X59" s="130"/>
      <c r="Y59" s="130"/>
      <c r="Z59" s="130"/>
      <c r="AA59" s="130"/>
      <c r="AB59" s="215"/>
      <c r="AC59" s="215"/>
      <c r="AD59" s="215"/>
      <c r="AE59" s="219"/>
      <c r="AF59" s="219"/>
      <c r="AG59" s="219"/>
      <c r="AH59" s="219"/>
      <c r="AI59" s="219"/>
      <c r="AJ59" s="232"/>
      <c r="AK59" s="219"/>
      <c r="AL59" s="219"/>
      <c r="AM59" s="219"/>
      <c r="AN59" s="242"/>
      <c r="AP59" s="84"/>
    </row>
    <row r="60" spans="2:42" ht="14.25" customHeight="1">
      <c r="B60" s="89" t="s">
        <v>298</v>
      </c>
      <c r="C60" s="110" t="s">
        <v>559</v>
      </c>
      <c r="D60" s="127"/>
      <c r="E60" s="127"/>
      <c r="F60" s="127"/>
      <c r="G60" s="127"/>
      <c r="H60" s="127"/>
      <c r="I60" s="127"/>
      <c r="J60" s="127"/>
      <c r="K60" s="127"/>
      <c r="L60" s="127"/>
      <c r="M60" s="127"/>
      <c r="N60" s="127"/>
      <c r="O60" s="127"/>
      <c r="P60" s="127"/>
      <c r="Q60" s="127"/>
      <c r="R60" s="127"/>
      <c r="S60" s="127"/>
      <c r="T60" s="195"/>
      <c r="U60" s="110" t="s">
        <v>526</v>
      </c>
      <c r="V60" s="202"/>
      <c r="W60" s="202"/>
      <c r="X60" s="202"/>
      <c r="Y60" s="202"/>
      <c r="Z60" s="202"/>
      <c r="AA60" s="202"/>
      <c r="AB60" s="202"/>
      <c r="AC60" s="202"/>
      <c r="AD60" s="202"/>
      <c r="AE60" s="202"/>
      <c r="AF60" s="202"/>
      <c r="AG60" s="202"/>
      <c r="AH60" s="202"/>
      <c r="AI60" s="202"/>
      <c r="AJ60" s="202"/>
      <c r="AK60" s="202"/>
      <c r="AL60" s="202"/>
      <c r="AM60" s="202"/>
      <c r="AN60" s="243"/>
      <c r="AP60" s="84"/>
    </row>
    <row r="61" spans="2:42">
      <c r="B61" s="90"/>
      <c r="C61" s="108"/>
      <c r="D61" s="122"/>
      <c r="E61" s="122"/>
      <c r="F61" s="122"/>
      <c r="G61" s="122"/>
      <c r="H61" s="122"/>
      <c r="I61" s="122"/>
      <c r="J61" s="122"/>
      <c r="K61" s="122"/>
      <c r="L61" s="122"/>
      <c r="M61" s="122"/>
      <c r="N61" s="122"/>
      <c r="O61" s="122"/>
      <c r="P61" s="122"/>
      <c r="Q61" s="122"/>
      <c r="R61" s="122"/>
      <c r="S61" s="122"/>
      <c r="T61" s="196"/>
      <c r="U61" s="108"/>
      <c r="V61" s="122"/>
      <c r="W61" s="122"/>
      <c r="X61" s="122"/>
      <c r="Y61" s="122"/>
      <c r="Z61" s="122"/>
      <c r="AA61" s="122"/>
      <c r="AB61" s="122"/>
      <c r="AC61" s="122"/>
      <c r="AD61" s="122"/>
      <c r="AE61" s="122"/>
      <c r="AF61" s="122"/>
      <c r="AG61" s="122"/>
      <c r="AH61" s="122"/>
      <c r="AI61" s="122"/>
      <c r="AJ61" s="122"/>
      <c r="AK61" s="122"/>
      <c r="AL61" s="122"/>
      <c r="AM61" s="122"/>
      <c r="AN61" s="196"/>
      <c r="AP61" s="84"/>
    </row>
    <row r="62" spans="2:42">
      <c r="B62" s="90"/>
      <c r="C62" s="109"/>
      <c r="D62" s="123"/>
      <c r="E62" s="123"/>
      <c r="F62" s="123"/>
      <c r="G62" s="123"/>
      <c r="H62" s="123"/>
      <c r="I62" s="123"/>
      <c r="J62" s="123"/>
      <c r="K62" s="123"/>
      <c r="L62" s="123"/>
      <c r="M62" s="123"/>
      <c r="N62" s="123"/>
      <c r="O62" s="123"/>
      <c r="P62" s="123"/>
      <c r="Q62" s="123"/>
      <c r="R62" s="123"/>
      <c r="S62" s="123"/>
      <c r="T62" s="197"/>
      <c r="U62" s="109"/>
      <c r="V62" s="123"/>
      <c r="W62" s="123"/>
      <c r="X62" s="123"/>
      <c r="Y62" s="123"/>
      <c r="Z62" s="123"/>
      <c r="AA62" s="123"/>
      <c r="AB62" s="123"/>
      <c r="AC62" s="123"/>
      <c r="AD62" s="123"/>
      <c r="AE62" s="123"/>
      <c r="AF62" s="123"/>
      <c r="AG62" s="123"/>
      <c r="AH62" s="123"/>
      <c r="AI62" s="123"/>
      <c r="AJ62" s="123"/>
      <c r="AK62" s="123"/>
      <c r="AL62" s="123"/>
      <c r="AM62" s="123"/>
      <c r="AN62" s="197"/>
      <c r="AP62" s="84"/>
    </row>
    <row r="63" spans="2:42">
      <c r="B63" s="90"/>
      <c r="C63" s="109"/>
      <c r="D63" s="123"/>
      <c r="E63" s="123"/>
      <c r="F63" s="123"/>
      <c r="G63" s="123"/>
      <c r="H63" s="123"/>
      <c r="I63" s="123"/>
      <c r="J63" s="123"/>
      <c r="K63" s="123"/>
      <c r="L63" s="123"/>
      <c r="M63" s="123"/>
      <c r="N63" s="123"/>
      <c r="O63" s="123"/>
      <c r="P63" s="123"/>
      <c r="Q63" s="123"/>
      <c r="R63" s="123"/>
      <c r="S63" s="123"/>
      <c r="T63" s="197"/>
      <c r="U63" s="109"/>
      <c r="V63" s="123"/>
      <c r="W63" s="123"/>
      <c r="X63" s="123"/>
      <c r="Y63" s="123"/>
      <c r="Z63" s="123"/>
      <c r="AA63" s="123"/>
      <c r="AB63" s="123"/>
      <c r="AC63" s="123"/>
      <c r="AD63" s="123"/>
      <c r="AE63" s="123"/>
      <c r="AF63" s="123"/>
      <c r="AG63" s="123"/>
      <c r="AH63" s="123"/>
      <c r="AI63" s="123"/>
      <c r="AJ63" s="123"/>
      <c r="AK63" s="123"/>
      <c r="AL63" s="123"/>
      <c r="AM63" s="123"/>
      <c r="AN63" s="197"/>
      <c r="AP63" s="84"/>
    </row>
    <row r="64" spans="2:42">
      <c r="B64" s="91"/>
      <c r="C64" s="111"/>
      <c r="D64" s="128"/>
      <c r="E64" s="128"/>
      <c r="F64" s="128"/>
      <c r="G64" s="128"/>
      <c r="H64" s="128"/>
      <c r="I64" s="128"/>
      <c r="J64" s="128"/>
      <c r="K64" s="128"/>
      <c r="L64" s="128"/>
      <c r="M64" s="128"/>
      <c r="N64" s="128"/>
      <c r="O64" s="128"/>
      <c r="P64" s="128"/>
      <c r="Q64" s="128"/>
      <c r="R64" s="128"/>
      <c r="S64" s="128"/>
      <c r="T64" s="198"/>
      <c r="U64" s="111"/>
      <c r="V64" s="128"/>
      <c r="W64" s="128"/>
      <c r="X64" s="128"/>
      <c r="Y64" s="128"/>
      <c r="Z64" s="128"/>
      <c r="AA64" s="128"/>
      <c r="AB64" s="128"/>
      <c r="AC64" s="128"/>
      <c r="AD64" s="128"/>
      <c r="AE64" s="128"/>
      <c r="AF64" s="128"/>
      <c r="AG64" s="128"/>
      <c r="AH64" s="128"/>
      <c r="AI64" s="128"/>
      <c r="AJ64" s="128"/>
      <c r="AK64" s="128"/>
      <c r="AL64" s="128"/>
      <c r="AM64" s="128"/>
      <c r="AN64" s="198"/>
      <c r="AP64" s="84"/>
    </row>
    <row r="65" spans="2:43" ht="14.25" customHeight="1">
      <c r="B65" s="97" t="s">
        <v>549</v>
      </c>
      <c r="C65" s="112"/>
      <c r="D65" s="112"/>
      <c r="E65" s="112"/>
      <c r="F65" s="140"/>
      <c r="G65" s="96" t="s">
        <v>69</v>
      </c>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P65" s="84"/>
    </row>
    <row r="67" spans="2:43">
      <c r="B67" s="85" t="s">
        <v>359</v>
      </c>
    </row>
    <row r="68" spans="2:43">
      <c r="B68" s="85" t="s">
        <v>304</v>
      </c>
    </row>
    <row r="69" spans="2:43">
      <c r="B69" s="85" t="s">
        <v>550</v>
      </c>
    </row>
    <row r="70" spans="2:43">
      <c r="B70" s="85" t="s">
        <v>314</v>
      </c>
    </row>
    <row r="71" spans="2:43">
      <c r="B71" s="85" t="s">
        <v>486</v>
      </c>
    </row>
    <row r="72" spans="2:43">
      <c r="B72" s="85" t="s">
        <v>303</v>
      </c>
    </row>
    <row r="73" spans="2:43">
      <c r="B73" s="85" t="s">
        <v>241</v>
      </c>
      <c r="AP73" s="84"/>
      <c r="AQ73" s="85"/>
    </row>
    <row r="74" spans="2:43">
      <c r="B74" s="85"/>
      <c r="E74" s="84" t="s">
        <v>565</v>
      </c>
      <c r="AP74" s="84"/>
      <c r="AQ74" s="85"/>
    </row>
    <row r="75" spans="2:43">
      <c r="B75" s="85" t="s">
        <v>473</v>
      </c>
    </row>
    <row r="76" spans="2:43">
      <c r="B76" s="85" t="s">
        <v>552</v>
      </c>
    </row>
    <row r="77" spans="2:43">
      <c r="B77" s="85" t="s">
        <v>381</v>
      </c>
    </row>
    <row r="91" spans="2:2" ht="12.75" customHeight="1">
      <c r="B91" s="98"/>
    </row>
    <row r="92" spans="2:2" ht="12.75" customHeight="1">
      <c r="B92" s="98" t="s">
        <v>555</v>
      </c>
    </row>
    <row r="93" spans="2:2" ht="12.75" customHeight="1">
      <c r="B93" s="98" t="s">
        <v>171</v>
      </c>
    </row>
    <row r="94" spans="2:2" ht="12.75" customHeight="1">
      <c r="B94" s="98" t="s">
        <v>55</v>
      </c>
    </row>
    <row r="95" spans="2:2" ht="12.75" customHeight="1">
      <c r="B95" s="98" t="s">
        <v>278</v>
      </c>
    </row>
    <row r="96" spans="2:2" ht="12.75" customHeight="1">
      <c r="B96" s="98" t="s">
        <v>556</v>
      </c>
    </row>
    <row r="97" spans="2:2" ht="12.75" customHeight="1">
      <c r="B97" s="98" t="s">
        <v>331</v>
      </c>
    </row>
    <row r="98" spans="2:2" ht="12.75" customHeight="1">
      <c r="B98" s="98" t="s">
        <v>340</v>
      </c>
    </row>
    <row r="99" spans="2:2" ht="12.75" customHeight="1">
      <c r="B99" s="98" t="s">
        <v>433</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sheetData>
  <mergeCells count="263">
    <mergeCell ref="AB3:AF3"/>
    <mergeCell ref="AG3:AN3"/>
    <mergeCell ref="B5:AN5"/>
    <mergeCell ref="B6:AN6"/>
    <mergeCell ref="AF7:AG7"/>
    <mergeCell ref="AI7:AJ7"/>
    <mergeCell ref="AL7:AM7"/>
    <mergeCell ref="E9:I9"/>
    <mergeCell ref="AB11:AM11"/>
    <mergeCell ref="AB12:AM12"/>
    <mergeCell ref="AD13:AM13"/>
    <mergeCell ref="C17:L17"/>
    <mergeCell ref="M17:AN17"/>
    <mergeCell ref="C18:L18"/>
    <mergeCell ref="M18:AN18"/>
    <mergeCell ref="M19:P19"/>
    <mergeCell ref="Q19:S19"/>
    <mergeCell ref="U19:W19"/>
    <mergeCell ref="Y19:AN19"/>
    <mergeCell ref="M20:P20"/>
    <mergeCell ref="R20:U20"/>
    <mergeCell ref="V20:W20"/>
    <mergeCell ref="X20:AN20"/>
    <mergeCell ref="M21:AN21"/>
    <mergeCell ref="C22:L22"/>
    <mergeCell ref="M22:Q22"/>
    <mergeCell ref="R22:AA22"/>
    <mergeCell ref="AB22:AF22"/>
    <mergeCell ref="AG22:AN22"/>
    <mergeCell ref="C23:L23"/>
    <mergeCell ref="M23:U23"/>
    <mergeCell ref="V23:AA23"/>
    <mergeCell ref="AB23:AN23"/>
    <mergeCell ref="C24:L24"/>
    <mergeCell ref="M24:Q24"/>
    <mergeCell ref="R24:AA24"/>
    <mergeCell ref="AB24:AF24"/>
    <mergeCell ref="AG24:AN24"/>
    <mergeCell ref="M25:P25"/>
    <mergeCell ref="Q25:S25"/>
    <mergeCell ref="U25:W25"/>
    <mergeCell ref="Y25:AN25"/>
    <mergeCell ref="M26:P26"/>
    <mergeCell ref="R26:U26"/>
    <mergeCell ref="V26:W26"/>
    <mergeCell ref="X26:AN26"/>
    <mergeCell ref="M27:AN27"/>
    <mergeCell ref="C28:L28"/>
    <mergeCell ref="M28:AN28"/>
    <mergeCell ref="C29:L29"/>
    <mergeCell ref="M29:AN29"/>
    <mergeCell ref="M30:P30"/>
    <mergeCell ref="Q30:S30"/>
    <mergeCell ref="U30:W30"/>
    <mergeCell ref="Y30:AN30"/>
    <mergeCell ref="M31:P31"/>
    <mergeCell ref="R31:U31"/>
    <mergeCell ref="V31:W31"/>
    <mergeCell ref="X31:AN31"/>
    <mergeCell ref="M32:AN32"/>
    <mergeCell ref="C33:L33"/>
    <mergeCell ref="M33:Q33"/>
    <mergeCell ref="R33:AA33"/>
    <mergeCell ref="AB33:AF33"/>
    <mergeCell ref="AG33:AN33"/>
    <mergeCell ref="M34:P34"/>
    <mergeCell ref="Q34:S34"/>
    <mergeCell ref="U34:W34"/>
    <mergeCell ref="Y34:AN34"/>
    <mergeCell ref="M35:P35"/>
    <mergeCell ref="R35:U35"/>
    <mergeCell ref="V35:W35"/>
    <mergeCell ref="X35:AN35"/>
    <mergeCell ref="M36:AN36"/>
    <mergeCell ref="C37:L37"/>
    <mergeCell ref="M37:Q37"/>
    <mergeCell ref="R37:AA37"/>
    <mergeCell ref="AB37:AF37"/>
    <mergeCell ref="AG37:AN37"/>
    <mergeCell ref="C38:L38"/>
    <mergeCell ref="M38:AN38"/>
    <mergeCell ref="M39:P39"/>
    <mergeCell ref="Q39:S39"/>
    <mergeCell ref="U39:W39"/>
    <mergeCell ref="Y39:AN39"/>
    <mergeCell ref="M40:P40"/>
    <mergeCell ref="R40:U40"/>
    <mergeCell ref="V40:W40"/>
    <mergeCell ref="X40:AN40"/>
    <mergeCell ref="M41:AN41"/>
    <mergeCell ref="AA42:AD42"/>
    <mergeCell ref="AE42:AH42"/>
    <mergeCell ref="AI42:AN42"/>
    <mergeCell ref="AE43:AH43"/>
    <mergeCell ref="AI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E55:L55"/>
    <mergeCell ref="M55:N55"/>
    <mergeCell ref="O55:Q55"/>
    <mergeCell ref="S55:T55"/>
    <mergeCell ref="V55:W55"/>
    <mergeCell ref="Y55:Z55"/>
    <mergeCell ref="AA55:AD55"/>
    <mergeCell ref="AE55:AH55"/>
    <mergeCell ref="AJ55:AK55"/>
    <mergeCell ref="AM55:AN55"/>
    <mergeCell ref="E56:L56"/>
    <mergeCell ref="M56:N56"/>
    <mergeCell ref="O56:Q56"/>
    <mergeCell ref="S56:T56"/>
    <mergeCell ref="V56:W56"/>
    <mergeCell ref="Y56:Z56"/>
    <mergeCell ref="AA56:AD56"/>
    <mergeCell ref="AE56:AH56"/>
    <mergeCell ref="AJ56:AK56"/>
    <mergeCell ref="AM56:AN56"/>
    <mergeCell ref="C57:L57"/>
    <mergeCell ref="M57:N57"/>
    <mergeCell ref="O57:Q57"/>
    <mergeCell ref="S57:T57"/>
    <mergeCell ref="V57:W57"/>
    <mergeCell ref="Y57:Z57"/>
    <mergeCell ref="AA57:AD57"/>
    <mergeCell ref="AE57:AH57"/>
    <mergeCell ref="AI57:AN57"/>
    <mergeCell ref="C58:L58"/>
    <mergeCell ref="M58:N58"/>
    <mergeCell ref="O58:Q58"/>
    <mergeCell ref="S58:T58"/>
    <mergeCell ref="V58:W58"/>
    <mergeCell ref="Y58:Z58"/>
    <mergeCell ref="AA58:AD58"/>
    <mergeCell ref="AE58:AH58"/>
    <mergeCell ref="AI58:AN58"/>
    <mergeCell ref="B59:K59"/>
    <mergeCell ref="C60:T60"/>
    <mergeCell ref="U60:AN60"/>
    <mergeCell ref="B65:F65"/>
    <mergeCell ref="G65:AN65"/>
    <mergeCell ref="C19:L21"/>
    <mergeCell ref="C25:L27"/>
    <mergeCell ref="C30:L32"/>
    <mergeCell ref="C34:L36"/>
    <mergeCell ref="C39:L41"/>
    <mergeCell ref="C42:L43"/>
    <mergeCell ref="M42:N43"/>
    <mergeCell ref="R42:Z43"/>
    <mergeCell ref="B60:B64"/>
    <mergeCell ref="C61:T64"/>
    <mergeCell ref="U61:AN64"/>
    <mergeCell ref="B17:B27"/>
    <mergeCell ref="B28:B41"/>
    <mergeCell ref="B42:B56"/>
    <mergeCell ref="C44:C56"/>
  </mergeCells>
  <phoneticPr fontId="7"/>
  <dataValidations count="2">
    <dataValidation type="list" allowBlank="1" showDropDown="0" showInputMessage="1" showErrorMessage="1" sqref="R44:R58 U44:U58 X44:X58 AI44:AI56 AL44:AL56">
      <formula1>"□,■"</formula1>
    </dataValidation>
    <dataValidation type="list" allowBlank="1" showDropDown="0" showInputMessage="1" showErrorMessage="1" sqref="M44:N58">
      <formula1>"○"</formula1>
    </dataValidation>
  </dataValidations>
  <printOptions horizontalCentered="1"/>
  <pageMargins left="0.23622047244094491" right="0.23622047244094491" top="0.74803149606299213" bottom="0.74803149606299213" header="0.31496062992125984" footer="0.31496062992125984"/>
  <pageSetup paperSize="9" scale="75" fitToWidth="1" fitToHeight="1" orientation="portrait" usePrinterDefaults="1" r:id="rId1"/>
  <headerFooter alignWithMargins="0"/>
  <rowBreaks count="1" manualBreakCount="1">
    <brk id="43" max="40" man="1"/>
  </rowBreaks>
  <colBreaks count="1" manualBreakCount="1">
    <brk id="26" max="8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zoomScale="60" zoomScaleNormal="60" workbookViewId="0"/>
  </sheetViews>
  <sheetFormatPr defaultRowHeight="25.5"/>
  <cols>
    <col min="1" max="1" width="1.75" style="1370" customWidth="1"/>
    <col min="2" max="2" width="9" style="1370" customWidth="1"/>
    <col min="3" max="12" width="40.625" style="1370" customWidth="1"/>
    <col min="13" max="16384" width="9" style="1370" customWidth="1"/>
  </cols>
  <sheetData>
    <row r="1" spans="1:12">
      <c r="A1" s="1371"/>
      <c r="B1" s="1372" t="s">
        <v>259</v>
      </c>
      <c r="C1" s="1372"/>
      <c r="D1" s="1372"/>
    </row>
    <row r="2" spans="1:12">
      <c r="A2" s="1371"/>
      <c r="B2" s="1372"/>
      <c r="C2" s="1372"/>
      <c r="D2" s="1372"/>
    </row>
    <row r="3" spans="1:12">
      <c r="A3" s="1371"/>
      <c r="B3" s="1373" t="s">
        <v>265</v>
      </c>
      <c r="C3" s="1373" t="s">
        <v>655</v>
      </c>
      <c r="D3" s="1372"/>
    </row>
    <row r="4" spans="1:12">
      <c r="A4" s="1371"/>
      <c r="B4" s="1374">
        <v>1</v>
      </c>
      <c r="C4" s="1379" t="s">
        <v>740</v>
      </c>
      <c r="D4" s="1372"/>
    </row>
    <row r="5" spans="1:12">
      <c r="A5" s="1371"/>
      <c r="B5" s="1374">
        <v>2</v>
      </c>
      <c r="C5" s="1379" t="s">
        <v>243</v>
      </c>
    </row>
    <row r="6" spans="1:12">
      <c r="A6" s="1371"/>
      <c r="B6" s="1374">
        <v>3</v>
      </c>
      <c r="C6" s="1379" t="s">
        <v>243</v>
      </c>
      <c r="D6" s="1372"/>
    </row>
    <row r="7" spans="1:12">
      <c r="A7" s="1371"/>
      <c r="B7" s="1374">
        <v>4</v>
      </c>
      <c r="C7" s="1379" t="s">
        <v>243</v>
      </c>
      <c r="D7" s="1372"/>
    </row>
    <row r="8" spans="1:12">
      <c r="A8" s="1371"/>
      <c r="B8" s="1374">
        <v>5</v>
      </c>
      <c r="C8" s="1379" t="s">
        <v>243</v>
      </c>
      <c r="D8" s="1372"/>
    </row>
    <row r="9" spans="1:12">
      <c r="A9" s="1371"/>
      <c r="B9" s="1372"/>
      <c r="C9" s="1372"/>
      <c r="D9" s="1372"/>
    </row>
    <row r="10" spans="1:12">
      <c r="A10" s="1371"/>
      <c r="B10" s="1372" t="s">
        <v>594</v>
      </c>
      <c r="C10" s="1372"/>
      <c r="D10" s="1372"/>
    </row>
    <row r="11" spans="1:12" ht="26.25">
      <c r="A11" s="1371"/>
      <c r="B11" s="1372"/>
      <c r="C11" s="1372"/>
      <c r="D11" s="1372"/>
    </row>
    <row r="12" spans="1:12" ht="26.25">
      <c r="A12" s="1371"/>
      <c r="B12" s="1375" t="s">
        <v>848</v>
      </c>
      <c r="C12" s="1380" t="s">
        <v>554</v>
      </c>
      <c r="D12" s="1384" t="s">
        <v>7</v>
      </c>
      <c r="E12" s="1384" t="s">
        <v>755</v>
      </c>
      <c r="F12" s="1384" t="s">
        <v>756</v>
      </c>
      <c r="G12" s="1389" t="s">
        <v>566</v>
      </c>
      <c r="H12" s="1392" t="s">
        <v>243</v>
      </c>
      <c r="I12" s="1392" t="s">
        <v>243</v>
      </c>
      <c r="J12" s="1392" t="s">
        <v>243</v>
      </c>
      <c r="K12" s="1392" t="s">
        <v>243</v>
      </c>
      <c r="L12" s="1394" t="s">
        <v>243</v>
      </c>
    </row>
    <row r="13" spans="1:12">
      <c r="A13" s="1371"/>
      <c r="B13" s="1376" t="s">
        <v>768</v>
      </c>
      <c r="C13" s="1381" t="s">
        <v>243</v>
      </c>
      <c r="D13" s="1385" t="s">
        <v>679</v>
      </c>
      <c r="E13" s="1385" t="s">
        <v>764</v>
      </c>
      <c r="F13" s="1385" t="s">
        <v>766</v>
      </c>
      <c r="G13" s="1390" t="s">
        <v>858</v>
      </c>
      <c r="H13" s="1393" t="s">
        <v>243</v>
      </c>
      <c r="I13" s="1393" t="s">
        <v>243</v>
      </c>
      <c r="J13" s="1393" t="s">
        <v>243</v>
      </c>
      <c r="K13" s="1393" t="s">
        <v>243</v>
      </c>
      <c r="L13" s="1395" t="s">
        <v>243</v>
      </c>
    </row>
    <row r="14" spans="1:12">
      <c r="B14" s="1377"/>
      <c r="C14" s="1382" t="s">
        <v>243</v>
      </c>
      <c r="D14" s="1386" t="s">
        <v>461</v>
      </c>
      <c r="E14" s="1386" t="s">
        <v>765</v>
      </c>
      <c r="F14" s="1386" t="s">
        <v>243</v>
      </c>
      <c r="G14" s="1391" t="s">
        <v>859</v>
      </c>
      <c r="H14" s="1386" t="s">
        <v>243</v>
      </c>
      <c r="I14" s="1386" t="s">
        <v>243</v>
      </c>
      <c r="J14" s="1386" t="s">
        <v>243</v>
      </c>
      <c r="K14" s="1386" t="s">
        <v>243</v>
      </c>
      <c r="L14" s="1396" t="s">
        <v>243</v>
      </c>
    </row>
    <row r="15" spans="1:12">
      <c r="B15" s="1377"/>
      <c r="C15" s="1382" t="s">
        <v>243</v>
      </c>
      <c r="D15" s="1386" t="s">
        <v>378</v>
      </c>
      <c r="E15" s="1387" t="s">
        <v>243</v>
      </c>
      <c r="F15" s="1387" t="s">
        <v>243</v>
      </c>
      <c r="G15" s="1391" t="s">
        <v>123</v>
      </c>
      <c r="H15" s="1387" t="s">
        <v>243</v>
      </c>
      <c r="I15" s="1387" t="s">
        <v>243</v>
      </c>
      <c r="J15" s="1387" t="s">
        <v>243</v>
      </c>
      <c r="K15" s="1387" t="s">
        <v>243</v>
      </c>
      <c r="L15" s="1397" t="s">
        <v>243</v>
      </c>
    </row>
    <row r="16" spans="1:12">
      <c r="B16" s="1377"/>
      <c r="C16" s="1382" t="s">
        <v>243</v>
      </c>
      <c r="D16" s="1387" t="s">
        <v>243</v>
      </c>
      <c r="E16" s="1387" t="s">
        <v>243</v>
      </c>
      <c r="F16" s="1387" t="s">
        <v>243</v>
      </c>
      <c r="G16" s="1391" t="s">
        <v>764</v>
      </c>
      <c r="H16" s="1387" t="s">
        <v>243</v>
      </c>
      <c r="I16" s="1387" t="s">
        <v>243</v>
      </c>
      <c r="J16" s="1387" t="s">
        <v>243</v>
      </c>
      <c r="K16" s="1387" t="s">
        <v>243</v>
      </c>
      <c r="L16" s="1397" t="s">
        <v>243</v>
      </c>
    </row>
    <row r="17" spans="2:12">
      <c r="B17" s="1377"/>
      <c r="C17" s="1382" t="s">
        <v>243</v>
      </c>
      <c r="D17" s="1387" t="s">
        <v>243</v>
      </c>
      <c r="E17" s="1387" t="s">
        <v>243</v>
      </c>
      <c r="F17" s="1387" t="s">
        <v>243</v>
      </c>
      <c r="G17" s="1391" t="s">
        <v>765</v>
      </c>
      <c r="H17" s="1387" t="s">
        <v>243</v>
      </c>
      <c r="I17" s="1387" t="s">
        <v>243</v>
      </c>
      <c r="J17" s="1387" t="s">
        <v>243</v>
      </c>
      <c r="K17" s="1387" t="s">
        <v>243</v>
      </c>
      <c r="L17" s="1397" t="s">
        <v>243</v>
      </c>
    </row>
    <row r="18" spans="2:12">
      <c r="B18" s="1377"/>
      <c r="C18" s="1382" t="s">
        <v>243</v>
      </c>
      <c r="D18" s="1387" t="s">
        <v>243</v>
      </c>
      <c r="E18" s="1387" t="s">
        <v>243</v>
      </c>
      <c r="F18" s="1387" t="s">
        <v>243</v>
      </c>
      <c r="G18" s="1391" t="s">
        <v>644</v>
      </c>
      <c r="H18" s="1387" t="s">
        <v>243</v>
      </c>
      <c r="I18" s="1387" t="s">
        <v>243</v>
      </c>
      <c r="J18" s="1387" t="s">
        <v>243</v>
      </c>
      <c r="K18" s="1387" t="s">
        <v>243</v>
      </c>
      <c r="L18" s="1397" t="s">
        <v>243</v>
      </c>
    </row>
    <row r="19" spans="2:12">
      <c r="B19" s="1377"/>
      <c r="C19" s="1382" t="s">
        <v>243</v>
      </c>
      <c r="D19" s="1387" t="s">
        <v>243</v>
      </c>
      <c r="E19" s="1387" t="s">
        <v>243</v>
      </c>
      <c r="F19" s="1387" t="s">
        <v>243</v>
      </c>
      <c r="G19" s="1391" t="s">
        <v>482</v>
      </c>
      <c r="H19" s="1387" t="s">
        <v>243</v>
      </c>
      <c r="I19" s="1387" t="s">
        <v>243</v>
      </c>
      <c r="J19" s="1387" t="s">
        <v>243</v>
      </c>
      <c r="K19" s="1387" t="s">
        <v>243</v>
      </c>
      <c r="L19" s="1397" t="s">
        <v>243</v>
      </c>
    </row>
    <row r="20" spans="2:12">
      <c r="B20" s="1377"/>
      <c r="C20" s="1382" t="s">
        <v>243</v>
      </c>
      <c r="D20" s="1387" t="s">
        <v>243</v>
      </c>
      <c r="E20" s="1387" t="s">
        <v>243</v>
      </c>
      <c r="F20" s="1387" t="s">
        <v>243</v>
      </c>
      <c r="G20" s="1391" t="s">
        <v>553</v>
      </c>
      <c r="H20" s="1387" t="s">
        <v>243</v>
      </c>
      <c r="I20" s="1387" t="s">
        <v>243</v>
      </c>
      <c r="J20" s="1387" t="s">
        <v>243</v>
      </c>
      <c r="K20" s="1387" t="s">
        <v>243</v>
      </c>
      <c r="L20" s="1397" t="s">
        <v>243</v>
      </c>
    </row>
    <row r="21" spans="2:12">
      <c r="B21" s="1377"/>
      <c r="C21" s="1382" t="s">
        <v>243</v>
      </c>
      <c r="D21" s="1387" t="s">
        <v>243</v>
      </c>
      <c r="E21" s="1387" t="s">
        <v>243</v>
      </c>
      <c r="F21" s="1387" t="s">
        <v>243</v>
      </c>
      <c r="G21" s="1391" t="s">
        <v>776</v>
      </c>
      <c r="H21" s="1387" t="s">
        <v>243</v>
      </c>
      <c r="I21" s="1387" t="s">
        <v>243</v>
      </c>
      <c r="J21" s="1387" t="s">
        <v>243</v>
      </c>
      <c r="K21" s="1387" t="s">
        <v>243</v>
      </c>
      <c r="L21" s="1397" t="s">
        <v>243</v>
      </c>
    </row>
    <row r="22" spans="2:12">
      <c r="B22" s="1377"/>
      <c r="C22" s="1382" t="s">
        <v>243</v>
      </c>
      <c r="D22" s="1387" t="s">
        <v>243</v>
      </c>
      <c r="E22" s="1387" t="s">
        <v>243</v>
      </c>
      <c r="F22" s="1387" t="s">
        <v>243</v>
      </c>
      <c r="G22" s="1387" t="s">
        <v>243</v>
      </c>
      <c r="H22" s="1387" t="s">
        <v>243</v>
      </c>
      <c r="I22" s="1387" t="s">
        <v>243</v>
      </c>
      <c r="J22" s="1387" t="s">
        <v>243</v>
      </c>
      <c r="K22" s="1387" t="s">
        <v>243</v>
      </c>
      <c r="L22" s="1397" t="s">
        <v>243</v>
      </c>
    </row>
    <row r="23" spans="2:12">
      <c r="B23" s="1377"/>
      <c r="C23" s="1382" t="s">
        <v>243</v>
      </c>
      <c r="D23" s="1387" t="s">
        <v>243</v>
      </c>
      <c r="E23" s="1387" t="s">
        <v>243</v>
      </c>
      <c r="F23" s="1387" t="s">
        <v>243</v>
      </c>
      <c r="G23" s="1387" t="s">
        <v>243</v>
      </c>
      <c r="H23" s="1387" t="s">
        <v>243</v>
      </c>
      <c r="I23" s="1387" t="s">
        <v>243</v>
      </c>
      <c r="J23" s="1387" t="s">
        <v>243</v>
      </c>
      <c r="K23" s="1387" t="s">
        <v>243</v>
      </c>
      <c r="L23" s="1397" t="s">
        <v>243</v>
      </c>
    </row>
    <row r="24" spans="2:12">
      <c r="B24" s="1377"/>
      <c r="C24" s="1382" t="s">
        <v>243</v>
      </c>
      <c r="D24" s="1387" t="s">
        <v>243</v>
      </c>
      <c r="E24" s="1387" t="s">
        <v>243</v>
      </c>
      <c r="F24" s="1387" t="s">
        <v>243</v>
      </c>
      <c r="G24" s="1387" t="s">
        <v>243</v>
      </c>
      <c r="H24" s="1387" t="s">
        <v>243</v>
      </c>
      <c r="I24" s="1387" t="s">
        <v>243</v>
      </c>
      <c r="J24" s="1387" t="s">
        <v>243</v>
      </c>
      <c r="K24" s="1387" t="s">
        <v>243</v>
      </c>
      <c r="L24" s="1397" t="s">
        <v>243</v>
      </c>
    </row>
    <row r="25" spans="2:12" ht="26.25">
      <c r="B25" s="1378"/>
      <c r="C25" s="1383" t="s">
        <v>243</v>
      </c>
      <c r="D25" s="1388" t="s">
        <v>243</v>
      </c>
      <c r="E25" s="1388" t="s">
        <v>243</v>
      </c>
      <c r="F25" s="1388" t="s">
        <v>243</v>
      </c>
      <c r="G25" s="1388" t="s">
        <v>243</v>
      </c>
      <c r="H25" s="1388" t="s">
        <v>243</v>
      </c>
      <c r="I25" s="1388" t="s">
        <v>243</v>
      </c>
      <c r="J25" s="1388" t="s">
        <v>243</v>
      </c>
      <c r="K25" s="1388" t="s">
        <v>243</v>
      </c>
      <c r="L25" s="1398" t="s">
        <v>243</v>
      </c>
    </row>
    <row r="28" spans="2:12">
      <c r="C28" s="1370" t="s">
        <v>161</v>
      </c>
    </row>
    <row r="29" spans="2:12">
      <c r="C29" s="1370" t="s">
        <v>191</v>
      </c>
    </row>
    <row r="30" spans="2:12">
      <c r="C30" s="1370" t="s">
        <v>835</v>
      </c>
    </row>
    <row r="31" spans="2:12">
      <c r="C31" s="1370" t="s">
        <v>612</v>
      </c>
    </row>
    <row r="32" spans="2:12">
      <c r="C32" s="1370" t="s">
        <v>629</v>
      </c>
    </row>
    <row r="33" spans="3:3">
      <c r="C33" s="1370" t="s">
        <v>353</v>
      </c>
    </row>
    <row r="34" spans="3:3">
      <c r="C34" s="1370" t="s">
        <v>852</v>
      </c>
    </row>
    <row r="35" spans="3:3">
      <c r="C35" s="1370" t="s">
        <v>853</v>
      </c>
    </row>
    <row r="36" spans="3:3">
      <c r="C36" s="1370" t="s">
        <v>854</v>
      </c>
    </row>
    <row r="37" spans="3:3">
      <c r="C37" s="1370" t="s">
        <v>855</v>
      </c>
    </row>
    <row r="39" spans="3:3">
      <c r="C39" s="1370" t="s">
        <v>856</v>
      </c>
    </row>
    <row r="40" spans="3:3">
      <c r="C40" s="1370" t="s">
        <v>832</v>
      </c>
    </row>
    <row r="41" spans="3:3">
      <c r="C41" s="1370" t="s">
        <v>857</v>
      </c>
    </row>
    <row r="42" spans="3:3">
      <c r="C42" s="1370" t="s">
        <v>639</v>
      </c>
    </row>
    <row r="43" spans="3:3">
      <c r="C43" s="1370" t="s">
        <v>185</v>
      </c>
    </row>
    <row r="44" spans="3:3">
      <c r="C44" s="1370" t="s">
        <v>293</v>
      </c>
    </row>
  </sheetData>
  <mergeCells count="1">
    <mergeCell ref="B13:B25"/>
  </mergeCells>
  <phoneticPr fontId="57"/>
  <pageMargins left="0.70866141732283472" right="0.70866141732283472" top="0.74803149606299213" bottom="0.74803149606299213" header="0.31496062992125984" footer="0.31496062992125984"/>
  <pageSetup paperSize="9" scale="28"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dimension ref="A1:AH39"/>
  <sheetViews>
    <sheetView view="pageBreakPreview" zoomScaleSheetLayoutView="100" workbookViewId="0"/>
  </sheetViews>
  <sheetFormatPr defaultRowHeight="16.5" customHeight="1"/>
  <cols>
    <col min="1" max="1" width="12.25" style="1399" customWidth="1"/>
    <col min="2" max="2" width="4.875" style="1399" customWidth="1"/>
    <col min="3" max="3" width="13.875" style="1399" customWidth="1"/>
    <col min="4" max="31" width="3.125" style="1399" customWidth="1"/>
    <col min="32" max="33" width="8.375" style="1399" bestFit="1" customWidth="1"/>
    <col min="34" max="34" width="47.83203125" style="1399" customWidth="1"/>
    <col min="35" max="16384" width="9" style="1399" bestFit="1" customWidth="1"/>
  </cols>
  <sheetData>
    <row r="1" spans="1:34" ht="16.5" customHeight="1">
      <c r="A1" s="1400" t="s">
        <v>363</v>
      </c>
      <c r="X1" s="1401"/>
      <c r="Y1" s="1489" t="s">
        <v>253</v>
      </c>
      <c r="Z1" s="1489"/>
      <c r="AA1" s="1489"/>
      <c r="AB1" s="1489"/>
      <c r="AC1" s="1489"/>
      <c r="AD1" s="1489"/>
      <c r="AE1" s="1489"/>
      <c r="AF1" s="1489" t="s">
        <v>212</v>
      </c>
      <c r="AG1" s="1489"/>
      <c r="AH1" s="1489"/>
    </row>
    <row r="2" spans="1:34" ht="16.5" customHeight="1">
      <c r="A2" s="1400" t="s">
        <v>318</v>
      </c>
      <c r="B2" s="1400"/>
      <c r="C2" s="1400"/>
      <c r="D2" s="1400"/>
      <c r="E2" s="1400"/>
      <c r="F2" s="1400"/>
      <c r="G2" s="1400"/>
      <c r="H2" s="1400"/>
      <c r="I2" s="1400"/>
      <c r="J2" s="1400"/>
      <c r="K2" s="1400"/>
      <c r="L2" s="1400"/>
      <c r="M2" s="1400"/>
      <c r="N2" s="1400"/>
      <c r="O2" s="1400"/>
      <c r="P2" s="1400"/>
      <c r="Q2" s="1400"/>
      <c r="R2" s="1400"/>
      <c r="S2" s="1400"/>
      <c r="T2" s="1400"/>
      <c r="U2" s="256"/>
      <c r="V2" s="256"/>
      <c r="W2" s="256"/>
      <c r="X2" s="256"/>
      <c r="Y2" s="1489" t="s">
        <v>885</v>
      </c>
      <c r="Z2" s="1489"/>
      <c r="AA2" s="1489"/>
      <c r="AB2" s="1489"/>
      <c r="AC2" s="1489"/>
      <c r="AD2" s="1489"/>
      <c r="AE2" s="1489"/>
      <c r="AF2" s="1489"/>
      <c r="AG2" s="1489"/>
      <c r="AH2" s="1489"/>
    </row>
    <row r="3" spans="1:34" ht="16.5" customHeight="1">
      <c r="A3" s="1401"/>
      <c r="B3" s="1401"/>
      <c r="C3" s="1401"/>
      <c r="D3" s="1401"/>
      <c r="E3" s="1401"/>
      <c r="F3" s="1401"/>
      <c r="G3" s="1401"/>
      <c r="H3" s="1401"/>
      <c r="I3" s="1401"/>
      <c r="J3" s="1401"/>
      <c r="K3" s="1401"/>
      <c r="L3" s="1401"/>
      <c r="M3" s="1401"/>
      <c r="N3" s="1401"/>
      <c r="O3" s="1401"/>
      <c r="P3" s="1401"/>
      <c r="Q3" s="1401"/>
      <c r="R3" s="1401"/>
      <c r="S3" s="1401"/>
      <c r="T3" s="1401"/>
      <c r="U3" s="1401"/>
      <c r="V3" s="1401"/>
      <c r="W3" s="1401"/>
      <c r="X3" s="1401"/>
      <c r="Y3" s="1401"/>
      <c r="Z3" s="1401"/>
      <c r="AA3" s="1401"/>
      <c r="AB3" s="1401"/>
      <c r="AC3" s="1401"/>
      <c r="AD3" s="1401"/>
      <c r="AE3" s="1401"/>
      <c r="AF3" s="1401"/>
      <c r="AG3" s="1401"/>
      <c r="AH3" s="1401"/>
    </row>
    <row r="4" spans="1:34" ht="16.5" customHeight="1">
      <c r="A4" s="1402" t="s">
        <v>406</v>
      </c>
      <c r="B4" s="1416" t="s">
        <v>880</v>
      </c>
      <c r="C4" s="1430" t="s">
        <v>881</v>
      </c>
      <c r="D4" s="1445" t="s">
        <v>884</v>
      </c>
      <c r="E4" s="1445"/>
      <c r="F4" s="1445"/>
      <c r="G4" s="1445"/>
      <c r="H4" s="1445"/>
      <c r="I4" s="1445"/>
      <c r="J4" s="1445"/>
      <c r="K4" s="1445" t="s">
        <v>784</v>
      </c>
      <c r="L4" s="1445"/>
      <c r="M4" s="1445"/>
      <c r="N4" s="1445"/>
      <c r="O4" s="1445"/>
      <c r="P4" s="1445"/>
      <c r="Q4" s="1445"/>
      <c r="R4" s="1445" t="s">
        <v>400</v>
      </c>
      <c r="S4" s="1445"/>
      <c r="T4" s="1445"/>
      <c r="U4" s="1445"/>
      <c r="V4" s="1445"/>
      <c r="W4" s="1445"/>
      <c r="X4" s="1445"/>
      <c r="Y4" s="1445" t="s">
        <v>886</v>
      </c>
      <c r="Z4" s="1445"/>
      <c r="AA4" s="1445"/>
      <c r="AB4" s="1445"/>
      <c r="AC4" s="1445"/>
      <c r="AD4" s="1445"/>
      <c r="AE4" s="1492"/>
      <c r="AF4" s="1506" t="s">
        <v>729</v>
      </c>
      <c r="AG4" s="1520"/>
      <c r="AH4" s="1528" t="s">
        <v>890</v>
      </c>
    </row>
    <row r="5" spans="1:34" ht="16.5" customHeight="1">
      <c r="A5" s="1403"/>
      <c r="B5" s="1417"/>
      <c r="C5" s="1431"/>
      <c r="D5" s="1446">
        <v>1</v>
      </c>
      <c r="E5" s="1462">
        <v>2</v>
      </c>
      <c r="F5" s="1462">
        <v>3</v>
      </c>
      <c r="G5" s="1474">
        <v>4</v>
      </c>
      <c r="H5" s="1475">
        <v>5</v>
      </c>
      <c r="I5" s="1462">
        <v>6</v>
      </c>
      <c r="J5" s="1476">
        <v>7</v>
      </c>
      <c r="K5" s="1446">
        <v>8</v>
      </c>
      <c r="L5" s="1462">
        <v>9</v>
      </c>
      <c r="M5" s="1462">
        <v>10</v>
      </c>
      <c r="N5" s="1474">
        <v>11</v>
      </c>
      <c r="O5" s="1475">
        <v>12</v>
      </c>
      <c r="P5" s="1462">
        <v>13</v>
      </c>
      <c r="Q5" s="1476">
        <v>14</v>
      </c>
      <c r="R5" s="1446">
        <v>15</v>
      </c>
      <c r="S5" s="1462">
        <v>16</v>
      </c>
      <c r="T5" s="1462">
        <v>17</v>
      </c>
      <c r="U5" s="1474">
        <v>18</v>
      </c>
      <c r="V5" s="1475">
        <v>19</v>
      </c>
      <c r="W5" s="1462">
        <v>20</v>
      </c>
      <c r="X5" s="1476">
        <v>21</v>
      </c>
      <c r="Y5" s="1446">
        <v>22</v>
      </c>
      <c r="Z5" s="1462">
        <v>23</v>
      </c>
      <c r="AA5" s="1462">
        <v>24</v>
      </c>
      <c r="AB5" s="1474">
        <v>25</v>
      </c>
      <c r="AC5" s="1475">
        <v>26</v>
      </c>
      <c r="AD5" s="1462">
        <v>27</v>
      </c>
      <c r="AE5" s="1493">
        <v>28</v>
      </c>
      <c r="AF5" s="1507" t="s">
        <v>887</v>
      </c>
      <c r="AG5" s="1521" t="s">
        <v>889</v>
      </c>
      <c r="AH5" s="1529"/>
    </row>
    <row r="6" spans="1:34" ht="16.5" customHeight="1">
      <c r="A6" s="1404"/>
      <c r="B6" s="1418"/>
      <c r="C6" s="1432" t="s">
        <v>802</v>
      </c>
      <c r="D6" s="1447"/>
      <c r="E6" s="1463"/>
      <c r="F6" s="1463"/>
      <c r="G6" s="1463"/>
      <c r="H6" s="1463"/>
      <c r="I6" s="1463"/>
      <c r="J6" s="1477"/>
      <c r="K6" s="1447"/>
      <c r="L6" s="1463"/>
      <c r="M6" s="1463"/>
      <c r="N6" s="1463"/>
      <c r="O6" s="1463"/>
      <c r="P6" s="1463"/>
      <c r="Q6" s="1477"/>
      <c r="R6" s="1447"/>
      <c r="S6" s="1463"/>
      <c r="T6" s="1463"/>
      <c r="U6" s="1463"/>
      <c r="V6" s="1463"/>
      <c r="W6" s="1463"/>
      <c r="X6" s="1477"/>
      <c r="Y6" s="1447"/>
      <c r="Z6" s="1463"/>
      <c r="AA6" s="1463"/>
      <c r="AB6" s="1463"/>
      <c r="AC6" s="1463"/>
      <c r="AD6" s="1463"/>
      <c r="AE6" s="1477"/>
      <c r="AF6" s="1508" t="s">
        <v>749</v>
      </c>
      <c r="AG6" s="1522" t="s">
        <v>729</v>
      </c>
      <c r="AH6" s="1530"/>
    </row>
    <row r="7" spans="1:34" ht="18" customHeight="1">
      <c r="A7" s="1405"/>
      <c r="B7" s="1419"/>
      <c r="C7" s="1433"/>
      <c r="D7" s="1448"/>
      <c r="E7" s="1464"/>
      <c r="F7" s="1464"/>
      <c r="G7" s="1464"/>
      <c r="H7" s="1464"/>
      <c r="I7" s="1464"/>
      <c r="J7" s="1478"/>
      <c r="K7" s="1448"/>
      <c r="L7" s="1464"/>
      <c r="M7" s="1464"/>
      <c r="N7" s="1464"/>
      <c r="O7" s="1464"/>
      <c r="P7" s="1464"/>
      <c r="Q7" s="1478"/>
      <c r="R7" s="1448"/>
      <c r="S7" s="1464"/>
      <c r="T7" s="1464"/>
      <c r="U7" s="1464"/>
      <c r="V7" s="1464"/>
      <c r="W7" s="1464"/>
      <c r="X7" s="1478"/>
      <c r="Y7" s="1448"/>
      <c r="Z7" s="1464"/>
      <c r="AA7" s="1464"/>
      <c r="AB7" s="1464"/>
      <c r="AC7" s="1464"/>
      <c r="AD7" s="1464"/>
      <c r="AE7" s="1494"/>
      <c r="AF7" s="1509"/>
      <c r="AG7" s="1523"/>
      <c r="AH7" s="1531"/>
    </row>
    <row r="8" spans="1:34" ht="18" customHeight="1">
      <c r="A8" s="1406"/>
      <c r="B8" s="1420"/>
      <c r="C8" s="1434"/>
      <c r="D8" s="1449"/>
      <c r="E8" s="1465"/>
      <c r="F8" s="1465"/>
      <c r="G8" s="1465"/>
      <c r="H8" s="1465"/>
      <c r="I8" s="1465"/>
      <c r="J8" s="1479"/>
      <c r="K8" s="1449"/>
      <c r="L8" s="1465"/>
      <c r="M8" s="1465"/>
      <c r="N8" s="1465"/>
      <c r="O8" s="1465"/>
      <c r="P8" s="1465"/>
      <c r="Q8" s="1479"/>
      <c r="R8" s="1449"/>
      <c r="S8" s="1465"/>
      <c r="T8" s="1465"/>
      <c r="U8" s="1465"/>
      <c r="V8" s="1465"/>
      <c r="W8" s="1465"/>
      <c r="X8" s="1479"/>
      <c r="Y8" s="1449"/>
      <c r="Z8" s="1465"/>
      <c r="AA8" s="1465"/>
      <c r="AB8" s="1465"/>
      <c r="AC8" s="1465"/>
      <c r="AD8" s="1465"/>
      <c r="AE8" s="1495"/>
      <c r="AF8" s="1510"/>
      <c r="AG8" s="1524"/>
      <c r="AH8" s="1532"/>
    </row>
    <row r="9" spans="1:34" ht="18" customHeight="1">
      <c r="A9" s="1407"/>
      <c r="B9" s="1421"/>
      <c r="C9" s="1435"/>
      <c r="D9" s="1450"/>
      <c r="E9" s="1466"/>
      <c r="F9" s="1466"/>
      <c r="G9" s="1466"/>
      <c r="H9" s="1466"/>
      <c r="I9" s="1466"/>
      <c r="J9" s="1466"/>
      <c r="K9" s="1450"/>
      <c r="L9" s="1466"/>
      <c r="M9" s="1466"/>
      <c r="N9" s="1466"/>
      <c r="O9" s="1466"/>
      <c r="P9" s="1466"/>
      <c r="Q9" s="1466"/>
      <c r="R9" s="1450"/>
      <c r="S9" s="1466"/>
      <c r="T9" s="1466"/>
      <c r="U9" s="1466"/>
      <c r="V9" s="1466"/>
      <c r="W9" s="1466"/>
      <c r="X9" s="1480"/>
      <c r="Y9" s="1451"/>
      <c r="Z9" s="1466"/>
      <c r="AA9" s="1466"/>
      <c r="AB9" s="1466"/>
      <c r="AC9" s="1466"/>
      <c r="AD9" s="1466"/>
      <c r="AE9" s="1496"/>
      <c r="AF9" s="1511"/>
      <c r="AG9" s="1524"/>
      <c r="AH9" s="1532"/>
    </row>
    <row r="10" spans="1:34" ht="18" customHeight="1">
      <c r="A10" s="1407"/>
      <c r="B10" s="1421"/>
      <c r="C10" s="1435"/>
      <c r="D10" s="1451"/>
      <c r="E10" s="1466"/>
      <c r="F10" s="1466"/>
      <c r="G10" s="1466"/>
      <c r="H10" s="1466"/>
      <c r="I10" s="1466"/>
      <c r="J10" s="1480"/>
      <c r="K10" s="1451"/>
      <c r="L10" s="1466"/>
      <c r="M10" s="1466"/>
      <c r="N10" s="1466"/>
      <c r="O10" s="1466"/>
      <c r="P10" s="1466"/>
      <c r="Q10" s="1480"/>
      <c r="R10" s="1451"/>
      <c r="S10" s="1466"/>
      <c r="T10" s="1466"/>
      <c r="U10" s="1466"/>
      <c r="V10" s="1466"/>
      <c r="W10" s="1466"/>
      <c r="X10" s="1480"/>
      <c r="Y10" s="1451"/>
      <c r="Z10" s="1466"/>
      <c r="AA10" s="1466"/>
      <c r="AB10" s="1466"/>
      <c r="AC10" s="1466"/>
      <c r="AD10" s="1466"/>
      <c r="AE10" s="1496"/>
      <c r="AF10" s="1511"/>
      <c r="AG10" s="1524"/>
      <c r="AH10" s="1532"/>
    </row>
    <row r="11" spans="1:34" ht="18" customHeight="1">
      <c r="A11" s="1407"/>
      <c r="B11" s="1421"/>
      <c r="C11" s="1435"/>
      <c r="D11" s="1450"/>
      <c r="E11" s="1466"/>
      <c r="F11" s="1466"/>
      <c r="G11" s="1466"/>
      <c r="H11" s="1466"/>
      <c r="I11" s="1466"/>
      <c r="J11" s="1481"/>
      <c r="K11" s="1450"/>
      <c r="L11" s="1466"/>
      <c r="M11" s="1466"/>
      <c r="N11" s="1466"/>
      <c r="O11" s="1466"/>
      <c r="P11" s="1466"/>
      <c r="Q11" s="1481"/>
      <c r="R11" s="1450"/>
      <c r="S11" s="1466"/>
      <c r="T11" s="1466"/>
      <c r="U11" s="1466"/>
      <c r="V11" s="1466"/>
      <c r="W11" s="1466"/>
      <c r="X11" s="1481"/>
      <c r="Y11" s="1450"/>
      <c r="Z11" s="1466"/>
      <c r="AA11" s="1466"/>
      <c r="AB11" s="1466"/>
      <c r="AC11" s="1466"/>
      <c r="AD11" s="1466"/>
      <c r="AE11" s="1497"/>
      <c r="AF11" s="1511"/>
      <c r="AG11" s="1524"/>
      <c r="AH11" s="1532"/>
    </row>
    <row r="12" spans="1:34" ht="18" customHeight="1">
      <c r="A12" s="1407"/>
      <c r="B12" s="1421"/>
      <c r="C12" s="1435"/>
      <c r="D12" s="1450"/>
      <c r="E12" s="1466"/>
      <c r="F12" s="1466"/>
      <c r="G12" s="1466"/>
      <c r="H12" s="1466"/>
      <c r="I12" s="1466"/>
      <c r="J12" s="1481"/>
      <c r="K12" s="1450"/>
      <c r="L12" s="1466"/>
      <c r="M12" s="1466"/>
      <c r="N12" s="1466"/>
      <c r="O12" s="1466"/>
      <c r="P12" s="1466"/>
      <c r="Q12" s="1481"/>
      <c r="R12" s="1450"/>
      <c r="S12" s="1466"/>
      <c r="T12" s="1466"/>
      <c r="U12" s="1466"/>
      <c r="V12" s="1466"/>
      <c r="W12" s="1466"/>
      <c r="X12" s="1481"/>
      <c r="Y12" s="1450"/>
      <c r="Z12" s="1466"/>
      <c r="AA12" s="1466"/>
      <c r="AB12" s="1466"/>
      <c r="AC12" s="1466"/>
      <c r="AD12" s="1466"/>
      <c r="AE12" s="1497"/>
      <c r="AF12" s="1511"/>
      <c r="AG12" s="1524"/>
      <c r="AH12" s="1532"/>
    </row>
    <row r="13" spans="1:34" ht="18" customHeight="1">
      <c r="A13" s="1407"/>
      <c r="B13" s="1421"/>
      <c r="C13" s="1435"/>
      <c r="D13" s="1450"/>
      <c r="E13" s="1466"/>
      <c r="F13" s="1466"/>
      <c r="G13" s="1466"/>
      <c r="H13" s="1466"/>
      <c r="I13" s="1466"/>
      <c r="J13" s="1481"/>
      <c r="K13" s="1450"/>
      <c r="L13" s="1466"/>
      <c r="M13" s="1466"/>
      <c r="N13" s="1466"/>
      <c r="O13" s="1466"/>
      <c r="P13" s="1466"/>
      <c r="Q13" s="1481"/>
      <c r="R13" s="1450"/>
      <c r="S13" s="1466"/>
      <c r="T13" s="1466"/>
      <c r="U13" s="1466"/>
      <c r="V13" s="1466"/>
      <c r="W13" s="1466"/>
      <c r="X13" s="1481"/>
      <c r="Y13" s="1450"/>
      <c r="Z13" s="1466"/>
      <c r="AA13" s="1466"/>
      <c r="AB13" s="1466"/>
      <c r="AC13" s="1466"/>
      <c r="AD13" s="1466"/>
      <c r="AE13" s="1497"/>
      <c r="AF13" s="1511"/>
      <c r="AG13" s="1524"/>
      <c r="AH13" s="1532"/>
    </row>
    <row r="14" spans="1:34" ht="18" customHeight="1">
      <c r="A14" s="1407"/>
      <c r="B14" s="1421"/>
      <c r="C14" s="1435"/>
      <c r="D14" s="1450"/>
      <c r="E14" s="1466"/>
      <c r="F14" s="1466"/>
      <c r="G14" s="1466"/>
      <c r="H14" s="1466"/>
      <c r="I14" s="1466"/>
      <c r="J14" s="1481"/>
      <c r="K14" s="1450"/>
      <c r="L14" s="1466"/>
      <c r="M14" s="1466"/>
      <c r="N14" s="1466"/>
      <c r="O14" s="1466"/>
      <c r="P14" s="1466"/>
      <c r="Q14" s="1481"/>
      <c r="R14" s="1450"/>
      <c r="S14" s="1466"/>
      <c r="T14" s="1466"/>
      <c r="U14" s="1466"/>
      <c r="V14" s="1466"/>
      <c r="W14" s="1466"/>
      <c r="X14" s="1481"/>
      <c r="Y14" s="1450"/>
      <c r="Z14" s="1466"/>
      <c r="AA14" s="1466"/>
      <c r="AB14" s="1466"/>
      <c r="AC14" s="1466"/>
      <c r="AD14" s="1466"/>
      <c r="AE14" s="1498"/>
      <c r="AF14" s="1511"/>
      <c r="AG14" s="1524"/>
      <c r="AH14" s="1533"/>
    </row>
    <row r="15" spans="1:34" ht="18" customHeight="1">
      <c r="A15" s="1408"/>
      <c r="B15" s="1422"/>
      <c r="C15" s="1436"/>
      <c r="D15" s="1452"/>
      <c r="E15" s="1467"/>
      <c r="F15" s="1467"/>
      <c r="G15" s="1467"/>
      <c r="H15" s="1467"/>
      <c r="I15" s="1467"/>
      <c r="J15" s="1482"/>
      <c r="K15" s="1452"/>
      <c r="L15" s="1467"/>
      <c r="M15" s="1467"/>
      <c r="N15" s="1467"/>
      <c r="O15" s="1467"/>
      <c r="P15" s="1467"/>
      <c r="Q15" s="1482"/>
      <c r="R15" s="1452"/>
      <c r="S15" s="1467"/>
      <c r="T15" s="1467"/>
      <c r="U15" s="1467"/>
      <c r="V15" s="1467"/>
      <c r="W15" s="1467"/>
      <c r="X15" s="1482"/>
      <c r="Y15" s="1452"/>
      <c r="Z15" s="1467"/>
      <c r="AA15" s="1467"/>
      <c r="AB15" s="1467"/>
      <c r="AC15" s="1467"/>
      <c r="AD15" s="1467"/>
      <c r="AE15" s="1499"/>
      <c r="AF15" s="1511"/>
      <c r="AG15" s="1524"/>
      <c r="AH15" s="1532"/>
    </row>
    <row r="16" spans="1:34" ht="16.5" customHeight="1">
      <c r="A16" s="1409" t="s">
        <v>247</v>
      </c>
      <c r="B16" s="1423"/>
      <c r="C16" s="1437"/>
      <c r="D16" s="1453"/>
      <c r="E16" s="1468"/>
      <c r="F16" s="1468"/>
      <c r="G16" s="1468"/>
      <c r="H16" s="1468"/>
      <c r="I16" s="1468"/>
      <c r="J16" s="1483"/>
      <c r="K16" s="1453"/>
      <c r="L16" s="1468"/>
      <c r="M16" s="1468"/>
      <c r="N16" s="1468"/>
      <c r="O16" s="1468"/>
      <c r="P16" s="1468"/>
      <c r="Q16" s="1483"/>
      <c r="R16" s="1453"/>
      <c r="S16" s="1468"/>
      <c r="T16" s="1468"/>
      <c r="U16" s="1468"/>
      <c r="V16" s="1468"/>
      <c r="W16" s="1468"/>
      <c r="X16" s="1483"/>
      <c r="Y16" s="1490"/>
      <c r="Z16" s="1491"/>
      <c r="AA16" s="1491"/>
      <c r="AB16" s="1491"/>
      <c r="AC16" s="1491"/>
      <c r="AD16" s="1491"/>
      <c r="AE16" s="1500"/>
      <c r="AF16" s="1512"/>
      <c r="AG16" s="1525"/>
      <c r="AH16" s="1534"/>
    </row>
    <row r="17" spans="1:34" ht="16.5" customHeight="1">
      <c r="A17" s="1410" t="s">
        <v>874</v>
      </c>
      <c r="B17" s="1424"/>
      <c r="C17" s="1438"/>
      <c r="D17" s="1454"/>
      <c r="E17" s="1469"/>
      <c r="F17" s="1469"/>
      <c r="G17" s="1469"/>
      <c r="H17" s="1469"/>
      <c r="I17" s="1469"/>
      <c r="J17" s="1484"/>
      <c r="K17" s="1454"/>
      <c r="L17" s="1469"/>
      <c r="M17" s="1469"/>
      <c r="N17" s="1469"/>
      <c r="O17" s="1469"/>
      <c r="P17" s="1469"/>
      <c r="Q17" s="1484"/>
      <c r="R17" s="1454"/>
      <c r="S17" s="1469"/>
      <c r="T17" s="1469"/>
      <c r="U17" s="1469"/>
      <c r="V17" s="1469"/>
      <c r="W17" s="1469"/>
      <c r="X17" s="1484"/>
      <c r="Y17" s="1454"/>
      <c r="Z17" s="1469"/>
      <c r="AA17" s="1469"/>
      <c r="AB17" s="1469"/>
      <c r="AC17" s="1469"/>
      <c r="AD17" s="1469"/>
      <c r="AE17" s="1501"/>
      <c r="AF17" s="1513"/>
      <c r="AG17" s="1526"/>
      <c r="AH17" s="1535"/>
    </row>
    <row r="18" spans="1:34" ht="13.5" customHeight="1">
      <c r="A18" s="1411" t="s">
        <v>743</v>
      </c>
      <c r="B18" s="1425"/>
      <c r="C18" s="1439" t="s">
        <v>844</v>
      </c>
      <c r="D18" s="1455"/>
      <c r="E18" s="1470"/>
      <c r="F18" s="1470"/>
      <c r="G18" s="1470"/>
      <c r="H18" s="1470"/>
      <c r="I18" s="1470"/>
      <c r="J18" s="1485"/>
      <c r="K18" s="1455"/>
      <c r="L18" s="1470"/>
      <c r="M18" s="1470"/>
      <c r="N18" s="1470"/>
      <c r="O18" s="1470"/>
      <c r="P18" s="1470"/>
      <c r="Q18" s="1485"/>
      <c r="R18" s="1455"/>
      <c r="S18" s="1470"/>
      <c r="T18" s="1470"/>
      <c r="U18" s="1470"/>
      <c r="V18" s="1470"/>
      <c r="W18" s="1470"/>
      <c r="X18" s="1485"/>
      <c r="Y18" s="1455"/>
      <c r="Z18" s="1470"/>
      <c r="AA18" s="1470"/>
      <c r="AB18" s="1470"/>
      <c r="AC18" s="1470"/>
      <c r="AD18" s="1470"/>
      <c r="AE18" s="1502"/>
      <c r="AF18" s="1461" t="s">
        <v>589</v>
      </c>
      <c r="AG18" s="1460"/>
      <c r="AH18" s="1536"/>
    </row>
    <row r="19" spans="1:34" ht="16.5" customHeight="1">
      <c r="A19" s="1403"/>
      <c r="B19" s="1426"/>
      <c r="C19" s="1440" t="s">
        <v>542</v>
      </c>
      <c r="D19" s="1456"/>
      <c r="E19" s="1471"/>
      <c r="F19" s="1471"/>
      <c r="G19" s="1471"/>
      <c r="H19" s="1471"/>
      <c r="I19" s="1471"/>
      <c r="J19" s="1486"/>
      <c r="K19" s="1456"/>
      <c r="L19" s="1471"/>
      <c r="M19" s="1471"/>
      <c r="N19" s="1471"/>
      <c r="O19" s="1471"/>
      <c r="P19" s="1471"/>
      <c r="Q19" s="1486"/>
      <c r="R19" s="1456"/>
      <c r="S19" s="1471"/>
      <c r="T19" s="1471"/>
      <c r="U19" s="1471"/>
      <c r="V19" s="1471"/>
      <c r="W19" s="1471"/>
      <c r="X19" s="1486"/>
      <c r="Y19" s="1456"/>
      <c r="Z19" s="1471"/>
      <c r="AA19" s="1471"/>
      <c r="AB19" s="1471"/>
      <c r="AC19" s="1471"/>
      <c r="AD19" s="1471"/>
      <c r="AE19" s="1503"/>
      <c r="AF19" s="1514" t="s">
        <v>821</v>
      </c>
      <c r="AG19" s="1460"/>
      <c r="AH19" s="1536"/>
    </row>
    <row r="20" spans="1:34" ht="16.5" customHeight="1">
      <c r="A20" s="1403"/>
      <c r="B20" s="1426"/>
      <c r="C20" s="1441" t="s">
        <v>882</v>
      </c>
      <c r="D20" s="1456"/>
      <c r="E20" s="1471"/>
      <c r="F20" s="1471"/>
      <c r="G20" s="1471"/>
      <c r="H20" s="1471"/>
      <c r="I20" s="1471"/>
      <c r="J20" s="1486"/>
      <c r="K20" s="1456"/>
      <c r="L20" s="1471"/>
      <c r="M20" s="1471"/>
      <c r="N20" s="1471"/>
      <c r="O20" s="1471"/>
      <c r="P20" s="1471"/>
      <c r="Q20" s="1486"/>
      <c r="R20" s="1456"/>
      <c r="S20" s="1471"/>
      <c r="T20" s="1471"/>
      <c r="U20" s="1471"/>
      <c r="V20" s="1471"/>
      <c r="W20" s="1471"/>
      <c r="X20" s="1486"/>
      <c r="Y20" s="1456"/>
      <c r="Z20" s="1471"/>
      <c r="AA20" s="1471"/>
      <c r="AB20" s="1471"/>
      <c r="AC20" s="1471"/>
      <c r="AD20" s="1471"/>
      <c r="AE20" s="1503"/>
      <c r="AF20" s="1401" t="s">
        <v>888</v>
      </c>
      <c r="AG20" s="1401"/>
      <c r="AH20" s="1537"/>
    </row>
    <row r="21" spans="1:34" ht="16.5" customHeight="1">
      <c r="A21" s="1403"/>
      <c r="B21" s="1426"/>
      <c r="C21" s="1442" t="s">
        <v>877</v>
      </c>
      <c r="D21" s="1456"/>
      <c r="E21" s="1471"/>
      <c r="F21" s="1471"/>
      <c r="G21" s="1471"/>
      <c r="H21" s="1471"/>
      <c r="I21" s="1471"/>
      <c r="J21" s="1486"/>
      <c r="K21" s="1456"/>
      <c r="L21" s="1471"/>
      <c r="M21" s="1471"/>
      <c r="N21" s="1471"/>
      <c r="O21" s="1471"/>
      <c r="P21" s="1471"/>
      <c r="Q21" s="1486"/>
      <c r="R21" s="1456"/>
      <c r="S21" s="1471"/>
      <c r="T21" s="1471"/>
      <c r="U21" s="1471"/>
      <c r="V21" s="1471"/>
      <c r="W21" s="1471"/>
      <c r="X21" s="1486"/>
      <c r="Y21" s="1456"/>
      <c r="Z21" s="1471"/>
      <c r="AA21" s="1471"/>
      <c r="AB21" s="1471"/>
      <c r="AC21" s="1471"/>
      <c r="AD21" s="1471"/>
      <c r="AE21" s="1503"/>
      <c r="AF21" s="1515" t="s">
        <v>235</v>
      </c>
      <c r="AG21" s="1401"/>
      <c r="AH21" s="1537"/>
    </row>
    <row r="22" spans="1:34" ht="16.5" customHeight="1">
      <c r="A22" s="1403"/>
      <c r="B22" s="1426"/>
      <c r="C22" s="1443"/>
      <c r="D22" s="1457"/>
      <c r="E22" s="1472"/>
      <c r="F22" s="1472"/>
      <c r="G22" s="1472"/>
      <c r="H22" s="1472"/>
      <c r="I22" s="1472"/>
      <c r="J22" s="1487"/>
      <c r="K22" s="1457"/>
      <c r="L22" s="1472"/>
      <c r="M22" s="1472"/>
      <c r="N22" s="1472"/>
      <c r="O22" s="1472"/>
      <c r="P22" s="1472"/>
      <c r="Q22" s="1487"/>
      <c r="R22" s="1457"/>
      <c r="S22" s="1472"/>
      <c r="T22" s="1472"/>
      <c r="U22" s="1472"/>
      <c r="V22" s="1472"/>
      <c r="W22" s="1472"/>
      <c r="X22" s="1487"/>
      <c r="Y22" s="1457"/>
      <c r="Z22" s="1472"/>
      <c r="AA22" s="1472"/>
      <c r="AB22" s="1472"/>
      <c r="AC22" s="1472"/>
      <c r="AD22" s="1472"/>
      <c r="AE22" s="1504"/>
      <c r="AF22" s="1516" t="s">
        <v>134</v>
      </c>
      <c r="AG22" s="1527"/>
      <c r="AH22" s="1538"/>
    </row>
    <row r="23" spans="1:34" ht="16.5" customHeight="1">
      <c r="A23" s="1404"/>
      <c r="B23" s="1427"/>
      <c r="C23" s="1444"/>
      <c r="D23" s="1458"/>
      <c r="E23" s="1473"/>
      <c r="F23" s="1473"/>
      <c r="G23" s="1473"/>
      <c r="H23" s="1473"/>
      <c r="I23" s="1473"/>
      <c r="J23" s="1488"/>
      <c r="K23" s="1458"/>
      <c r="L23" s="1473"/>
      <c r="M23" s="1473"/>
      <c r="N23" s="1473"/>
      <c r="O23" s="1473"/>
      <c r="P23" s="1473"/>
      <c r="Q23" s="1488"/>
      <c r="R23" s="1458"/>
      <c r="S23" s="1473"/>
      <c r="T23" s="1473"/>
      <c r="U23" s="1473"/>
      <c r="V23" s="1473"/>
      <c r="W23" s="1473"/>
      <c r="X23" s="1488"/>
      <c r="Y23" s="1458"/>
      <c r="Z23" s="1473"/>
      <c r="AA23" s="1473"/>
      <c r="AB23" s="1473"/>
      <c r="AC23" s="1473"/>
      <c r="AD23" s="1473"/>
      <c r="AE23" s="1505"/>
      <c r="AF23" s="1517"/>
      <c r="AG23" s="1428"/>
      <c r="AH23" s="1539"/>
    </row>
    <row r="24" spans="1:34" ht="16.5" customHeight="1">
      <c r="A24" s="1412"/>
      <c r="B24" s="1428"/>
      <c r="C24" s="1428"/>
      <c r="D24" s="1459"/>
      <c r="E24" s="1459"/>
      <c r="F24" s="1459"/>
      <c r="G24" s="1459"/>
      <c r="H24" s="1459"/>
      <c r="I24" s="1459"/>
      <c r="J24" s="1459"/>
      <c r="K24" s="1459"/>
      <c r="L24" s="1459"/>
      <c r="M24" s="1459"/>
      <c r="N24" s="1459"/>
      <c r="O24" s="1428"/>
      <c r="P24" s="1459"/>
      <c r="Q24" s="1459"/>
      <c r="R24" s="1459"/>
      <c r="S24" s="1459"/>
      <c r="T24" s="1459"/>
      <c r="U24" s="1459"/>
      <c r="V24" s="1459"/>
      <c r="W24" s="1459"/>
      <c r="X24" s="1459"/>
      <c r="Y24" s="1459"/>
      <c r="Z24" s="1459"/>
      <c r="AA24" s="1459"/>
      <c r="AB24" s="1459"/>
      <c r="AC24" s="1459"/>
      <c r="AD24" s="1459"/>
      <c r="AE24" s="1459"/>
      <c r="AF24" s="1518"/>
      <c r="AG24" s="1518"/>
      <c r="AH24" s="1540"/>
    </row>
    <row r="25" spans="1:34" ht="16.5" customHeight="1">
      <c r="A25" s="1413" t="s">
        <v>99</v>
      </c>
      <c r="B25" s="1401"/>
      <c r="C25" s="1401"/>
      <c r="D25" s="1460"/>
      <c r="E25" s="1460"/>
      <c r="F25" s="1460"/>
      <c r="G25" s="1460"/>
      <c r="H25" s="1460"/>
      <c r="I25" s="1460"/>
      <c r="J25" s="1460"/>
      <c r="K25" s="1460"/>
      <c r="L25" s="1460"/>
      <c r="M25" s="1460"/>
      <c r="N25" s="1460"/>
      <c r="O25" s="1401"/>
      <c r="P25" s="1460"/>
      <c r="Q25" s="1460"/>
      <c r="R25" s="1460"/>
      <c r="S25" s="1460"/>
      <c r="T25" s="1460"/>
      <c r="U25" s="1460"/>
      <c r="V25" s="1460"/>
      <c r="W25" s="1460"/>
      <c r="X25" s="1460"/>
      <c r="Y25" s="1460"/>
      <c r="Z25" s="1460"/>
      <c r="AA25" s="1460"/>
      <c r="AB25" s="1460"/>
      <c r="AC25" s="1460"/>
      <c r="AD25" s="1460"/>
      <c r="AE25" s="1460"/>
      <c r="AF25" s="1519"/>
      <c r="AG25" s="1519"/>
      <c r="AH25" s="1519"/>
    </row>
    <row r="26" spans="1:34" ht="16.5" customHeight="1">
      <c r="A26" s="1414" t="s">
        <v>773</v>
      </c>
      <c r="B26" s="1414"/>
      <c r="C26" s="1414"/>
      <c r="D26" s="1429"/>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row>
    <row r="27" spans="1:34" ht="16.5" customHeight="1">
      <c r="A27" s="1414" t="s">
        <v>485</v>
      </c>
      <c r="B27" s="1401"/>
      <c r="C27" s="1401"/>
      <c r="D27" s="1461"/>
      <c r="E27" s="1461"/>
      <c r="F27" s="1461"/>
      <c r="G27" s="1461"/>
      <c r="H27" s="1461"/>
      <c r="I27" s="1461"/>
      <c r="J27" s="1461"/>
      <c r="K27" s="1461"/>
      <c r="L27" s="1461"/>
      <c r="M27" s="1461"/>
      <c r="N27" s="1461"/>
      <c r="O27" s="1461"/>
      <c r="P27" s="1461"/>
      <c r="Q27" s="1461"/>
      <c r="R27" s="1461"/>
      <c r="S27" s="1401"/>
      <c r="T27" s="1401"/>
      <c r="U27" s="1401"/>
      <c r="V27" s="1401"/>
      <c r="W27" s="1401"/>
      <c r="X27" s="1401"/>
      <c r="Y27" s="1401"/>
      <c r="Z27" s="1401"/>
      <c r="AA27" s="1401"/>
      <c r="AB27" s="1401"/>
      <c r="AC27" s="1401"/>
      <c r="AD27" s="1401"/>
      <c r="AE27" s="1401"/>
      <c r="AF27" s="1401"/>
      <c r="AG27" s="1401"/>
      <c r="AH27" s="1401"/>
    </row>
    <row r="28" spans="1:34" ht="16.5" customHeight="1">
      <c r="A28" s="1415" t="s">
        <v>876</v>
      </c>
      <c r="B28" s="1401"/>
      <c r="C28" s="1401"/>
      <c r="D28" s="1461"/>
      <c r="E28" s="1461"/>
      <c r="F28" s="1461"/>
      <c r="G28" s="1461"/>
      <c r="H28" s="1461"/>
      <c r="I28" s="1461"/>
      <c r="J28" s="1461"/>
      <c r="K28" s="1461"/>
      <c r="L28" s="1461"/>
      <c r="M28" s="1461"/>
      <c r="N28" s="1461"/>
      <c r="O28" s="1461"/>
      <c r="P28" s="1461"/>
      <c r="Q28" s="1461"/>
      <c r="R28" s="1461"/>
      <c r="S28" s="1401"/>
      <c r="T28" s="1401"/>
      <c r="U28" s="1401"/>
      <c r="V28" s="1401"/>
      <c r="W28" s="1401"/>
      <c r="X28" s="1401"/>
      <c r="Y28" s="1401"/>
      <c r="Z28" s="1401"/>
      <c r="AA28" s="1401"/>
      <c r="AB28" s="1401"/>
      <c r="AC28" s="1401"/>
      <c r="AD28" s="1401"/>
      <c r="AE28" s="1401"/>
      <c r="AF28" s="1401"/>
      <c r="AG28" s="1401"/>
      <c r="AH28" s="1401"/>
    </row>
    <row r="29" spans="1:34" ht="16.5" customHeight="1">
      <c r="A29" s="1415" t="s">
        <v>310</v>
      </c>
      <c r="B29" s="1414"/>
      <c r="C29" s="1414"/>
      <c r="D29" s="1429"/>
      <c r="E29" s="1401"/>
      <c r="F29" s="1401"/>
      <c r="G29" s="1401"/>
      <c r="H29" s="1401"/>
      <c r="I29" s="1401"/>
      <c r="J29" s="1401"/>
      <c r="K29" s="1401"/>
      <c r="L29" s="1401"/>
      <c r="M29" s="1401"/>
      <c r="N29" s="1401"/>
      <c r="O29" s="1401"/>
      <c r="P29" s="1401"/>
      <c r="Q29" s="1401"/>
      <c r="R29" s="1401"/>
      <c r="S29" s="1401"/>
      <c r="T29" s="1401"/>
      <c r="U29" s="1401"/>
      <c r="V29" s="1401"/>
      <c r="W29" s="1401"/>
      <c r="X29" s="1401"/>
      <c r="Y29" s="1401"/>
      <c r="Z29" s="1401"/>
      <c r="AA29" s="1401"/>
      <c r="AB29" s="1401"/>
      <c r="AC29" s="1401"/>
      <c r="AD29" s="1401"/>
      <c r="AE29" s="1401"/>
      <c r="AF29" s="1401"/>
      <c r="AG29" s="1401"/>
      <c r="AH29" s="1401"/>
    </row>
    <row r="30" spans="1:34" ht="16.5" customHeight="1">
      <c r="A30" s="1414" t="s">
        <v>878</v>
      </c>
      <c r="B30" s="1414"/>
      <c r="C30" s="1414"/>
      <c r="D30" s="1429"/>
      <c r="E30" s="531"/>
      <c r="F30" s="531"/>
      <c r="G30" s="531"/>
      <c r="H30" s="531"/>
      <c r="I30" s="531"/>
      <c r="J30" s="531"/>
      <c r="K30" s="531"/>
      <c r="L30" s="531"/>
      <c r="M30" s="531"/>
      <c r="N30" s="531"/>
      <c r="O30" s="531"/>
      <c r="P30" s="531"/>
      <c r="Q30" s="531"/>
      <c r="R30" s="531"/>
      <c r="S30" s="531"/>
      <c r="T30" s="531"/>
      <c r="U30" s="531"/>
      <c r="V30" s="531"/>
      <c r="W30" s="531"/>
      <c r="X30" s="531"/>
      <c r="Y30" s="531"/>
      <c r="Z30" s="531"/>
      <c r="AA30" s="531"/>
      <c r="AB30" s="531"/>
      <c r="AC30" s="531"/>
      <c r="AD30" s="531"/>
      <c r="AE30" s="531"/>
      <c r="AF30" s="531"/>
      <c r="AG30" s="531"/>
      <c r="AH30" s="531"/>
    </row>
    <row r="31" spans="1:34" ht="16.5" customHeight="1">
      <c r="A31" s="1414" t="s">
        <v>523</v>
      </c>
      <c r="B31" s="1401"/>
      <c r="C31" s="1401"/>
      <c r="D31" s="1461"/>
      <c r="E31" s="1461"/>
      <c r="F31" s="1461"/>
      <c r="G31" s="1461"/>
      <c r="H31" s="1461"/>
      <c r="I31" s="1461"/>
      <c r="J31" s="1461"/>
      <c r="K31" s="1461"/>
      <c r="L31" s="1461"/>
      <c r="M31" s="1461"/>
      <c r="N31" s="1461"/>
      <c r="O31" s="1461"/>
      <c r="P31" s="1461"/>
      <c r="Q31" s="1461"/>
      <c r="R31" s="1461"/>
      <c r="S31" s="1401"/>
      <c r="T31" s="1401"/>
      <c r="U31" s="1401"/>
      <c r="V31" s="1401"/>
      <c r="W31" s="1401"/>
      <c r="X31" s="1401"/>
      <c r="Y31" s="1401"/>
      <c r="Z31" s="1401"/>
      <c r="AA31" s="1401"/>
      <c r="AB31" s="1401"/>
      <c r="AC31" s="1401"/>
      <c r="AD31" s="1401"/>
      <c r="AE31" s="1401"/>
      <c r="AF31" s="1401"/>
      <c r="AG31" s="1401"/>
      <c r="AH31" s="1401"/>
    </row>
    <row r="32" spans="1:34" ht="16.5" customHeight="1">
      <c r="A32" s="1414" t="s">
        <v>415</v>
      </c>
      <c r="B32" s="1401"/>
      <c r="C32" s="1401"/>
      <c r="D32" s="1461"/>
      <c r="E32" s="1461"/>
      <c r="F32" s="1461"/>
      <c r="G32" s="1461"/>
      <c r="H32" s="1461"/>
      <c r="I32" s="1461"/>
      <c r="J32" s="1461"/>
      <c r="K32" s="1461"/>
      <c r="L32" s="1461"/>
      <c r="M32" s="1461"/>
      <c r="N32" s="1461"/>
      <c r="O32" s="1461"/>
      <c r="P32" s="1461"/>
      <c r="Q32" s="1461"/>
      <c r="R32" s="1461"/>
      <c r="S32" s="1401"/>
      <c r="T32" s="1401"/>
      <c r="U32" s="1401"/>
      <c r="V32" s="1401"/>
      <c r="W32" s="1401"/>
      <c r="X32" s="1401"/>
      <c r="Y32" s="1401"/>
      <c r="Z32" s="1401"/>
      <c r="AA32" s="1401"/>
      <c r="AB32" s="1401"/>
      <c r="AC32" s="1401"/>
      <c r="AD32" s="1401"/>
      <c r="AE32" s="1401"/>
      <c r="AF32" s="1401"/>
      <c r="AG32" s="1401"/>
      <c r="AH32" s="1401"/>
    </row>
    <row r="33" spans="1:34" ht="16.5" customHeight="1">
      <c r="A33" s="1414" t="s">
        <v>317</v>
      </c>
      <c r="B33" s="1414"/>
      <c r="C33" s="1414"/>
      <c r="D33" s="1429"/>
      <c r="E33" s="1401"/>
      <c r="F33" s="1401"/>
      <c r="G33" s="1401"/>
      <c r="H33" s="1401"/>
      <c r="I33" s="1401"/>
      <c r="J33" s="1401"/>
      <c r="K33" s="1401"/>
      <c r="L33" s="1401"/>
      <c r="M33" s="1401"/>
      <c r="N33" s="1401"/>
      <c r="O33" s="1401"/>
      <c r="P33" s="1401"/>
      <c r="Q33" s="1401"/>
      <c r="R33" s="1401"/>
      <c r="S33" s="1401"/>
      <c r="T33" s="1401"/>
      <c r="U33" s="1401"/>
      <c r="V33" s="1401"/>
      <c r="W33" s="1401"/>
      <c r="X33" s="1401"/>
      <c r="Y33" s="1401"/>
      <c r="Z33" s="1401"/>
      <c r="AA33" s="1401"/>
      <c r="AB33" s="1401"/>
      <c r="AC33" s="1401"/>
      <c r="AD33" s="1401"/>
      <c r="AE33" s="1401"/>
      <c r="AF33" s="1401"/>
      <c r="AG33" s="1401"/>
      <c r="AH33" s="1401"/>
    </row>
    <row r="34" spans="1:34" ht="16.5" customHeight="1">
      <c r="A34" s="1414" t="s">
        <v>661</v>
      </c>
      <c r="B34" s="1429"/>
      <c r="C34" s="1429"/>
      <c r="D34" s="1429"/>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row>
    <row r="35" spans="1:34" ht="16.5" customHeight="1">
      <c r="A35" s="1414" t="s">
        <v>154</v>
      </c>
      <c r="B35" s="1429"/>
      <c r="C35" s="1429"/>
      <c r="D35" s="1429"/>
      <c r="E35" s="531"/>
      <c r="F35" s="531"/>
      <c r="G35" s="531"/>
      <c r="H35" s="531"/>
      <c r="I35" s="531"/>
      <c r="J35" s="531"/>
      <c r="K35" s="531"/>
      <c r="L35" s="531"/>
      <c r="M35" s="531"/>
      <c r="N35" s="531"/>
      <c r="O35" s="531"/>
      <c r="P35" s="531"/>
      <c r="Q35" s="531"/>
      <c r="R35" s="531"/>
      <c r="S35" s="531"/>
      <c r="T35" s="531"/>
      <c r="U35" s="531"/>
      <c r="V35" s="531"/>
      <c r="W35" s="531"/>
      <c r="X35" s="531"/>
      <c r="Y35" s="531"/>
      <c r="Z35" s="531"/>
      <c r="AA35" s="531"/>
      <c r="AB35" s="531"/>
      <c r="AC35" s="531"/>
      <c r="AD35" s="531"/>
      <c r="AE35" s="531"/>
      <c r="AF35" s="531"/>
      <c r="AG35" s="531"/>
      <c r="AH35" s="531"/>
    </row>
    <row r="36" spans="1:34" ht="16.5" customHeight="1">
      <c r="A36" s="1414" t="s">
        <v>879</v>
      </c>
      <c r="B36" s="1414"/>
      <c r="C36" s="1414"/>
      <c r="D36" s="1429"/>
      <c r="E36" s="1401"/>
      <c r="F36" s="1401"/>
      <c r="G36" s="1401"/>
      <c r="H36" s="1401"/>
      <c r="I36" s="1401"/>
      <c r="J36" s="1401"/>
      <c r="K36" s="1401"/>
      <c r="L36" s="1401"/>
      <c r="M36" s="1401"/>
      <c r="N36" s="1401"/>
      <c r="O36" s="1401"/>
      <c r="P36" s="1401"/>
      <c r="Q36" s="1401"/>
      <c r="R36" s="1401"/>
      <c r="S36" s="1401"/>
      <c r="T36" s="1401"/>
      <c r="U36" s="1401"/>
      <c r="V36" s="1401"/>
      <c r="W36" s="1401"/>
      <c r="X36" s="1401"/>
      <c r="Y36" s="1401"/>
      <c r="Z36" s="1401"/>
      <c r="AA36" s="1401"/>
      <c r="AB36" s="1401"/>
      <c r="AC36" s="1401"/>
      <c r="AD36" s="1401"/>
      <c r="AE36" s="1401"/>
      <c r="AF36" s="1401"/>
      <c r="AG36" s="1401"/>
      <c r="AH36" s="1401"/>
    </row>
    <row r="37" spans="1:34" ht="16.5" customHeight="1">
      <c r="A37" s="1414"/>
      <c r="B37" s="1414"/>
      <c r="C37" s="1414"/>
      <c r="D37" s="1429"/>
      <c r="E37" s="531"/>
      <c r="F37" s="531"/>
      <c r="G37" s="531"/>
      <c r="H37" s="531"/>
      <c r="I37" s="531"/>
      <c r="J37" s="531"/>
      <c r="K37" s="531"/>
      <c r="L37" s="531"/>
      <c r="M37" s="531"/>
      <c r="N37" s="531"/>
      <c r="O37" s="531"/>
      <c r="P37" s="531"/>
      <c r="Q37" s="531"/>
      <c r="R37" s="531"/>
      <c r="S37" s="531"/>
      <c r="T37" s="531"/>
      <c r="U37" s="531"/>
      <c r="V37" s="531"/>
      <c r="W37" s="531"/>
      <c r="X37" s="531"/>
      <c r="Y37" s="531"/>
      <c r="Z37" s="531"/>
      <c r="AA37" s="531"/>
      <c r="AB37" s="531"/>
      <c r="AC37" s="531"/>
      <c r="AD37" s="531"/>
      <c r="AE37" s="531"/>
      <c r="AF37" s="531"/>
      <c r="AG37" s="531"/>
      <c r="AH37" s="531"/>
    </row>
    <row r="38" spans="1:34" ht="16.5" customHeight="1">
      <c r="A38" s="1414"/>
      <c r="B38" s="1414"/>
      <c r="C38" s="1414"/>
      <c r="D38" s="1429"/>
      <c r="E38" s="1401"/>
      <c r="F38" s="1401"/>
      <c r="G38" s="1401"/>
      <c r="H38" s="1401"/>
      <c r="I38" s="1401"/>
      <c r="J38" s="1401"/>
      <c r="K38" s="1401"/>
      <c r="L38" s="1401"/>
      <c r="M38" s="1401"/>
      <c r="N38" s="1401"/>
      <c r="O38" s="1401"/>
      <c r="P38" s="1401"/>
      <c r="Q38" s="1401"/>
      <c r="R38" s="1401"/>
      <c r="S38" s="1401"/>
      <c r="T38" s="1401"/>
      <c r="U38" s="1401"/>
      <c r="V38" s="1401"/>
      <c r="W38" s="1401"/>
      <c r="X38" s="1401"/>
      <c r="Y38" s="1401"/>
      <c r="Z38" s="1401"/>
      <c r="AA38" s="1401"/>
      <c r="AB38" s="1401"/>
      <c r="AC38" s="1401"/>
      <c r="AD38" s="1401"/>
      <c r="AE38" s="1401"/>
      <c r="AF38" s="1401"/>
      <c r="AG38" s="1401"/>
      <c r="AH38" s="1401"/>
    </row>
    <row r="39" spans="1:34" ht="16.5" customHeight="1">
      <c r="A39" s="1414"/>
      <c r="B39" s="1429"/>
      <c r="C39" s="1429"/>
      <c r="D39" s="1429"/>
      <c r="E39" s="531"/>
      <c r="F39" s="531"/>
      <c r="G39" s="531"/>
      <c r="H39" s="531"/>
      <c r="I39" s="531"/>
      <c r="J39" s="531"/>
      <c r="K39" s="531"/>
      <c r="L39" s="531"/>
      <c r="M39" s="531"/>
      <c r="N39" s="531"/>
      <c r="O39" s="531"/>
      <c r="P39" s="531"/>
      <c r="Q39" s="531"/>
      <c r="R39" s="531"/>
      <c r="S39" s="531"/>
      <c r="T39" s="531"/>
      <c r="U39" s="531"/>
      <c r="V39" s="531"/>
      <c r="W39" s="531"/>
      <c r="X39" s="531"/>
      <c r="Y39" s="531"/>
      <c r="Z39" s="531"/>
      <c r="AA39" s="531"/>
      <c r="AB39" s="531"/>
      <c r="AC39" s="531"/>
      <c r="AD39" s="531"/>
      <c r="AE39" s="531"/>
      <c r="AF39" s="531"/>
      <c r="AG39" s="531"/>
      <c r="AH39" s="531"/>
    </row>
  </sheetData>
  <mergeCells count="19">
    <mergeCell ref="Y1:AE1"/>
    <mergeCell ref="AF1:AH1"/>
    <mergeCell ref="A2:T2"/>
    <mergeCell ref="U2:X2"/>
    <mergeCell ref="Y2:AE2"/>
    <mergeCell ref="AF2:AH2"/>
    <mergeCell ref="D4:J4"/>
    <mergeCell ref="K4:Q4"/>
    <mergeCell ref="R4:X4"/>
    <mergeCell ref="Y4:AE4"/>
    <mergeCell ref="AF4:AG4"/>
    <mergeCell ref="A16:C16"/>
    <mergeCell ref="A17:C17"/>
    <mergeCell ref="AF22:AH22"/>
    <mergeCell ref="A4:A6"/>
    <mergeCell ref="B4:B6"/>
    <mergeCell ref="C4:C5"/>
    <mergeCell ref="AH4:AH6"/>
    <mergeCell ref="A18:B23"/>
  </mergeCells>
  <phoneticPr fontId="7"/>
  <pageMargins left="0.7" right="0.7" top="0.75" bottom="0.39583333333333331" header="0.3" footer="0.3"/>
  <pageSetup paperSize="9" scale="85" fitToWidth="1" fitToHeight="1" orientation="landscape" usePrinterDefaults="1" horizontalDpi="300" verticalDpi="300" r:id="rId1"/>
  <headerFooter alignWithMargins="0">
    <oddHeader>&amp;R付表の別添関係</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dimension ref="A1:AH43"/>
  <sheetViews>
    <sheetView view="pageBreakPreview" zoomScale="85" zoomScaleSheetLayoutView="85" workbookViewId="0"/>
  </sheetViews>
  <sheetFormatPr defaultRowHeight="16.5" customHeight="1"/>
  <cols>
    <col min="1" max="1" width="10" style="1399" customWidth="1"/>
    <col min="2" max="2" width="4.875" style="1399" customWidth="1"/>
    <col min="3" max="3" width="13.875" style="1399" customWidth="1"/>
    <col min="4" max="31" width="3.125" style="1399" customWidth="1"/>
    <col min="32" max="33" width="9.33203125" style="1399" customWidth="1"/>
    <col min="34" max="34" width="14.625" style="1399" customWidth="1"/>
    <col min="35" max="16384" width="9.33203125" style="1399" customWidth="1"/>
  </cols>
  <sheetData>
    <row r="1" spans="1:34" ht="16.5" customHeight="1">
      <c r="A1" s="1541" t="s">
        <v>891</v>
      </c>
      <c r="B1" s="1401"/>
      <c r="C1" s="1401"/>
      <c r="D1" s="1401"/>
      <c r="E1" s="1401"/>
      <c r="F1" s="1401"/>
      <c r="G1" s="1401"/>
      <c r="H1" s="1401"/>
      <c r="I1" s="1401"/>
      <c r="J1" s="1401"/>
      <c r="K1" s="1401"/>
      <c r="L1" s="1401"/>
      <c r="M1" s="1401"/>
      <c r="N1" s="1401"/>
      <c r="O1" s="1401"/>
      <c r="P1" s="1401"/>
      <c r="Q1" s="1401"/>
      <c r="R1" s="1401"/>
      <c r="S1" s="1401"/>
      <c r="T1" s="1401"/>
      <c r="U1" s="1401"/>
      <c r="V1" s="1401"/>
      <c r="W1" s="1401"/>
      <c r="X1" s="1401"/>
      <c r="Y1" s="1579" t="s">
        <v>253</v>
      </c>
      <c r="Z1" s="1580"/>
      <c r="AA1" s="1580"/>
      <c r="AB1" s="1580"/>
      <c r="AC1" s="1580"/>
      <c r="AD1" s="1580"/>
      <c r="AE1" s="1581"/>
      <c r="AF1" s="1579" t="s">
        <v>212</v>
      </c>
      <c r="AG1" s="1580"/>
      <c r="AH1" s="1581"/>
    </row>
    <row r="2" spans="1:34" ht="16.5" customHeight="1">
      <c r="A2" s="1400" t="s">
        <v>808</v>
      </c>
      <c r="B2" s="1401"/>
      <c r="C2" s="1401"/>
      <c r="D2" s="1401"/>
      <c r="E2" s="1401"/>
      <c r="F2" s="1401"/>
      <c r="G2" s="1401"/>
      <c r="H2" s="1401"/>
      <c r="I2" s="1401"/>
      <c r="J2" s="1401"/>
      <c r="K2" s="1401"/>
      <c r="L2" s="1401"/>
      <c r="M2" s="1401"/>
      <c r="N2" s="1401"/>
      <c r="O2" s="1401"/>
      <c r="P2" s="1401"/>
      <c r="Q2" s="1401"/>
      <c r="R2" s="1401"/>
      <c r="S2" s="1401"/>
      <c r="T2" s="1401"/>
      <c r="U2" s="1401"/>
      <c r="V2" s="1401"/>
      <c r="W2" s="1401"/>
      <c r="X2" s="1401"/>
      <c r="Y2" s="1579" t="s">
        <v>885</v>
      </c>
      <c r="Z2" s="1580"/>
      <c r="AA2" s="1580"/>
      <c r="AB2" s="1580"/>
      <c r="AC2" s="1580"/>
      <c r="AD2" s="1580"/>
      <c r="AE2" s="1581"/>
      <c r="AF2" s="1579" t="s">
        <v>787</v>
      </c>
      <c r="AG2" s="1580"/>
      <c r="AH2" s="1581"/>
    </row>
    <row r="3" spans="1:34" ht="16.5" customHeight="1">
      <c r="A3" s="1401"/>
      <c r="B3" s="1401"/>
      <c r="C3" s="1401"/>
      <c r="D3" s="1401"/>
      <c r="E3" s="1401"/>
      <c r="F3" s="1401"/>
      <c r="G3" s="1401"/>
      <c r="H3" s="1401"/>
      <c r="I3" s="1401"/>
      <c r="J3" s="1401"/>
      <c r="K3" s="1401"/>
      <c r="L3" s="1401"/>
      <c r="M3" s="1401"/>
      <c r="N3" s="1401"/>
      <c r="O3" s="1401"/>
      <c r="P3" s="1401"/>
      <c r="Q3" s="1401"/>
      <c r="R3" s="1401"/>
      <c r="S3" s="1401"/>
      <c r="T3" s="1401"/>
      <c r="U3" s="1401"/>
      <c r="V3" s="1401"/>
      <c r="W3" s="1401"/>
      <c r="X3" s="1401"/>
      <c r="Y3" s="1401"/>
      <c r="Z3" s="1401"/>
      <c r="AA3" s="1401"/>
      <c r="AB3" s="1401"/>
      <c r="AC3" s="1401"/>
      <c r="AD3" s="1401"/>
      <c r="AE3" s="1401"/>
      <c r="AF3" s="1401"/>
      <c r="AG3" s="1401"/>
      <c r="AH3" s="1401"/>
    </row>
    <row r="4" spans="1:34" ht="16.5" customHeight="1">
      <c r="A4" s="1402" t="s">
        <v>406</v>
      </c>
      <c r="B4" s="1416" t="s">
        <v>880</v>
      </c>
      <c r="C4" s="1430" t="s">
        <v>881</v>
      </c>
      <c r="D4" s="1430" t="s">
        <v>884</v>
      </c>
      <c r="E4" s="1430"/>
      <c r="F4" s="1430"/>
      <c r="G4" s="1430"/>
      <c r="H4" s="1430"/>
      <c r="I4" s="1430"/>
      <c r="J4" s="1430"/>
      <c r="K4" s="1445" t="s">
        <v>784</v>
      </c>
      <c r="L4" s="1445"/>
      <c r="M4" s="1445"/>
      <c r="N4" s="1445"/>
      <c r="O4" s="1445"/>
      <c r="P4" s="1445"/>
      <c r="Q4" s="1445"/>
      <c r="R4" s="1445" t="s">
        <v>400</v>
      </c>
      <c r="S4" s="1445"/>
      <c r="T4" s="1445"/>
      <c r="U4" s="1445"/>
      <c r="V4" s="1445"/>
      <c r="W4" s="1445"/>
      <c r="X4" s="1445"/>
      <c r="Y4" s="1445" t="s">
        <v>886</v>
      </c>
      <c r="Z4" s="1445"/>
      <c r="AA4" s="1445"/>
      <c r="AB4" s="1445"/>
      <c r="AC4" s="1445"/>
      <c r="AD4" s="1445"/>
      <c r="AE4" s="1582"/>
      <c r="AF4" s="1506" t="s">
        <v>729</v>
      </c>
      <c r="AG4" s="1595"/>
      <c r="AH4" s="1528" t="s">
        <v>890</v>
      </c>
    </row>
    <row r="5" spans="1:34" ht="16.5" customHeight="1">
      <c r="A5" s="1403"/>
      <c r="B5" s="1417"/>
      <c r="C5" s="1431"/>
      <c r="D5" s="1563">
        <v>1</v>
      </c>
      <c r="E5" s="1568">
        <v>2</v>
      </c>
      <c r="F5" s="1568">
        <v>3</v>
      </c>
      <c r="G5" s="1568">
        <v>4</v>
      </c>
      <c r="H5" s="1573">
        <v>5</v>
      </c>
      <c r="I5" s="1568">
        <v>6</v>
      </c>
      <c r="J5" s="1574">
        <v>7</v>
      </c>
      <c r="K5" s="1563">
        <v>8</v>
      </c>
      <c r="L5" s="1568">
        <v>9</v>
      </c>
      <c r="M5" s="1568">
        <v>10</v>
      </c>
      <c r="N5" s="1568">
        <v>11</v>
      </c>
      <c r="O5" s="1573">
        <v>12</v>
      </c>
      <c r="P5" s="1568">
        <v>13</v>
      </c>
      <c r="Q5" s="1574">
        <v>14</v>
      </c>
      <c r="R5" s="1563">
        <v>15</v>
      </c>
      <c r="S5" s="1568">
        <v>16</v>
      </c>
      <c r="T5" s="1568">
        <v>17</v>
      </c>
      <c r="U5" s="1568">
        <v>18</v>
      </c>
      <c r="V5" s="1573">
        <v>19</v>
      </c>
      <c r="W5" s="1568">
        <v>20</v>
      </c>
      <c r="X5" s="1574">
        <v>21</v>
      </c>
      <c r="Y5" s="1563">
        <v>22</v>
      </c>
      <c r="Z5" s="1568">
        <v>23</v>
      </c>
      <c r="AA5" s="1568">
        <v>24</v>
      </c>
      <c r="AB5" s="1568">
        <v>25</v>
      </c>
      <c r="AC5" s="1573">
        <v>26</v>
      </c>
      <c r="AD5" s="1568">
        <v>27</v>
      </c>
      <c r="AE5" s="1574">
        <v>28</v>
      </c>
      <c r="AF5" s="1588" t="s">
        <v>887</v>
      </c>
      <c r="AG5" s="1596" t="s">
        <v>889</v>
      </c>
      <c r="AH5" s="1529"/>
    </row>
    <row r="6" spans="1:34" ht="16.5" customHeight="1">
      <c r="A6" s="1404"/>
      <c r="B6" s="1418"/>
      <c r="C6" s="1555" t="s">
        <v>646</v>
      </c>
      <c r="D6" s="1447" t="s">
        <v>641</v>
      </c>
      <c r="E6" s="1463" t="s">
        <v>583</v>
      </c>
      <c r="F6" s="1463" t="s">
        <v>900</v>
      </c>
      <c r="G6" s="1463" t="s">
        <v>901</v>
      </c>
      <c r="H6" s="1463" t="s">
        <v>902</v>
      </c>
      <c r="I6" s="1463" t="s">
        <v>903</v>
      </c>
      <c r="J6" s="1477" t="s">
        <v>904</v>
      </c>
      <c r="K6" s="1447" t="s">
        <v>641</v>
      </c>
      <c r="L6" s="1463" t="s">
        <v>583</v>
      </c>
      <c r="M6" s="1463" t="s">
        <v>900</v>
      </c>
      <c r="N6" s="1463" t="s">
        <v>901</v>
      </c>
      <c r="O6" s="1463" t="s">
        <v>902</v>
      </c>
      <c r="P6" s="1463" t="s">
        <v>903</v>
      </c>
      <c r="Q6" s="1477" t="s">
        <v>904</v>
      </c>
      <c r="R6" s="1447" t="s">
        <v>641</v>
      </c>
      <c r="S6" s="1463" t="s">
        <v>583</v>
      </c>
      <c r="T6" s="1463" t="s">
        <v>900</v>
      </c>
      <c r="U6" s="1463" t="s">
        <v>901</v>
      </c>
      <c r="V6" s="1463" t="s">
        <v>902</v>
      </c>
      <c r="W6" s="1463" t="s">
        <v>903</v>
      </c>
      <c r="X6" s="1477" t="s">
        <v>904</v>
      </c>
      <c r="Y6" s="1447" t="s">
        <v>641</v>
      </c>
      <c r="Z6" s="1463" t="s">
        <v>583</v>
      </c>
      <c r="AA6" s="1463" t="s">
        <v>900</v>
      </c>
      <c r="AB6" s="1463" t="s">
        <v>901</v>
      </c>
      <c r="AC6" s="1463" t="s">
        <v>902</v>
      </c>
      <c r="AD6" s="1463" t="s">
        <v>903</v>
      </c>
      <c r="AE6" s="1477" t="s">
        <v>904</v>
      </c>
      <c r="AF6" s="1589" t="s">
        <v>749</v>
      </c>
      <c r="AG6" s="1597" t="s">
        <v>729</v>
      </c>
      <c r="AH6" s="1530"/>
    </row>
    <row r="7" spans="1:34" ht="16.5" customHeight="1">
      <c r="A7" s="1542" t="s">
        <v>818</v>
      </c>
      <c r="B7" s="1419" t="s">
        <v>424</v>
      </c>
      <c r="C7" s="1556" t="s">
        <v>894</v>
      </c>
      <c r="D7" s="1564" t="s">
        <v>80</v>
      </c>
      <c r="E7" s="1569" t="s">
        <v>80</v>
      </c>
      <c r="F7" s="1569"/>
      <c r="G7" s="1569" t="s">
        <v>80</v>
      </c>
      <c r="H7" s="1569" t="s">
        <v>80</v>
      </c>
      <c r="I7" s="1569"/>
      <c r="J7" s="1575" t="s">
        <v>80</v>
      </c>
      <c r="K7" s="1564" t="s">
        <v>80</v>
      </c>
      <c r="L7" s="1569" t="s">
        <v>80</v>
      </c>
      <c r="M7" s="1569"/>
      <c r="N7" s="1569" t="s">
        <v>80</v>
      </c>
      <c r="O7" s="1569" t="s">
        <v>80</v>
      </c>
      <c r="P7" s="1569"/>
      <c r="Q7" s="1575" t="s">
        <v>80</v>
      </c>
      <c r="R7" s="1564" t="s">
        <v>80</v>
      </c>
      <c r="S7" s="1569" t="s">
        <v>80</v>
      </c>
      <c r="T7" s="1569"/>
      <c r="U7" s="1569" t="s">
        <v>80</v>
      </c>
      <c r="V7" s="1569" t="s">
        <v>80</v>
      </c>
      <c r="W7" s="1569"/>
      <c r="X7" s="1575" t="s">
        <v>80</v>
      </c>
      <c r="Y7" s="1564" t="s">
        <v>80</v>
      </c>
      <c r="Z7" s="1569" t="s">
        <v>80</v>
      </c>
      <c r="AA7" s="1569"/>
      <c r="AB7" s="1569" t="s">
        <v>80</v>
      </c>
      <c r="AC7" s="1569" t="s">
        <v>80</v>
      </c>
      <c r="AD7" s="1569"/>
      <c r="AE7" s="1583" t="s">
        <v>80</v>
      </c>
      <c r="AF7" s="1590">
        <v>80</v>
      </c>
      <c r="AG7" s="1598">
        <f t="shared" ref="AG7:AG16" si="0">AF7/4</f>
        <v>20</v>
      </c>
      <c r="AH7" s="1603"/>
    </row>
    <row r="8" spans="1:34" ht="16.5" customHeight="1">
      <c r="A8" s="1543" t="s">
        <v>844</v>
      </c>
      <c r="B8" s="1421" t="s">
        <v>893</v>
      </c>
      <c r="C8" s="1557" t="s">
        <v>895</v>
      </c>
      <c r="D8" s="1565"/>
      <c r="E8" s="1570" t="s">
        <v>189</v>
      </c>
      <c r="F8" s="1570" t="s">
        <v>80</v>
      </c>
      <c r="G8" s="1570" t="s">
        <v>189</v>
      </c>
      <c r="H8" s="1570" t="s">
        <v>189</v>
      </c>
      <c r="I8" s="1570" t="s">
        <v>189</v>
      </c>
      <c r="J8" s="1576"/>
      <c r="K8" s="1565"/>
      <c r="L8" s="1570" t="s">
        <v>189</v>
      </c>
      <c r="M8" s="1570" t="s">
        <v>189</v>
      </c>
      <c r="N8" s="1570" t="s">
        <v>189</v>
      </c>
      <c r="O8" s="1570" t="s">
        <v>189</v>
      </c>
      <c r="P8" s="1570" t="s">
        <v>189</v>
      </c>
      <c r="Q8" s="1576"/>
      <c r="R8" s="1565"/>
      <c r="S8" s="1570" t="s">
        <v>189</v>
      </c>
      <c r="T8" s="1570" t="s">
        <v>189</v>
      </c>
      <c r="U8" s="1570" t="s">
        <v>189</v>
      </c>
      <c r="V8" s="1570" t="s">
        <v>189</v>
      </c>
      <c r="W8" s="1570" t="s">
        <v>189</v>
      </c>
      <c r="X8" s="1576"/>
      <c r="Y8" s="1565"/>
      <c r="Z8" s="1570" t="s">
        <v>189</v>
      </c>
      <c r="AA8" s="1570" t="s">
        <v>189</v>
      </c>
      <c r="AB8" s="1570" t="s">
        <v>189</v>
      </c>
      <c r="AC8" s="1570" t="s">
        <v>189</v>
      </c>
      <c r="AD8" s="1570" t="s">
        <v>189</v>
      </c>
      <c r="AE8" s="1584"/>
      <c r="AF8" s="1591">
        <v>156</v>
      </c>
      <c r="AG8" s="1599">
        <f t="shared" si="0"/>
        <v>39</v>
      </c>
      <c r="AH8" s="1604" t="s">
        <v>96</v>
      </c>
    </row>
    <row r="9" spans="1:34" ht="16.5" customHeight="1">
      <c r="A9" s="1543" t="s">
        <v>337</v>
      </c>
      <c r="B9" s="1421" t="s">
        <v>424</v>
      </c>
      <c r="C9" s="1557" t="s">
        <v>896</v>
      </c>
      <c r="D9" s="1565" t="s">
        <v>189</v>
      </c>
      <c r="E9" s="1570"/>
      <c r="F9" s="1570" t="s">
        <v>80</v>
      </c>
      <c r="G9" s="1570"/>
      <c r="H9" s="1570"/>
      <c r="I9" s="1570"/>
      <c r="J9" s="1576" t="s">
        <v>189</v>
      </c>
      <c r="K9" s="1565" t="s">
        <v>189</v>
      </c>
      <c r="L9" s="1570"/>
      <c r="M9" s="1570"/>
      <c r="N9" s="1570"/>
      <c r="O9" s="1570"/>
      <c r="P9" s="1570"/>
      <c r="Q9" s="1576" t="s">
        <v>189</v>
      </c>
      <c r="R9" s="1565" t="s">
        <v>189</v>
      </c>
      <c r="S9" s="1570"/>
      <c r="T9" s="1570"/>
      <c r="U9" s="1570"/>
      <c r="V9" s="1570"/>
      <c r="W9" s="1570"/>
      <c r="X9" s="1576" t="s">
        <v>189</v>
      </c>
      <c r="Y9" s="1565" t="s">
        <v>189</v>
      </c>
      <c r="Z9" s="1570"/>
      <c r="AA9" s="1570"/>
      <c r="AB9" s="1570"/>
      <c r="AC9" s="1570"/>
      <c r="AD9" s="1570"/>
      <c r="AE9" s="1584" t="s">
        <v>189</v>
      </c>
      <c r="AF9" s="1591">
        <v>68</v>
      </c>
      <c r="AG9" s="1599">
        <f t="shared" si="0"/>
        <v>17</v>
      </c>
      <c r="AH9" s="1604" t="s">
        <v>906</v>
      </c>
    </row>
    <row r="10" spans="1:34" ht="16.5" customHeight="1">
      <c r="A10" s="1544" t="s">
        <v>542</v>
      </c>
      <c r="B10" s="1421" t="s">
        <v>424</v>
      </c>
      <c r="C10" s="1557" t="s">
        <v>332</v>
      </c>
      <c r="D10" s="1565" t="s">
        <v>80</v>
      </c>
      <c r="E10" s="1570"/>
      <c r="F10" s="1570" t="s">
        <v>80</v>
      </c>
      <c r="G10" s="1570" t="s">
        <v>80</v>
      </c>
      <c r="H10" s="1570"/>
      <c r="I10" s="1570" t="s">
        <v>80</v>
      </c>
      <c r="J10" s="1576" t="s">
        <v>80</v>
      </c>
      <c r="K10" s="1565" t="s">
        <v>80</v>
      </c>
      <c r="L10" s="1570"/>
      <c r="M10" s="1570" t="s">
        <v>80</v>
      </c>
      <c r="N10" s="1570" t="s">
        <v>80</v>
      </c>
      <c r="O10" s="1570"/>
      <c r="P10" s="1570" t="s">
        <v>80</v>
      </c>
      <c r="Q10" s="1576" t="s">
        <v>80</v>
      </c>
      <c r="R10" s="1565" t="s">
        <v>80</v>
      </c>
      <c r="S10" s="1570"/>
      <c r="T10" s="1570" t="s">
        <v>80</v>
      </c>
      <c r="U10" s="1570" t="s">
        <v>80</v>
      </c>
      <c r="V10" s="1570"/>
      <c r="W10" s="1570" t="s">
        <v>80</v>
      </c>
      <c r="X10" s="1576" t="s">
        <v>80</v>
      </c>
      <c r="Y10" s="1565" t="s">
        <v>80</v>
      </c>
      <c r="Z10" s="1570"/>
      <c r="AA10" s="1570" t="s">
        <v>80</v>
      </c>
      <c r="AB10" s="1570" t="s">
        <v>80</v>
      </c>
      <c r="AC10" s="1570"/>
      <c r="AD10" s="1570" t="s">
        <v>80</v>
      </c>
      <c r="AE10" s="1576" t="s">
        <v>80</v>
      </c>
      <c r="AF10" s="1591">
        <v>80</v>
      </c>
      <c r="AG10" s="1599">
        <f t="shared" si="0"/>
        <v>20</v>
      </c>
      <c r="AH10" s="1604" t="s">
        <v>660</v>
      </c>
    </row>
    <row r="11" spans="1:34" ht="16.5" customHeight="1">
      <c r="A11" s="1543" t="s">
        <v>337</v>
      </c>
      <c r="B11" s="1421" t="s">
        <v>754</v>
      </c>
      <c r="C11" s="1557" t="s">
        <v>652</v>
      </c>
      <c r="D11" s="1565"/>
      <c r="E11" s="1570" t="s">
        <v>80</v>
      </c>
      <c r="F11" s="1570"/>
      <c r="G11" s="1570"/>
      <c r="H11" s="1570" t="s">
        <v>80</v>
      </c>
      <c r="I11" s="1570"/>
      <c r="J11" s="1576"/>
      <c r="K11" s="1565"/>
      <c r="L11" s="1570" t="s">
        <v>80</v>
      </c>
      <c r="M11" s="1570"/>
      <c r="N11" s="1570"/>
      <c r="O11" s="1570" t="s">
        <v>80</v>
      </c>
      <c r="P11" s="1570"/>
      <c r="Q11" s="1576"/>
      <c r="R11" s="1565"/>
      <c r="S11" s="1570" t="s">
        <v>80</v>
      </c>
      <c r="T11" s="1570"/>
      <c r="U11" s="1570"/>
      <c r="V11" s="1570" t="s">
        <v>80</v>
      </c>
      <c r="W11" s="1570"/>
      <c r="X11" s="1576"/>
      <c r="Y11" s="1565"/>
      <c r="Z11" s="1570" t="s">
        <v>80</v>
      </c>
      <c r="AA11" s="1570"/>
      <c r="AB11" s="1570"/>
      <c r="AC11" s="1570" t="s">
        <v>80</v>
      </c>
      <c r="AD11" s="1570"/>
      <c r="AE11" s="1576"/>
      <c r="AF11" s="1591">
        <v>32</v>
      </c>
      <c r="AG11" s="1599">
        <f t="shared" si="0"/>
        <v>8</v>
      </c>
      <c r="AH11" s="1604" t="s">
        <v>564</v>
      </c>
    </row>
    <row r="12" spans="1:34" ht="16.5" customHeight="1">
      <c r="A12" s="1544" t="s">
        <v>882</v>
      </c>
      <c r="B12" s="1421" t="s">
        <v>424</v>
      </c>
      <c r="C12" s="1557" t="s">
        <v>896</v>
      </c>
      <c r="D12" s="1565"/>
      <c r="E12" s="1570" t="s">
        <v>189</v>
      </c>
      <c r="F12" s="1570" t="s">
        <v>80</v>
      </c>
      <c r="G12" s="1570"/>
      <c r="H12" s="1570"/>
      <c r="I12" s="1570" t="s">
        <v>189</v>
      </c>
      <c r="J12" s="1576"/>
      <c r="K12" s="1565"/>
      <c r="L12" s="1570" t="s">
        <v>189</v>
      </c>
      <c r="M12" s="1570" t="s">
        <v>189</v>
      </c>
      <c r="N12" s="1570"/>
      <c r="O12" s="1570"/>
      <c r="P12" s="1570" t="s">
        <v>189</v>
      </c>
      <c r="Q12" s="1576"/>
      <c r="R12" s="1565"/>
      <c r="S12" s="1570" t="s">
        <v>189</v>
      </c>
      <c r="T12" s="1570" t="s">
        <v>189</v>
      </c>
      <c r="U12" s="1570"/>
      <c r="V12" s="1570"/>
      <c r="W12" s="1570" t="s">
        <v>189</v>
      </c>
      <c r="X12" s="1576"/>
      <c r="Y12" s="1565"/>
      <c r="Z12" s="1570" t="s">
        <v>189</v>
      </c>
      <c r="AA12" s="1570" t="s">
        <v>189</v>
      </c>
      <c r="AB12" s="1570"/>
      <c r="AC12" s="1570"/>
      <c r="AD12" s="1570" t="s">
        <v>189</v>
      </c>
      <c r="AE12" s="1584"/>
      <c r="AF12" s="1591">
        <v>92</v>
      </c>
      <c r="AG12" s="1599">
        <f t="shared" si="0"/>
        <v>23</v>
      </c>
      <c r="AH12" s="1604" t="s">
        <v>907</v>
      </c>
    </row>
    <row r="13" spans="1:34" ht="16.5" customHeight="1">
      <c r="A13" s="1544" t="s">
        <v>337</v>
      </c>
      <c r="B13" s="1421" t="s">
        <v>893</v>
      </c>
      <c r="C13" s="1557" t="s">
        <v>897</v>
      </c>
      <c r="D13" s="1565" t="s">
        <v>189</v>
      </c>
      <c r="E13" s="1570"/>
      <c r="F13" s="1570" t="s">
        <v>189</v>
      </c>
      <c r="G13" s="1570" t="s">
        <v>189</v>
      </c>
      <c r="H13" s="1570" t="s">
        <v>189</v>
      </c>
      <c r="I13" s="1570"/>
      <c r="J13" s="1576" t="s">
        <v>189</v>
      </c>
      <c r="K13" s="1565" t="s">
        <v>189</v>
      </c>
      <c r="L13" s="1570"/>
      <c r="M13" s="1570" t="s">
        <v>189</v>
      </c>
      <c r="N13" s="1570" t="s">
        <v>189</v>
      </c>
      <c r="O13" s="1570" t="s">
        <v>189</v>
      </c>
      <c r="P13" s="1570"/>
      <c r="Q13" s="1576" t="s">
        <v>189</v>
      </c>
      <c r="R13" s="1565" t="s">
        <v>189</v>
      </c>
      <c r="S13" s="1570"/>
      <c r="T13" s="1570" t="s">
        <v>189</v>
      </c>
      <c r="U13" s="1570" t="s">
        <v>189</v>
      </c>
      <c r="V13" s="1570" t="s">
        <v>189</v>
      </c>
      <c r="W13" s="1570"/>
      <c r="X13" s="1576" t="s">
        <v>189</v>
      </c>
      <c r="Y13" s="1565" t="s">
        <v>189</v>
      </c>
      <c r="Z13" s="1570"/>
      <c r="AA13" s="1570" t="s">
        <v>189</v>
      </c>
      <c r="AB13" s="1570" t="s">
        <v>189</v>
      </c>
      <c r="AC13" s="1570" t="s">
        <v>189</v>
      </c>
      <c r="AD13" s="1570"/>
      <c r="AE13" s="1584" t="s">
        <v>189</v>
      </c>
      <c r="AF13" s="1591">
        <v>160</v>
      </c>
      <c r="AG13" s="1599">
        <f t="shared" si="0"/>
        <v>40</v>
      </c>
      <c r="AH13" s="1604" t="s">
        <v>908</v>
      </c>
    </row>
    <row r="14" spans="1:34" ht="16.5" customHeight="1">
      <c r="A14" s="1544" t="s">
        <v>337</v>
      </c>
      <c r="B14" s="1421" t="s">
        <v>893</v>
      </c>
      <c r="C14" s="1557" t="s">
        <v>898</v>
      </c>
      <c r="D14" s="1565" t="s">
        <v>189</v>
      </c>
      <c r="E14" s="1570" t="s">
        <v>189</v>
      </c>
      <c r="F14" s="1570"/>
      <c r="G14" s="1570" t="s">
        <v>189</v>
      </c>
      <c r="H14" s="1570" t="s">
        <v>189</v>
      </c>
      <c r="I14" s="1570" t="s">
        <v>189</v>
      </c>
      <c r="J14" s="1576"/>
      <c r="K14" s="1565" t="s">
        <v>189</v>
      </c>
      <c r="L14" s="1570" t="s">
        <v>189</v>
      </c>
      <c r="M14" s="1570"/>
      <c r="N14" s="1570" t="s">
        <v>189</v>
      </c>
      <c r="O14" s="1570" t="s">
        <v>189</v>
      </c>
      <c r="P14" s="1570" t="s">
        <v>189</v>
      </c>
      <c r="Q14" s="1576"/>
      <c r="R14" s="1565" t="s">
        <v>189</v>
      </c>
      <c r="S14" s="1570" t="s">
        <v>189</v>
      </c>
      <c r="T14" s="1570"/>
      <c r="U14" s="1570" t="s">
        <v>189</v>
      </c>
      <c r="V14" s="1570" t="s">
        <v>189</v>
      </c>
      <c r="W14" s="1570" t="s">
        <v>189</v>
      </c>
      <c r="X14" s="1576"/>
      <c r="Y14" s="1565" t="s">
        <v>189</v>
      </c>
      <c r="Z14" s="1570" t="s">
        <v>189</v>
      </c>
      <c r="AA14" s="1570"/>
      <c r="AB14" s="1570" t="s">
        <v>189</v>
      </c>
      <c r="AC14" s="1570" t="s">
        <v>189</v>
      </c>
      <c r="AD14" s="1570" t="s">
        <v>189</v>
      </c>
      <c r="AE14" s="1584"/>
      <c r="AF14" s="1591">
        <v>160</v>
      </c>
      <c r="AG14" s="1599">
        <f t="shared" si="0"/>
        <v>40</v>
      </c>
      <c r="AH14" s="1604" t="s">
        <v>908</v>
      </c>
    </row>
    <row r="15" spans="1:34" ht="16.5" customHeight="1">
      <c r="A15" s="1543" t="s">
        <v>78</v>
      </c>
      <c r="B15" s="1421" t="s">
        <v>424</v>
      </c>
      <c r="C15" s="1557" t="s">
        <v>332</v>
      </c>
      <c r="D15" s="1565" t="s">
        <v>80</v>
      </c>
      <c r="E15" s="1570"/>
      <c r="F15" s="1570" t="s">
        <v>80</v>
      </c>
      <c r="G15" s="1570" t="s">
        <v>80</v>
      </c>
      <c r="H15" s="1570"/>
      <c r="I15" s="1570" t="s">
        <v>80</v>
      </c>
      <c r="J15" s="1576" t="s">
        <v>80</v>
      </c>
      <c r="K15" s="1565" t="s">
        <v>80</v>
      </c>
      <c r="L15" s="1570"/>
      <c r="M15" s="1570" t="s">
        <v>80</v>
      </c>
      <c r="N15" s="1570" t="s">
        <v>80</v>
      </c>
      <c r="O15" s="1570"/>
      <c r="P15" s="1570" t="s">
        <v>80</v>
      </c>
      <c r="Q15" s="1576" t="s">
        <v>80</v>
      </c>
      <c r="R15" s="1565" t="s">
        <v>80</v>
      </c>
      <c r="S15" s="1570"/>
      <c r="T15" s="1570" t="s">
        <v>80</v>
      </c>
      <c r="U15" s="1570" t="s">
        <v>80</v>
      </c>
      <c r="V15" s="1570"/>
      <c r="W15" s="1570" t="s">
        <v>80</v>
      </c>
      <c r="X15" s="1576" t="s">
        <v>80</v>
      </c>
      <c r="Y15" s="1565" t="s">
        <v>80</v>
      </c>
      <c r="Z15" s="1570"/>
      <c r="AA15" s="1570" t="s">
        <v>80</v>
      </c>
      <c r="AB15" s="1570" t="s">
        <v>80</v>
      </c>
      <c r="AC15" s="1570"/>
      <c r="AD15" s="1570" t="s">
        <v>80</v>
      </c>
      <c r="AE15" s="1576" t="s">
        <v>80</v>
      </c>
      <c r="AF15" s="1591">
        <v>80</v>
      </c>
      <c r="AG15" s="1599">
        <f t="shared" si="0"/>
        <v>20</v>
      </c>
      <c r="AH15" s="1604" t="s">
        <v>660</v>
      </c>
    </row>
    <row r="16" spans="1:34" ht="16.5" customHeight="1">
      <c r="A16" s="1544" t="s">
        <v>337</v>
      </c>
      <c r="B16" s="1421" t="s">
        <v>754</v>
      </c>
      <c r="C16" s="1557" t="s">
        <v>652</v>
      </c>
      <c r="D16" s="1565"/>
      <c r="E16" s="1570" t="s">
        <v>80</v>
      </c>
      <c r="F16" s="1570"/>
      <c r="G16" s="1570"/>
      <c r="H16" s="1570" t="s">
        <v>80</v>
      </c>
      <c r="I16" s="1570"/>
      <c r="J16" s="1576"/>
      <c r="K16" s="1565"/>
      <c r="L16" s="1570" t="s">
        <v>80</v>
      </c>
      <c r="M16" s="1570"/>
      <c r="N16" s="1570"/>
      <c r="O16" s="1570" t="s">
        <v>80</v>
      </c>
      <c r="P16" s="1570"/>
      <c r="Q16" s="1576"/>
      <c r="R16" s="1565"/>
      <c r="S16" s="1570" t="s">
        <v>80</v>
      </c>
      <c r="T16" s="1570"/>
      <c r="U16" s="1570"/>
      <c r="V16" s="1570" t="s">
        <v>80</v>
      </c>
      <c r="W16" s="1570"/>
      <c r="X16" s="1576"/>
      <c r="Y16" s="1565"/>
      <c r="Z16" s="1570" t="s">
        <v>80</v>
      </c>
      <c r="AA16" s="1570"/>
      <c r="AB16" s="1570"/>
      <c r="AC16" s="1570" t="s">
        <v>80</v>
      </c>
      <c r="AD16" s="1570"/>
      <c r="AE16" s="1576"/>
      <c r="AF16" s="1591">
        <v>32</v>
      </c>
      <c r="AG16" s="1599">
        <f t="shared" si="0"/>
        <v>8</v>
      </c>
      <c r="AH16" s="1604" t="s">
        <v>564</v>
      </c>
    </row>
    <row r="17" spans="1:34" ht="16.5" customHeight="1">
      <c r="A17" s="1544"/>
      <c r="B17" s="1421"/>
      <c r="C17" s="1557"/>
      <c r="D17" s="1565"/>
      <c r="E17" s="1570"/>
      <c r="F17" s="1570"/>
      <c r="G17" s="1570"/>
      <c r="H17" s="1570"/>
      <c r="I17" s="1570"/>
      <c r="J17" s="1576"/>
      <c r="K17" s="1565"/>
      <c r="L17" s="1570"/>
      <c r="M17" s="1570"/>
      <c r="N17" s="1570"/>
      <c r="O17" s="1570"/>
      <c r="P17" s="1570"/>
      <c r="Q17" s="1576"/>
      <c r="R17" s="1565"/>
      <c r="S17" s="1570"/>
      <c r="T17" s="1570"/>
      <c r="U17" s="1570"/>
      <c r="V17" s="1570"/>
      <c r="W17" s="1570"/>
      <c r="X17" s="1576"/>
      <c r="Y17" s="1565"/>
      <c r="Z17" s="1570"/>
      <c r="AA17" s="1570"/>
      <c r="AB17" s="1570"/>
      <c r="AC17" s="1570"/>
      <c r="AD17" s="1570"/>
      <c r="AE17" s="1584"/>
      <c r="AF17" s="1591"/>
      <c r="AG17" s="1599"/>
      <c r="AH17" s="1604"/>
    </row>
    <row r="18" spans="1:34" ht="16.5" customHeight="1">
      <c r="A18" s="1544"/>
      <c r="B18" s="1421"/>
      <c r="C18" s="1557"/>
      <c r="D18" s="1565"/>
      <c r="E18" s="1570"/>
      <c r="F18" s="1570"/>
      <c r="G18" s="1570"/>
      <c r="H18" s="1570"/>
      <c r="I18" s="1570"/>
      <c r="J18" s="1576"/>
      <c r="K18" s="1565"/>
      <c r="L18" s="1570"/>
      <c r="M18" s="1570"/>
      <c r="N18" s="1570"/>
      <c r="O18" s="1570"/>
      <c r="P18" s="1570"/>
      <c r="Q18" s="1576"/>
      <c r="R18" s="1565"/>
      <c r="S18" s="1570"/>
      <c r="T18" s="1570"/>
      <c r="U18" s="1570"/>
      <c r="V18" s="1570"/>
      <c r="W18" s="1570"/>
      <c r="X18" s="1576"/>
      <c r="Y18" s="1565"/>
      <c r="Z18" s="1570"/>
      <c r="AA18" s="1570"/>
      <c r="AB18" s="1570"/>
      <c r="AC18" s="1570"/>
      <c r="AD18" s="1570"/>
      <c r="AE18" s="1585"/>
      <c r="AF18" s="1591"/>
      <c r="AG18" s="1599"/>
      <c r="AH18" s="1604"/>
    </row>
    <row r="19" spans="1:34" ht="16.5" customHeight="1">
      <c r="A19" s="1544"/>
      <c r="B19" s="1421"/>
      <c r="C19" s="1557"/>
      <c r="D19" s="1565"/>
      <c r="E19" s="1570"/>
      <c r="F19" s="1570"/>
      <c r="G19" s="1570"/>
      <c r="H19" s="1570"/>
      <c r="I19" s="1570"/>
      <c r="J19" s="1576"/>
      <c r="K19" s="1565"/>
      <c r="L19" s="1570"/>
      <c r="M19" s="1570"/>
      <c r="N19" s="1570"/>
      <c r="O19" s="1570"/>
      <c r="P19" s="1570"/>
      <c r="Q19" s="1576"/>
      <c r="R19" s="1565"/>
      <c r="S19" s="1570"/>
      <c r="T19" s="1570"/>
      <c r="U19" s="1570"/>
      <c r="V19" s="1570"/>
      <c r="W19" s="1570"/>
      <c r="X19" s="1576"/>
      <c r="Y19" s="1565"/>
      <c r="Z19" s="1570"/>
      <c r="AA19" s="1570"/>
      <c r="AB19" s="1570"/>
      <c r="AC19" s="1570"/>
      <c r="AD19" s="1570"/>
      <c r="AE19" s="1584"/>
      <c r="AF19" s="1591"/>
      <c r="AG19" s="1599"/>
      <c r="AH19" s="1604"/>
    </row>
    <row r="20" spans="1:34" ht="16.5" customHeight="1">
      <c r="A20" s="1544"/>
      <c r="B20" s="1421"/>
      <c r="C20" s="1557"/>
      <c r="D20" s="1566"/>
      <c r="E20" s="1571"/>
      <c r="F20" s="1571"/>
      <c r="G20" s="1571"/>
      <c r="H20" s="1571"/>
      <c r="I20" s="1571"/>
      <c r="J20" s="1577"/>
      <c r="K20" s="1566"/>
      <c r="L20" s="1571"/>
      <c r="M20" s="1571"/>
      <c r="N20" s="1571"/>
      <c r="O20" s="1571"/>
      <c r="P20" s="1571"/>
      <c r="Q20" s="1577"/>
      <c r="R20" s="1566"/>
      <c r="S20" s="1571"/>
      <c r="T20" s="1571"/>
      <c r="U20" s="1571"/>
      <c r="V20" s="1571"/>
      <c r="W20" s="1571"/>
      <c r="X20" s="1577"/>
      <c r="Y20" s="1566"/>
      <c r="Z20" s="1571"/>
      <c r="AA20" s="1571"/>
      <c r="AB20" s="1571"/>
      <c r="AC20" s="1571"/>
      <c r="AD20" s="1571"/>
      <c r="AE20" s="1586"/>
      <c r="AF20" s="1592"/>
      <c r="AG20" s="1600"/>
      <c r="AH20" s="1605"/>
    </row>
    <row r="21" spans="1:34" ht="16.5" customHeight="1">
      <c r="A21" s="1545" t="s">
        <v>247</v>
      </c>
      <c r="B21" s="1550"/>
      <c r="C21" s="1558"/>
      <c r="D21" s="1567"/>
      <c r="E21" s="1572"/>
      <c r="F21" s="1572"/>
      <c r="G21" s="1572"/>
      <c r="H21" s="1572"/>
      <c r="I21" s="1572"/>
      <c r="J21" s="1578"/>
      <c r="K21" s="1567"/>
      <c r="L21" s="1572"/>
      <c r="M21" s="1572"/>
      <c r="N21" s="1572"/>
      <c r="O21" s="1572"/>
      <c r="P21" s="1572"/>
      <c r="Q21" s="1578"/>
      <c r="R21" s="1567"/>
      <c r="S21" s="1572"/>
      <c r="T21" s="1572"/>
      <c r="U21" s="1572"/>
      <c r="V21" s="1572"/>
      <c r="W21" s="1572"/>
      <c r="X21" s="1578"/>
      <c r="Y21" s="1567"/>
      <c r="Z21" s="1572"/>
      <c r="AA21" s="1572"/>
      <c r="AB21" s="1572"/>
      <c r="AC21" s="1572"/>
      <c r="AD21" s="1572"/>
      <c r="AE21" s="1578"/>
      <c r="AF21" s="1593"/>
      <c r="AG21" s="1601"/>
      <c r="AH21" s="1606"/>
    </row>
    <row r="22" spans="1:34" ht="16.5" customHeight="1">
      <c r="A22" s="1546" t="s">
        <v>874</v>
      </c>
      <c r="B22" s="1551"/>
      <c r="C22" s="1559"/>
      <c r="D22" s="1454">
        <v>10</v>
      </c>
      <c r="E22" s="1469">
        <v>16</v>
      </c>
      <c r="F22" s="1469">
        <v>11</v>
      </c>
      <c r="G22" s="1469">
        <v>9</v>
      </c>
      <c r="H22" s="1469">
        <v>17</v>
      </c>
      <c r="I22" s="1469">
        <v>15</v>
      </c>
      <c r="J22" s="1484">
        <v>15</v>
      </c>
      <c r="K22" s="1454">
        <v>10</v>
      </c>
      <c r="L22" s="1469">
        <v>16</v>
      </c>
      <c r="M22" s="1469">
        <v>11</v>
      </c>
      <c r="N22" s="1469">
        <v>9</v>
      </c>
      <c r="O22" s="1469">
        <v>17</v>
      </c>
      <c r="P22" s="1469">
        <v>15</v>
      </c>
      <c r="Q22" s="1484">
        <v>15</v>
      </c>
      <c r="R22" s="1454">
        <v>10</v>
      </c>
      <c r="S22" s="1469">
        <v>16</v>
      </c>
      <c r="T22" s="1469">
        <v>11</v>
      </c>
      <c r="U22" s="1469">
        <v>9</v>
      </c>
      <c r="V22" s="1469">
        <v>17</v>
      </c>
      <c r="W22" s="1469">
        <v>15</v>
      </c>
      <c r="X22" s="1484">
        <v>15</v>
      </c>
      <c r="Y22" s="1454">
        <v>10</v>
      </c>
      <c r="Z22" s="1469">
        <v>16</v>
      </c>
      <c r="AA22" s="1469">
        <v>11</v>
      </c>
      <c r="AB22" s="1469">
        <v>9</v>
      </c>
      <c r="AC22" s="1469">
        <v>17</v>
      </c>
      <c r="AD22" s="1469">
        <v>15</v>
      </c>
      <c r="AE22" s="1484">
        <v>15</v>
      </c>
      <c r="AF22" s="1594"/>
      <c r="AG22" s="1602"/>
      <c r="AH22" s="1607"/>
    </row>
    <row r="23" spans="1:34" ht="16.5" customHeight="1">
      <c r="A23" s="1547" t="s">
        <v>892</v>
      </c>
      <c r="B23" s="1552"/>
      <c r="C23" s="1560" t="s">
        <v>844</v>
      </c>
      <c r="D23" s="1455" t="s">
        <v>280</v>
      </c>
      <c r="E23" s="1470" t="s">
        <v>280</v>
      </c>
      <c r="F23" s="1470" t="s">
        <v>280</v>
      </c>
      <c r="G23" s="1470" t="s">
        <v>280</v>
      </c>
      <c r="H23" s="1470" t="s">
        <v>280</v>
      </c>
      <c r="I23" s="1470" t="s">
        <v>280</v>
      </c>
      <c r="J23" s="1485" t="s">
        <v>280</v>
      </c>
      <c r="K23" s="1455" t="s">
        <v>280</v>
      </c>
      <c r="L23" s="1470" t="s">
        <v>280</v>
      </c>
      <c r="M23" s="1470" t="s">
        <v>280</v>
      </c>
      <c r="N23" s="1470" t="s">
        <v>280</v>
      </c>
      <c r="O23" s="1470" t="s">
        <v>280</v>
      </c>
      <c r="P23" s="1470" t="s">
        <v>280</v>
      </c>
      <c r="Q23" s="1485" t="s">
        <v>280</v>
      </c>
      <c r="R23" s="1455" t="s">
        <v>280</v>
      </c>
      <c r="S23" s="1470" t="s">
        <v>280</v>
      </c>
      <c r="T23" s="1470" t="s">
        <v>280</v>
      </c>
      <c r="U23" s="1470" t="s">
        <v>280</v>
      </c>
      <c r="V23" s="1470" t="s">
        <v>280</v>
      </c>
      <c r="W23" s="1470" t="s">
        <v>280</v>
      </c>
      <c r="X23" s="1485" t="s">
        <v>280</v>
      </c>
      <c r="Y23" s="1455" t="s">
        <v>280</v>
      </c>
      <c r="Z23" s="1470" t="s">
        <v>280</v>
      </c>
      <c r="AA23" s="1470" t="s">
        <v>280</v>
      </c>
      <c r="AB23" s="1470" t="s">
        <v>280</v>
      </c>
      <c r="AC23" s="1470" t="s">
        <v>280</v>
      </c>
      <c r="AD23" s="1470" t="s">
        <v>280</v>
      </c>
      <c r="AE23" s="1587" t="s">
        <v>280</v>
      </c>
      <c r="AF23" s="1461" t="s">
        <v>813</v>
      </c>
      <c r="AG23" s="1460"/>
      <c r="AH23" s="1536"/>
    </row>
    <row r="24" spans="1:34" ht="16.5" customHeight="1">
      <c r="A24" s="1548"/>
      <c r="B24" s="1553"/>
      <c r="C24" s="1557" t="s">
        <v>542</v>
      </c>
      <c r="D24" s="1456" t="s">
        <v>280</v>
      </c>
      <c r="E24" s="1471" t="s">
        <v>280</v>
      </c>
      <c r="F24" s="1471" t="s">
        <v>280</v>
      </c>
      <c r="G24" s="1471" t="s">
        <v>280</v>
      </c>
      <c r="H24" s="1471" t="s">
        <v>280</v>
      </c>
      <c r="I24" s="1471" t="s">
        <v>280</v>
      </c>
      <c r="J24" s="1486" t="s">
        <v>280</v>
      </c>
      <c r="K24" s="1456" t="s">
        <v>280</v>
      </c>
      <c r="L24" s="1471" t="s">
        <v>280</v>
      </c>
      <c r="M24" s="1471" t="s">
        <v>280</v>
      </c>
      <c r="N24" s="1471" t="s">
        <v>280</v>
      </c>
      <c r="O24" s="1471" t="s">
        <v>280</v>
      </c>
      <c r="P24" s="1471" t="s">
        <v>280</v>
      </c>
      <c r="Q24" s="1486" t="s">
        <v>280</v>
      </c>
      <c r="R24" s="1456" t="s">
        <v>280</v>
      </c>
      <c r="S24" s="1471" t="s">
        <v>280</v>
      </c>
      <c r="T24" s="1471" t="s">
        <v>280</v>
      </c>
      <c r="U24" s="1471" t="s">
        <v>280</v>
      </c>
      <c r="V24" s="1471" t="s">
        <v>280</v>
      </c>
      <c r="W24" s="1471" t="s">
        <v>280</v>
      </c>
      <c r="X24" s="1486" t="s">
        <v>280</v>
      </c>
      <c r="Y24" s="1456" t="s">
        <v>280</v>
      </c>
      <c r="Z24" s="1471" t="s">
        <v>280</v>
      </c>
      <c r="AA24" s="1471" t="s">
        <v>280</v>
      </c>
      <c r="AB24" s="1471" t="s">
        <v>280</v>
      </c>
      <c r="AC24" s="1471" t="s">
        <v>280</v>
      </c>
      <c r="AD24" s="1471" t="s">
        <v>280</v>
      </c>
      <c r="AE24" s="1503" t="s">
        <v>280</v>
      </c>
      <c r="AF24" s="1514" t="s">
        <v>724</v>
      </c>
      <c r="AG24" s="1460"/>
      <c r="AH24" s="1536"/>
    </row>
    <row r="25" spans="1:34" ht="16.5" customHeight="1">
      <c r="A25" s="1548"/>
      <c r="B25" s="1553"/>
      <c r="C25" s="1557" t="s">
        <v>882</v>
      </c>
      <c r="D25" s="1456" t="s">
        <v>899</v>
      </c>
      <c r="E25" s="1471" t="s">
        <v>899</v>
      </c>
      <c r="F25" s="1471" t="s">
        <v>899</v>
      </c>
      <c r="G25" s="1471" t="s">
        <v>899</v>
      </c>
      <c r="H25" s="1471" t="s">
        <v>899</v>
      </c>
      <c r="I25" s="1471" t="s">
        <v>899</v>
      </c>
      <c r="J25" s="1486" t="s">
        <v>280</v>
      </c>
      <c r="K25" s="1456" t="s">
        <v>899</v>
      </c>
      <c r="L25" s="1471" t="s">
        <v>899</v>
      </c>
      <c r="M25" s="1471" t="s">
        <v>899</v>
      </c>
      <c r="N25" s="1471" t="s">
        <v>899</v>
      </c>
      <c r="O25" s="1471" t="s">
        <v>899</v>
      </c>
      <c r="P25" s="1471" t="s">
        <v>899</v>
      </c>
      <c r="Q25" s="1486" t="s">
        <v>280</v>
      </c>
      <c r="R25" s="1456" t="s">
        <v>899</v>
      </c>
      <c r="S25" s="1471" t="s">
        <v>899</v>
      </c>
      <c r="T25" s="1471" t="s">
        <v>899</v>
      </c>
      <c r="U25" s="1471" t="s">
        <v>899</v>
      </c>
      <c r="V25" s="1471" t="s">
        <v>899</v>
      </c>
      <c r="W25" s="1471" t="s">
        <v>899</v>
      </c>
      <c r="X25" s="1486" t="s">
        <v>280</v>
      </c>
      <c r="Y25" s="1456" t="s">
        <v>899</v>
      </c>
      <c r="Z25" s="1471" t="s">
        <v>899</v>
      </c>
      <c r="AA25" s="1471" t="s">
        <v>899</v>
      </c>
      <c r="AB25" s="1471" t="s">
        <v>899</v>
      </c>
      <c r="AC25" s="1471" t="s">
        <v>899</v>
      </c>
      <c r="AD25" s="1471" t="s">
        <v>899</v>
      </c>
      <c r="AE25" s="1503" t="s">
        <v>280</v>
      </c>
      <c r="AF25" s="1401" t="s">
        <v>888</v>
      </c>
      <c r="AG25" s="1401"/>
      <c r="AH25" s="1537"/>
    </row>
    <row r="26" spans="1:34" ht="16.5" customHeight="1">
      <c r="A26" s="1548"/>
      <c r="B26" s="1553"/>
      <c r="C26" s="1435" t="s">
        <v>877</v>
      </c>
      <c r="D26" s="1456" t="s">
        <v>280</v>
      </c>
      <c r="E26" s="1471" t="s">
        <v>280</v>
      </c>
      <c r="F26" s="1471" t="s">
        <v>280</v>
      </c>
      <c r="G26" s="1471" t="s">
        <v>280</v>
      </c>
      <c r="H26" s="1471" t="s">
        <v>280</v>
      </c>
      <c r="I26" s="1471" t="s">
        <v>280</v>
      </c>
      <c r="J26" s="1486" t="s">
        <v>280</v>
      </c>
      <c r="K26" s="1456" t="s">
        <v>280</v>
      </c>
      <c r="L26" s="1471" t="s">
        <v>280</v>
      </c>
      <c r="M26" s="1471" t="s">
        <v>280</v>
      </c>
      <c r="N26" s="1471" t="s">
        <v>280</v>
      </c>
      <c r="O26" s="1471" t="s">
        <v>280</v>
      </c>
      <c r="P26" s="1471" t="s">
        <v>280</v>
      </c>
      <c r="Q26" s="1486" t="s">
        <v>280</v>
      </c>
      <c r="R26" s="1456" t="s">
        <v>280</v>
      </c>
      <c r="S26" s="1471" t="s">
        <v>280</v>
      </c>
      <c r="T26" s="1471" t="s">
        <v>280</v>
      </c>
      <c r="U26" s="1471" t="s">
        <v>280</v>
      </c>
      <c r="V26" s="1471" t="s">
        <v>280</v>
      </c>
      <c r="W26" s="1471" t="s">
        <v>280</v>
      </c>
      <c r="X26" s="1486" t="s">
        <v>280</v>
      </c>
      <c r="Y26" s="1456" t="s">
        <v>280</v>
      </c>
      <c r="Z26" s="1471" t="s">
        <v>280</v>
      </c>
      <c r="AA26" s="1471" t="s">
        <v>280</v>
      </c>
      <c r="AB26" s="1471" t="s">
        <v>280</v>
      </c>
      <c r="AC26" s="1471" t="s">
        <v>280</v>
      </c>
      <c r="AD26" s="1471" t="s">
        <v>280</v>
      </c>
      <c r="AE26" s="1503" t="s">
        <v>280</v>
      </c>
      <c r="AF26" s="1515" t="s">
        <v>905</v>
      </c>
      <c r="AG26" s="1401"/>
      <c r="AH26" s="1537"/>
    </row>
    <row r="27" spans="1:34" ht="16.5" customHeight="1">
      <c r="A27" s="1548"/>
      <c r="B27" s="1553"/>
      <c r="C27" s="1561"/>
      <c r="D27" s="1457"/>
      <c r="E27" s="1472"/>
      <c r="F27" s="1472"/>
      <c r="G27" s="1472"/>
      <c r="H27" s="1472"/>
      <c r="I27" s="1472"/>
      <c r="J27" s="1487"/>
      <c r="K27" s="1457"/>
      <c r="L27" s="1472"/>
      <c r="M27" s="1472"/>
      <c r="N27" s="1472"/>
      <c r="O27" s="1472"/>
      <c r="P27" s="1472"/>
      <c r="Q27" s="1487"/>
      <c r="R27" s="1457"/>
      <c r="S27" s="1472"/>
      <c r="T27" s="1472"/>
      <c r="U27" s="1472"/>
      <c r="V27" s="1472"/>
      <c r="W27" s="1472"/>
      <c r="X27" s="1487"/>
      <c r="Y27" s="1457"/>
      <c r="Z27" s="1472"/>
      <c r="AA27" s="1472"/>
      <c r="AB27" s="1472"/>
      <c r="AC27" s="1472"/>
      <c r="AD27" s="1472"/>
      <c r="AE27" s="1504"/>
      <c r="AF27" s="1516" t="s">
        <v>134</v>
      </c>
      <c r="AG27" s="1527"/>
      <c r="AH27" s="1538"/>
    </row>
    <row r="28" spans="1:34" ht="16.5" customHeight="1">
      <c r="A28" s="1549"/>
      <c r="B28" s="1554"/>
      <c r="C28" s="1562"/>
      <c r="D28" s="1458"/>
      <c r="E28" s="1473"/>
      <c r="F28" s="1473"/>
      <c r="G28" s="1473"/>
      <c r="H28" s="1473"/>
      <c r="I28" s="1473"/>
      <c r="J28" s="1488"/>
      <c r="K28" s="1458"/>
      <c r="L28" s="1473"/>
      <c r="M28" s="1473"/>
      <c r="N28" s="1473"/>
      <c r="O28" s="1473"/>
      <c r="P28" s="1473"/>
      <c r="Q28" s="1488"/>
      <c r="R28" s="1458"/>
      <c r="S28" s="1473"/>
      <c r="T28" s="1473"/>
      <c r="U28" s="1473"/>
      <c r="V28" s="1473"/>
      <c r="W28" s="1473"/>
      <c r="X28" s="1488"/>
      <c r="Y28" s="1458"/>
      <c r="Z28" s="1473"/>
      <c r="AA28" s="1473"/>
      <c r="AB28" s="1473"/>
      <c r="AC28" s="1473"/>
      <c r="AD28" s="1473"/>
      <c r="AE28" s="1505"/>
      <c r="AF28" s="1517"/>
      <c r="AG28" s="1428"/>
      <c r="AH28" s="1539"/>
    </row>
    <row r="29" spans="1:34" ht="14.25" customHeight="1">
      <c r="A29" s="1413" t="s">
        <v>99</v>
      </c>
      <c r="B29" s="1429"/>
      <c r="C29" s="1429"/>
      <c r="D29" s="1429"/>
      <c r="E29" s="531"/>
      <c r="F29" s="531"/>
      <c r="G29" s="531"/>
      <c r="H29" s="531"/>
      <c r="I29" s="531"/>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G29" s="531"/>
      <c r="AH29" s="531"/>
    </row>
    <row r="30" spans="1:34" ht="14.25" customHeight="1">
      <c r="A30" s="1414" t="s">
        <v>773</v>
      </c>
      <c r="B30" s="1461"/>
      <c r="C30" s="1461"/>
      <c r="D30" s="1461"/>
      <c r="E30" s="1461"/>
      <c r="F30" s="1461"/>
      <c r="G30" s="1461"/>
      <c r="H30" s="1461"/>
      <c r="I30" s="1461"/>
      <c r="J30" s="1461"/>
      <c r="K30" s="1461"/>
      <c r="L30" s="1461"/>
      <c r="M30" s="1461"/>
      <c r="N30" s="1461"/>
      <c r="O30" s="1461"/>
      <c r="P30" s="1461"/>
      <c r="Q30" s="1461"/>
      <c r="R30" s="1461"/>
      <c r="S30" s="1401"/>
      <c r="T30" s="1401"/>
      <c r="U30" s="1401"/>
      <c r="V30" s="1401"/>
      <c r="W30" s="1401"/>
      <c r="X30" s="1401"/>
      <c r="Y30" s="1401"/>
      <c r="Z30" s="1401"/>
      <c r="AA30" s="1401"/>
      <c r="AB30" s="1401"/>
      <c r="AC30" s="1401"/>
      <c r="AD30" s="1401"/>
      <c r="AE30" s="1401"/>
      <c r="AF30" s="1401"/>
      <c r="AG30" s="1401"/>
      <c r="AH30" s="1401"/>
    </row>
    <row r="31" spans="1:34" ht="14.25" customHeight="1">
      <c r="A31" s="1414" t="s">
        <v>485</v>
      </c>
      <c r="B31" s="1461"/>
      <c r="C31" s="1461"/>
      <c r="D31" s="1461"/>
      <c r="E31" s="1461"/>
      <c r="F31" s="1461"/>
      <c r="G31" s="1461"/>
      <c r="H31" s="1461"/>
      <c r="I31" s="1461"/>
      <c r="J31" s="1461"/>
      <c r="K31" s="1461"/>
      <c r="L31" s="1461"/>
      <c r="M31" s="1461"/>
      <c r="N31" s="1461"/>
      <c r="O31" s="1461"/>
      <c r="P31" s="1461"/>
      <c r="Q31" s="1461"/>
      <c r="R31" s="1461"/>
      <c r="S31" s="1401"/>
      <c r="T31" s="1401"/>
      <c r="U31" s="1401"/>
      <c r="V31" s="1401"/>
      <c r="W31" s="1401"/>
      <c r="X31" s="1401"/>
      <c r="Y31" s="1401"/>
      <c r="Z31" s="1401"/>
      <c r="AA31" s="1401"/>
      <c r="AB31" s="1401"/>
      <c r="AC31" s="1401"/>
      <c r="AD31" s="1401"/>
      <c r="AE31" s="1401"/>
      <c r="AF31" s="1401"/>
      <c r="AG31" s="1401"/>
      <c r="AH31" s="1401"/>
    </row>
    <row r="32" spans="1:34" ht="14.25" customHeight="1">
      <c r="A32" s="1415" t="s">
        <v>876</v>
      </c>
      <c r="B32" s="1461"/>
      <c r="C32" s="1461"/>
      <c r="D32" s="1461"/>
      <c r="E32" s="1461"/>
      <c r="F32" s="1461"/>
      <c r="G32" s="1461"/>
      <c r="H32" s="1461"/>
      <c r="I32" s="1461"/>
      <c r="J32" s="1461"/>
      <c r="K32" s="1461"/>
      <c r="L32" s="1461"/>
      <c r="M32" s="1461"/>
      <c r="N32" s="1461"/>
      <c r="O32" s="1461"/>
      <c r="P32" s="1461"/>
      <c r="Q32" s="1461"/>
      <c r="R32" s="1461"/>
      <c r="S32" s="1401"/>
      <c r="T32" s="1401"/>
      <c r="U32" s="1401"/>
      <c r="V32" s="1401"/>
      <c r="W32" s="1401"/>
      <c r="X32" s="1401"/>
      <c r="Y32" s="1401"/>
      <c r="Z32" s="1401"/>
      <c r="AA32" s="1401"/>
      <c r="AB32" s="1401"/>
      <c r="AC32" s="1401"/>
      <c r="AD32" s="1401"/>
      <c r="AE32" s="1401"/>
      <c r="AF32" s="1401"/>
      <c r="AG32" s="1401"/>
      <c r="AH32" s="1401"/>
    </row>
    <row r="33" spans="1:34" ht="14.25" customHeight="1">
      <c r="A33" s="1415" t="s">
        <v>310</v>
      </c>
      <c r="B33" s="1429"/>
      <c r="C33" s="1429"/>
      <c r="D33" s="1429"/>
      <c r="E33" s="1401"/>
      <c r="F33" s="1401"/>
      <c r="G33" s="1401"/>
      <c r="H33" s="1401"/>
      <c r="I33" s="1401"/>
      <c r="J33" s="1401"/>
      <c r="K33" s="1401"/>
      <c r="L33" s="1401"/>
      <c r="M33" s="1401"/>
      <c r="N33" s="1401"/>
      <c r="O33" s="1401"/>
      <c r="P33" s="1401"/>
      <c r="Q33" s="1401"/>
      <c r="R33" s="1401"/>
      <c r="S33" s="1401"/>
      <c r="T33" s="1401"/>
      <c r="U33" s="1401"/>
      <c r="V33" s="1401"/>
      <c r="W33" s="1401"/>
      <c r="X33" s="1401"/>
      <c r="Y33" s="1401"/>
      <c r="Z33" s="1401"/>
      <c r="AA33" s="1401"/>
      <c r="AB33" s="1401"/>
      <c r="AC33" s="1401"/>
      <c r="AD33" s="1401"/>
      <c r="AE33" s="1401"/>
      <c r="AF33" s="1401"/>
      <c r="AG33" s="1401"/>
      <c r="AH33" s="1401"/>
    </row>
    <row r="34" spans="1:34" ht="14.25" customHeight="1">
      <c r="A34" s="1414" t="s">
        <v>878</v>
      </c>
      <c r="B34" s="1429"/>
      <c r="C34" s="1429"/>
      <c r="D34" s="1429"/>
      <c r="E34" s="1401"/>
      <c r="F34" s="1401"/>
      <c r="G34" s="1401"/>
      <c r="H34" s="1401"/>
      <c r="I34" s="1401"/>
      <c r="J34" s="1401"/>
      <c r="K34" s="1401"/>
      <c r="L34" s="1401"/>
      <c r="M34" s="1401"/>
      <c r="N34" s="1401"/>
      <c r="O34" s="1401"/>
      <c r="P34" s="1401"/>
      <c r="Q34" s="1401"/>
      <c r="R34" s="1401"/>
      <c r="S34" s="1401"/>
      <c r="T34" s="1401"/>
      <c r="U34" s="1401"/>
      <c r="V34" s="1401"/>
      <c r="W34" s="1401"/>
      <c r="X34" s="1401"/>
      <c r="Y34" s="1401"/>
      <c r="Z34" s="1401"/>
      <c r="AA34" s="1401"/>
      <c r="AB34" s="1401"/>
      <c r="AC34" s="1401"/>
      <c r="AD34" s="1401"/>
      <c r="AE34" s="1401"/>
      <c r="AF34" s="1401"/>
      <c r="AG34" s="1401"/>
      <c r="AH34" s="1401"/>
    </row>
    <row r="35" spans="1:34" ht="14.25" customHeight="1">
      <c r="A35" s="1414" t="s">
        <v>523</v>
      </c>
      <c r="B35" s="1429"/>
      <c r="C35" s="1429"/>
      <c r="D35" s="1429"/>
      <c r="E35" s="1401"/>
      <c r="F35" s="1401"/>
      <c r="G35" s="1401"/>
      <c r="H35" s="1401"/>
      <c r="I35" s="1401"/>
      <c r="J35" s="1401"/>
      <c r="K35" s="1401"/>
      <c r="L35" s="1401"/>
      <c r="M35" s="1401"/>
      <c r="N35" s="1401"/>
      <c r="O35" s="1401"/>
      <c r="P35" s="1401"/>
      <c r="Q35" s="1401"/>
      <c r="R35" s="1401"/>
      <c r="S35" s="1401"/>
      <c r="T35" s="1401"/>
      <c r="U35" s="1401"/>
      <c r="V35" s="1401"/>
      <c r="W35" s="1401"/>
      <c r="X35" s="1401"/>
      <c r="Y35" s="1401"/>
      <c r="Z35" s="1401"/>
      <c r="AA35" s="1401"/>
      <c r="AB35" s="1401"/>
      <c r="AC35" s="1401"/>
      <c r="AD35" s="1401"/>
      <c r="AE35" s="1401"/>
      <c r="AF35" s="1401"/>
      <c r="AG35" s="1401"/>
      <c r="AH35" s="1401"/>
    </row>
    <row r="36" spans="1:34" ht="14.25" customHeight="1">
      <c r="A36" s="1414" t="s">
        <v>415</v>
      </c>
      <c r="B36" s="1429"/>
      <c r="C36" s="1429"/>
      <c r="D36" s="1429"/>
      <c r="E36" s="1401"/>
      <c r="F36" s="1401"/>
      <c r="G36" s="1401"/>
      <c r="H36" s="1401"/>
      <c r="I36" s="1401"/>
      <c r="J36" s="1401"/>
      <c r="K36" s="1401"/>
      <c r="L36" s="1401"/>
      <c r="M36" s="1401"/>
      <c r="N36" s="1401"/>
      <c r="O36" s="1401"/>
      <c r="P36" s="1401"/>
      <c r="Q36" s="1401"/>
      <c r="R36" s="1401"/>
      <c r="S36" s="1401"/>
      <c r="T36" s="1401"/>
      <c r="U36" s="1401"/>
      <c r="V36" s="1401"/>
      <c r="W36" s="1401"/>
      <c r="X36" s="1401"/>
      <c r="Y36" s="1401"/>
      <c r="Z36" s="1401"/>
      <c r="AA36" s="1401"/>
      <c r="AB36" s="1401"/>
      <c r="AC36" s="1401"/>
      <c r="AD36" s="1401"/>
      <c r="AE36" s="1401"/>
      <c r="AF36" s="1401"/>
      <c r="AG36" s="1401"/>
      <c r="AH36" s="1401"/>
    </row>
    <row r="37" spans="1:34" ht="14.25" customHeight="1">
      <c r="A37" s="1414" t="s">
        <v>317</v>
      </c>
      <c r="B37" s="1429"/>
      <c r="C37" s="1429"/>
      <c r="D37" s="1429"/>
      <c r="E37" s="1401"/>
      <c r="F37" s="1401"/>
      <c r="G37" s="1401"/>
      <c r="H37" s="1401"/>
      <c r="I37" s="1401"/>
      <c r="J37" s="1401"/>
      <c r="K37" s="1401"/>
      <c r="L37" s="1401"/>
      <c r="M37" s="1401"/>
      <c r="N37" s="1401"/>
      <c r="O37" s="1401"/>
      <c r="P37" s="1401"/>
      <c r="Q37" s="1401"/>
      <c r="R37" s="1401"/>
      <c r="S37" s="1401"/>
      <c r="T37" s="1401"/>
      <c r="U37" s="1401"/>
      <c r="V37" s="1401"/>
      <c r="W37" s="1401"/>
      <c r="X37" s="1401"/>
      <c r="Y37" s="1401"/>
      <c r="Z37" s="1401"/>
      <c r="AA37" s="1401"/>
      <c r="AB37" s="1401"/>
      <c r="AC37" s="1401"/>
      <c r="AD37" s="1401"/>
      <c r="AE37" s="1401"/>
      <c r="AF37" s="1401"/>
      <c r="AG37" s="1401"/>
      <c r="AH37" s="1401"/>
    </row>
    <row r="38" spans="1:34" ht="14.25" customHeight="1">
      <c r="A38" s="1414" t="s">
        <v>661</v>
      </c>
      <c r="B38" s="1429"/>
      <c r="C38" s="1429"/>
      <c r="D38" s="1429"/>
      <c r="E38" s="531"/>
      <c r="F38" s="531"/>
      <c r="G38" s="531"/>
      <c r="H38" s="531"/>
      <c r="I38" s="531"/>
      <c r="J38" s="531"/>
      <c r="K38" s="531"/>
      <c r="L38" s="531"/>
      <c r="M38" s="531"/>
      <c r="N38" s="531"/>
      <c r="O38" s="531"/>
      <c r="P38" s="531"/>
      <c r="Q38" s="531"/>
      <c r="R38" s="531"/>
      <c r="S38" s="531"/>
      <c r="T38" s="531"/>
      <c r="U38" s="531"/>
      <c r="V38" s="531"/>
      <c r="W38" s="531"/>
      <c r="X38" s="531"/>
      <c r="Y38" s="531"/>
      <c r="Z38" s="531"/>
      <c r="AA38" s="531"/>
      <c r="AB38" s="531"/>
      <c r="AC38" s="531"/>
      <c r="AD38" s="531"/>
      <c r="AE38" s="531"/>
      <c r="AF38" s="531"/>
      <c r="AG38" s="531"/>
      <c r="AH38" s="531"/>
    </row>
    <row r="39" spans="1:34" ht="14.25" customHeight="1">
      <c r="A39" s="1414" t="s">
        <v>154</v>
      </c>
      <c r="B39" s="1429"/>
      <c r="C39" s="1429"/>
      <c r="D39" s="1429"/>
      <c r="E39" s="1401"/>
      <c r="F39" s="1401"/>
      <c r="G39" s="1401"/>
      <c r="H39" s="1401"/>
      <c r="I39" s="1401"/>
      <c r="J39" s="1401"/>
      <c r="K39" s="1401"/>
      <c r="L39" s="1401"/>
      <c r="M39" s="1401"/>
      <c r="N39" s="1401"/>
      <c r="O39" s="1401"/>
      <c r="P39" s="1401"/>
      <c r="Q39" s="1401"/>
      <c r="R39" s="1401"/>
      <c r="S39" s="1401"/>
      <c r="T39" s="1401"/>
      <c r="U39" s="1401"/>
      <c r="V39" s="1401"/>
      <c r="W39" s="1401"/>
      <c r="X39" s="1401"/>
      <c r="Y39" s="1401"/>
      <c r="Z39" s="1401"/>
      <c r="AA39" s="1401"/>
      <c r="AB39" s="1401"/>
      <c r="AC39" s="1401"/>
      <c r="AD39" s="1401"/>
      <c r="AE39" s="1401"/>
      <c r="AF39" s="1401"/>
      <c r="AG39" s="1401"/>
      <c r="AH39" s="1401"/>
    </row>
    <row r="40" spans="1:34" ht="14.25" customHeight="1">
      <c r="A40" s="1414" t="s">
        <v>879</v>
      </c>
      <c r="B40" s="1429"/>
      <c r="C40" s="1429"/>
      <c r="D40" s="1429"/>
      <c r="E40" s="1401"/>
      <c r="F40" s="1401"/>
      <c r="G40" s="1401"/>
      <c r="H40" s="1401"/>
      <c r="I40" s="1401"/>
      <c r="J40" s="1401"/>
      <c r="K40" s="1401"/>
      <c r="L40" s="1401"/>
      <c r="M40" s="1401"/>
      <c r="N40" s="1401"/>
      <c r="O40" s="1401"/>
      <c r="P40" s="1401"/>
      <c r="Q40" s="1401"/>
      <c r="R40" s="1401"/>
      <c r="S40" s="1401"/>
      <c r="T40" s="1401"/>
      <c r="U40" s="1401"/>
      <c r="V40" s="1401"/>
      <c r="W40" s="1401"/>
      <c r="X40" s="1401"/>
      <c r="Y40" s="1401"/>
      <c r="Z40" s="1401"/>
      <c r="AA40" s="1401"/>
      <c r="AB40" s="1401"/>
      <c r="AC40" s="1401"/>
      <c r="AD40" s="1401"/>
      <c r="AE40" s="1401"/>
      <c r="AF40" s="1401"/>
      <c r="AG40" s="1401"/>
      <c r="AH40" s="1401"/>
    </row>
    <row r="41" spans="1:34" ht="16.5" customHeight="1">
      <c r="A41" s="1429"/>
      <c r="B41" s="1429"/>
      <c r="C41" s="1429"/>
      <c r="D41" s="1429"/>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row>
    <row r="42" spans="1:34" ht="16.5" customHeight="1">
      <c r="A42" s="1429"/>
      <c r="B42" s="1429"/>
      <c r="C42" s="1429"/>
      <c r="D42" s="1429"/>
      <c r="E42" s="531"/>
      <c r="F42" s="531"/>
      <c r="G42" s="531"/>
      <c r="H42" s="531"/>
      <c r="I42" s="531"/>
      <c r="J42" s="531"/>
      <c r="K42" s="531"/>
      <c r="L42" s="531"/>
      <c r="M42" s="531"/>
      <c r="N42" s="531"/>
      <c r="O42" s="531"/>
      <c r="P42" s="531"/>
      <c r="Q42" s="531"/>
      <c r="R42" s="531"/>
      <c r="S42" s="531"/>
      <c r="T42" s="531"/>
      <c r="U42" s="531"/>
      <c r="V42" s="531"/>
      <c r="W42" s="531"/>
      <c r="X42" s="531"/>
      <c r="Y42" s="531"/>
      <c r="Z42" s="531"/>
      <c r="AA42" s="531"/>
      <c r="AB42" s="531"/>
      <c r="AC42" s="531"/>
      <c r="AD42" s="531"/>
      <c r="AE42" s="531"/>
      <c r="AF42" s="531"/>
      <c r="AG42" s="531"/>
      <c r="AH42" s="531"/>
    </row>
    <row r="43" spans="1:34" ht="16.5" customHeight="1">
      <c r="A43" s="1429"/>
      <c r="B43" s="1429"/>
      <c r="C43" s="1429"/>
      <c r="D43" s="1429"/>
      <c r="E43" s="531"/>
      <c r="F43" s="531"/>
      <c r="G43" s="531"/>
      <c r="H43" s="531"/>
      <c r="I43" s="531"/>
      <c r="J43" s="531"/>
      <c r="K43" s="531"/>
      <c r="L43" s="531"/>
      <c r="M43" s="531"/>
      <c r="N43" s="531"/>
      <c r="O43" s="531"/>
      <c r="P43" s="531"/>
      <c r="Q43" s="531"/>
      <c r="R43" s="531"/>
      <c r="S43" s="531"/>
      <c r="T43" s="531"/>
      <c r="U43" s="531"/>
      <c r="V43" s="531"/>
      <c r="W43" s="531"/>
      <c r="X43" s="531"/>
      <c r="Y43" s="531"/>
      <c r="Z43" s="531"/>
      <c r="AA43" s="531"/>
      <c r="AB43" s="531"/>
      <c r="AC43" s="531"/>
      <c r="AD43" s="531"/>
      <c r="AE43" s="531"/>
      <c r="AF43" s="531"/>
      <c r="AG43" s="531"/>
      <c r="AH43" s="531"/>
    </row>
  </sheetData>
  <mergeCells count="17">
    <mergeCell ref="Y1:AE1"/>
    <mergeCell ref="AF1:AH1"/>
    <mergeCell ref="Y2:AE2"/>
    <mergeCell ref="AF2:AH2"/>
    <mergeCell ref="D4:J4"/>
    <mergeCell ref="K4:Q4"/>
    <mergeCell ref="R4:X4"/>
    <mergeCell ref="Y4:AE4"/>
    <mergeCell ref="AF4:AG4"/>
    <mergeCell ref="A21:C21"/>
    <mergeCell ref="A22:C22"/>
    <mergeCell ref="AF27:AH27"/>
    <mergeCell ref="A4:A6"/>
    <mergeCell ref="B4:B6"/>
    <mergeCell ref="C4:C5"/>
    <mergeCell ref="AH4:AH6"/>
    <mergeCell ref="A23:B28"/>
  </mergeCells>
  <phoneticPr fontId="7"/>
  <pageMargins left="0.7" right="0.7" top="0.75" bottom="0.75" header="0.3" footer="0.3"/>
  <pageSetup paperSize="9" scale="83" fitToWidth="1" fitToHeight="1" orientation="landscape" usePrinterDefaults="1" horizontalDpi="300" verticalDpi="300" r:id="rId1"/>
  <headerFooter alignWithMargins="0"/>
  <colBreaks count="1" manualBreakCount="1">
    <brk id="34" max="3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tabColor rgb="FFFF0000"/>
  </sheetPr>
  <dimension ref="A2:IV93"/>
  <sheetViews>
    <sheetView view="pageBreakPreview" zoomScaleNormal="70" zoomScaleSheetLayoutView="100" workbookViewId="0"/>
  </sheetViews>
  <sheetFormatPr defaultRowHeight="20.25" customHeight="1"/>
  <cols>
    <col min="1" max="2" width="4.25" style="88" customWidth="1"/>
    <col min="3" max="3" width="32.83203125" style="87" customWidth="1"/>
    <col min="4" max="4" width="4.875" style="87" customWidth="1"/>
    <col min="5" max="5" width="53.33203125" style="87" customWidth="1"/>
    <col min="6" max="6" width="4.875" style="87" customWidth="1"/>
    <col min="7" max="7" width="19.1640625" style="246" customWidth="1"/>
    <col min="8" max="8" width="57.83203125" style="87" customWidth="1"/>
    <col min="9" max="19" width="6" style="87" customWidth="1"/>
    <col min="20" max="20" width="8.5" style="87" customWidth="1"/>
    <col min="21" max="22" width="10.1640625" style="87" customWidth="1"/>
    <col min="23" max="24" width="6" style="87" customWidth="1"/>
    <col min="25" max="32" width="4.875" style="87" customWidth="1"/>
    <col min="33" max="33" width="12" style="87" bestFit="1" customWidth="1"/>
    <col min="34" max="256" width="9" style="87" customWidth="1"/>
    <col min="257" max="267" width="9" customWidth="1"/>
    <col min="268" max="268" width="4.25" customWidth="1"/>
    <col min="269" max="269" width="25" customWidth="1"/>
    <col min="270" max="270" width="41.625" customWidth="1"/>
    <col min="271" max="271" width="19.625" customWidth="1"/>
    <col min="272" max="272" width="33.875" customWidth="1"/>
    <col min="273" max="273" width="25" customWidth="1"/>
    <col min="274" max="274" width="13.625" customWidth="1"/>
    <col min="275" max="288" width="4.875" customWidth="1"/>
    <col min="289" max="289" width="12" bestFit="1" customWidth="1"/>
    <col min="290" max="523" width="9" customWidth="1"/>
    <col min="524" max="524" width="4.25" customWidth="1"/>
    <col min="525" max="525" width="25" customWidth="1"/>
    <col min="526" max="526" width="41.625" customWidth="1"/>
    <col min="527" max="527" width="19.625" customWidth="1"/>
    <col min="528" max="528" width="33.875" customWidth="1"/>
    <col min="529" max="529" width="25" customWidth="1"/>
    <col min="530" max="530" width="13.625" customWidth="1"/>
    <col min="531" max="544" width="4.875" customWidth="1"/>
    <col min="545" max="545" width="12" bestFit="1" customWidth="1"/>
    <col min="546" max="779" width="9" customWidth="1"/>
    <col min="780" max="780" width="4.25" customWidth="1"/>
    <col min="781" max="781" width="25" customWidth="1"/>
    <col min="782" max="782" width="41.625" customWidth="1"/>
    <col min="783" max="783" width="19.625" customWidth="1"/>
    <col min="784" max="784" width="33.875" customWidth="1"/>
    <col min="785" max="785" width="25" customWidth="1"/>
    <col min="786" max="786" width="13.625" customWidth="1"/>
    <col min="787" max="800" width="4.875" customWidth="1"/>
    <col min="801" max="801" width="12" bestFit="1" customWidth="1"/>
    <col min="802" max="1035" width="9" customWidth="1"/>
    <col min="1036" max="1036" width="4.25" customWidth="1"/>
    <col min="1037" max="1037" width="25" customWidth="1"/>
    <col min="1038" max="1038" width="41.625" customWidth="1"/>
    <col min="1039" max="1039" width="19.625" customWidth="1"/>
    <col min="1040" max="1040" width="33.875" customWidth="1"/>
    <col min="1041" max="1041" width="25" customWidth="1"/>
    <col min="1042" max="1042" width="13.625" customWidth="1"/>
    <col min="1043" max="1056" width="4.875" customWidth="1"/>
    <col min="1057" max="1057" width="12" bestFit="1" customWidth="1"/>
    <col min="1058" max="1291" width="9" customWidth="1"/>
    <col min="1292" max="1292" width="4.25" customWidth="1"/>
    <col min="1293" max="1293" width="25" customWidth="1"/>
    <col min="1294" max="1294" width="41.625" customWidth="1"/>
    <col min="1295" max="1295" width="19.625" customWidth="1"/>
    <col min="1296" max="1296" width="33.875" customWidth="1"/>
    <col min="1297" max="1297" width="25" customWidth="1"/>
    <col min="1298" max="1298" width="13.625" customWidth="1"/>
    <col min="1299" max="1312" width="4.875" customWidth="1"/>
    <col min="1313" max="1313" width="12" bestFit="1" customWidth="1"/>
    <col min="1314" max="1547" width="9" customWidth="1"/>
    <col min="1548" max="1548" width="4.25" customWidth="1"/>
    <col min="1549" max="1549" width="25" customWidth="1"/>
    <col min="1550" max="1550" width="41.625" customWidth="1"/>
    <col min="1551" max="1551" width="19.625" customWidth="1"/>
    <col min="1552" max="1552" width="33.875" customWidth="1"/>
    <col min="1553" max="1553" width="25" customWidth="1"/>
    <col min="1554" max="1554" width="13.625" customWidth="1"/>
    <col min="1555" max="1568" width="4.875" customWidth="1"/>
    <col min="1569" max="1569" width="12" bestFit="1" customWidth="1"/>
    <col min="1570" max="1803" width="9" customWidth="1"/>
    <col min="1804" max="1804" width="4.25" customWidth="1"/>
    <col min="1805" max="1805" width="25" customWidth="1"/>
    <col min="1806" max="1806" width="41.625" customWidth="1"/>
    <col min="1807" max="1807" width="19.625" customWidth="1"/>
    <col min="1808" max="1808" width="33.875" customWidth="1"/>
    <col min="1809" max="1809" width="25" customWidth="1"/>
    <col min="1810" max="1810" width="13.625" customWidth="1"/>
    <col min="1811" max="1824" width="4.875" customWidth="1"/>
    <col min="1825" max="1825" width="12" bestFit="1" customWidth="1"/>
    <col min="1826" max="2059" width="9" customWidth="1"/>
    <col min="2060" max="2060" width="4.25" customWidth="1"/>
    <col min="2061" max="2061" width="25" customWidth="1"/>
    <col min="2062" max="2062" width="41.625" customWidth="1"/>
    <col min="2063" max="2063" width="19.625" customWidth="1"/>
    <col min="2064" max="2064" width="33.875" customWidth="1"/>
    <col min="2065" max="2065" width="25" customWidth="1"/>
    <col min="2066" max="2066" width="13.625" customWidth="1"/>
    <col min="2067" max="2080" width="4.875" customWidth="1"/>
    <col min="2081" max="2081" width="12" bestFit="1" customWidth="1"/>
    <col min="2082" max="2315" width="9" customWidth="1"/>
    <col min="2316" max="2316" width="4.25" customWidth="1"/>
    <col min="2317" max="2317" width="25" customWidth="1"/>
    <col min="2318" max="2318" width="41.625" customWidth="1"/>
    <col min="2319" max="2319" width="19.625" customWidth="1"/>
    <col min="2320" max="2320" width="33.875" customWidth="1"/>
    <col min="2321" max="2321" width="25" customWidth="1"/>
    <col min="2322" max="2322" width="13.625" customWidth="1"/>
    <col min="2323" max="2336" width="4.875" customWidth="1"/>
    <col min="2337" max="2337" width="12" bestFit="1" customWidth="1"/>
    <col min="2338" max="2571" width="9" customWidth="1"/>
    <col min="2572" max="2572" width="4.25" customWidth="1"/>
    <col min="2573" max="2573" width="25" customWidth="1"/>
    <col min="2574" max="2574" width="41.625" customWidth="1"/>
    <col min="2575" max="2575" width="19.625" customWidth="1"/>
    <col min="2576" max="2576" width="33.875" customWidth="1"/>
    <col min="2577" max="2577" width="25" customWidth="1"/>
    <col min="2578" max="2578" width="13.625" customWidth="1"/>
    <col min="2579" max="2592" width="4.875" customWidth="1"/>
    <col min="2593" max="2593" width="12" bestFit="1" customWidth="1"/>
    <col min="2594" max="2827" width="9" customWidth="1"/>
    <col min="2828" max="2828" width="4.25" customWidth="1"/>
    <col min="2829" max="2829" width="25" customWidth="1"/>
    <col min="2830" max="2830" width="41.625" customWidth="1"/>
    <col min="2831" max="2831" width="19.625" customWidth="1"/>
    <col min="2832" max="2832" width="33.875" customWidth="1"/>
    <col min="2833" max="2833" width="25" customWidth="1"/>
    <col min="2834" max="2834" width="13.625" customWidth="1"/>
    <col min="2835" max="2848" width="4.875" customWidth="1"/>
    <col min="2849" max="2849" width="12" bestFit="1" customWidth="1"/>
    <col min="2850" max="3083" width="9" customWidth="1"/>
    <col min="3084" max="3084" width="4.25" customWidth="1"/>
    <col min="3085" max="3085" width="25" customWidth="1"/>
    <col min="3086" max="3086" width="41.625" customWidth="1"/>
    <col min="3087" max="3087" width="19.625" customWidth="1"/>
    <col min="3088" max="3088" width="33.875" customWidth="1"/>
    <col min="3089" max="3089" width="25" customWidth="1"/>
    <col min="3090" max="3090" width="13.625" customWidth="1"/>
    <col min="3091" max="3104" width="4.875" customWidth="1"/>
    <col min="3105" max="3105" width="12" bestFit="1" customWidth="1"/>
    <col min="3106" max="3339" width="9" customWidth="1"/>
    <col min="3340" max="3340" width="4.25" customWidth="1"/>
    <col min="3341" max="3341" width="25" customWidth="1"/>
    <col min="3342" max="3342" width="41.625" customWidth="1"/>
    <col min="3343" max="3343" width="19.625" customWidth="1"/>
    <col min="3344" max="3344" width="33.875" customWidth="1"/>
    <col min="3345" max="3345" width="25" customWidth="1"/>
    <col min="3346" max="3346" width="13.625" customWidth="1"/>
    <col min="3347" max="3360" width="4.875" customWidth="1"/>
    <col min="3361" max="3361" width="12" bestFit="1" customWidth="1"/>
    <col min="3362" max="3595" width="9" customWidth="1"/>
    <col min="3596" max="3596" width="4.25" customWidth="1"/>
    <col min="3597" max="3597" width="25" customWidth="1"/>
    <col min="3598" max="3598" width="41.625" customWidth="1"/>
    <col min="3599" max="3599" width="19.625" customWidth="1"/>
    <col min="3600" max="3600" width="33.875" customWidth="1"/>
    <col min="3601" max="3601" width="25" customWidth="1"/>
    <col min="3602" max="3602" width="13.625" customWidth="1"/>
    <col min="3603" max="3616" width="4.875" customWidth="1"/>
    <col min="3617" max="3617" width="12" bestFit="1" customWidth="1"/>
    <col min="3618" max="3851" width="9" customWidth="1"/>
    <col min="3852" max="3852" width="4.25" customWidth="1"/>
    <col min="3853" max="3853" width="25" customWidth="1"/>
    <col min="3854" max="3854" width="41.625" customWidth="1"/>
    <col min="3855" max="3855" width="19.625" customWidth="1"/>
    <col min="3856" max="3856" width="33.875" customWidth="1"/>
    <col min="3857" max="3857" width="25" customWidth="1"/>
    <col min="3858" max="3858" width="13.625" customWidth="1"/>
    <col min="3859" max="3872" width="4.875" customWidth="1"/>
    <col min="3873" max="3873" width="12" bestFit="1" customWidth="1"/>
    <col min="3874" max="4107" width="9" customWidth="1"/>
    <col min="4108" max="4108" width="4.25" customWidth="1"/>
    <col min="4109" max="4109" width="25" customWidth="1"/>
    <col min="4110" max="4110" width="41.625" customWidth="1"/>
    <col min="4111" max="4111" width="19.625" customWidth="1"/>
    <col min="4112" max="4112" width="33.875" customWidth="1"/>
    <col min="4113" max="4113" width="25" customWidth="1"/>
    <col min="4114" max="4114" width="13.625" customWidth="1"/>
    <col min="4115" max="4128" width="4.875" customWidth="1"/>
    <col min="4129" max="4129" width="12" bestFit="1" customWidth="1"/>
    <col min="4130" max="4363" width="9" customWidth="1"/>
    <col min="4364" max="4364" width="4.25" customWidth="1"/>
    <col min="4365" max="4365" width="25" customWidth="1"/>
    <col min="4366" max="4366" width="41.625" customWidth="1"/>
    <col min="4367" max="4367" width="19.625" customWidth="1"/>
    <col min="4368" max="4368" width="33.875" customWidth="1"/>
    <col min="4369" max="4369" width="25" customWidth="1"/>
    <col min="4370" max="4370" width="13.625" customWidth="1"/>
    <col min="4371" max="4384" width="4.875" customWidth="1"/>
    <col min="4385" max="4385" width="12" bestFit="1" customWidth="1"/>
    <col min="4386" max="4619" width="9" customWidth="1"/>
    <col min="4620" max="4620" width="4.25" customWidth="1"/>
    <col min="4621" max="4621" width="25" customWidth="1"/>
    <col min="4622" max="4622" width="41.625" customWidth="1"/>
    <col min="4623" max="4623" width="19.625" customWidth="1"/>
    <col min="4624" max="4624" width="33.875" customWidth="1"/>
    <col min="4625" max="4625" width="25" customWidth="1"/>
    <col min="4626" max="4626" width="13.625" customWidth="1"/>
    <col min="4627" max="4640" width="4.875" customWidth="1"/>
    <col min="4641" max="4641" width="12" bestFit="1" customWidth="1"/>
    <col min="4642" max="4875" width="9" customWidth="1"/>
    <col min="4876" max="4876" width="4.25" customWidth="1"/>
    <col min="4877" max="4877" width="25" customWidth="1"/>
    <col min="4878" max="4878" width="41.625" customWidth="1"/>
    <col min="4879" max="4879" width="19.625" customWidth="1"/>
    <col min="4880" max="4880" width="33.875" customWidth="1"/>
    <col min="4881" max="4881" width="25" customWidth="1"/>
    <col min="4882" max="4882" width="13.625" customWidth="1"/>
    <col min="4883" max="4896" width="4.875" customWidth="1"/>
    <col min="4897" max="4897" width="12" bestFit="1" customWidth="1"/>
    <col min="4898" max="5131" width="9" customWidth="1"/>
    <col min="5132" max="5132" width="4.25" customWidth="1"/>
    <col min="5133" max="5133" width="25" customWidth="1"/>
    <col min="5134" max="5134" width="41.625" customWidth="1"/>
    <col min="5135" max="5135" width="19.625" customWidth="1"/>
    <col min="5136" max="5136" width="33.875" customWidth="1"/>
    <col min="5137" max="5137" width="25" customWidth="1"/>
    <col min="5138" max="5138" width="13.625" customWidth="1"/>
    <col min="5139" max="5152" width="4.875" customWidth="1"/>
    <col min="5153" max="5153" width="12" bestFit="1" customWidth="1"/>
    <col min="5154" max="5387" width="9" customWidth="1"/>
    <col min="5388" max="5388" width="4.25" customWidth="1"/>
    <col min="5389" max="5389" width="25" customWidth="1"/>
    <col min="5390" max="5390" width="41.625" customWidth="1"/>
    <col min="5391" max="5391" width="19.625" customWidth="1"/>
    <col min="5392" max="5392" width="33.875" customWidth="1"/>
    <col min="5393" max="5393" width="25" customWidth="1"/>
    <col min="5394" max="5394" width="13.625" customWidth="1"/>
    <col min="5395" max="5408" width="4.875" customWidth="1"/>
    <col min="5409" max="5409" width="12" bestFit="1" customWidth="1"/>
    <col min="5410" max="5643" width="9" customWidth="1"/>
    <col min="5644" max="5644" width="4.25" customWidth="1"/>
    <col min="5645" max="5645" width="25" customWidth="1"/>
    <col min="5646" max="5646" width="41.625" customWidth="1"/>
    <col min="5647" max="5647" width="19.625" customWidth="1"/>
    <col min="5648" max="5648" width="33.875" customWidth="1"/>
    <col min="5649" max="5649" width="25" customWidth="1"/>
    <col min="5650" max="5650" width="13.625" customWidth="1"/>
    <col min="5651" max="5664" width="4.875" customWidth="1"/>
    <col min="5665" max="5665" width="12" bestFit="1" customWidth="1"/>
    <col min="5666" max="5899" width="9" customWidth="1"/>
    <col min="5900" max="5900" width="4.25" customWidth="1"/>
    <col min="5901" max="5901" width="25" customWidth="1"/>
    <col min="5902" max="5902" width="41.625" customWidth="1"/>
    <col min="5903" max="5903" width="19.625" customWidth="1"/>
    <col min="5904" max="5904" width="33.875" customWidth="1"/>
    <col min="5905" max="5905" width="25" customWidth="1"/>
    <col min="5906" max="5906" width="13.625" customWidth="1"/>
    <col min="5907" max="5920" width="4.875" customWidth="1"/>
    <col min="5921" max="5921" width="12" bestFit="1" customWidth="1"/>
    <col min="5922" max="6155" width="9" customWidth="1"/>
    <col min="6156" max="6156" width="4.25" customWidth="1"/>
    <col min="6157" max="6157" width="25" customWidth="1"/>
    <col min="6158" max="6158" width="41.625" customWidth="1"/>
    <col min="6159" max="6159" width="19.625" customWidth="1"/>
    <col min="6160" max="6160" width="33.875" customWidth="1"/>
    <col min="6161" max="6161" width="25" customWidth="1"/>
    <col min="6162" max="6162" width="13.625" customWidth="1"/>
    <col min="6163" max="6176" width="4.875" customWidth="1"/>
    <col min="6177" max="6177" width="12" bestFit="1" customWidth="1"/>
    <col min="6178" max="6411" width="9" customWidth="1"/>
    <col min="6412" max="6412" width="4.25" customWidth="1"/>
    <col min="6413" max="6413" width="25" customWidth="1"/>
    <col min="6414" max="6414" width="41.625" customWidth="1"/>
    <col min="6415" max="6415" width="19.625" customWidth="1"/>
    <col min="6416" max="6416" width="33.875" customWidth="1"/>
    <col min="6417" max="6417" width="25" customWidth="1"/>
    <col min="6418" max="6418" width="13.625" customWidth="1"/>
    <col min="6419" max="6432" width="4.875" customWidth="1"/>
    <col min="6433" max="6433" width="12" bestFit="1" customWidth="1"/>
    <col min="6434" max="6667" width="9" customWidth="1"/>
    <col min="6668" max="6668" width="4.25" customWidth="1"/>
    <col min="6669" max="6669" width="25" customWidth="1"/>
    <col min="6670" max="6670" width="41.625" customWidth="1"/>
    <col min="6671" max="6671" width="19.625" customWidth="1"/>
    <col min="6672" max="6672" width="33.875" customWidth="1"/>
    <col min="6673" max="6673" width="25" customWidth="1"/>
    <col min="6674" max="6674" width="13.625" customWidth="1"/>
    <col min="6675" max="6688" width="4.875" customWidth="1"/>
    <col min="6689" max="6689" width="12" bestFit="1" customWidth="1"/>
    <col min="6690" max="6923" width="9" customWidth="1"/>
    <col min="6924" max="6924" width="4.25" customWidth="1"/>
    <col min="6925" max="6925" width="25" customWidth="1"/>
    <col min="6926" max="6926" width="41.625" customWidth="1"/>
    <col min="6927" max="6927" width="19.625" customWidth="1"/>
    <col min="6928" max="6928" width="33.875" customWidth="1"/>
    <col min="6929" max="6929" width="25" customWidth="1"/>
    <col min="6930" max="6930" width="13.625" customWidth="1"/>
    <col min="6931" max="6944" width="4.875" customWidth="1"/>
    <col min="6945" max="6945" width="12" bestFit="1" customWidth="1"/>
    <col min="6946" max="7179" width="9" customWidth="1"/>
    <col min="7180" max="7180" width="4.25" customWidth="1"/>
    <col min="7181" max="7181" width="25" customWidth="1"/>
    <col min="7182" max="7182" width="41.625" customWidth="1"/>
    <col min="7183" max="7183" width="19.625" customWidth="1"/>
    <col min="7184" max="7184" width="33.875" customWidth="1"/>
    <col min="7185" max="7185" width="25" customWidth="1"/>
    <col min="7186" max="7186" width="13.625" customWidth="1"/>
    <col min="7187" max="7200" width="4.875" customWidth="1"/>
    <col min="7201" max="7201" width="12" bestFit="1" customWidth="1"/>
    <col min="7202" max="7435" width="9" customWidth="1"/>
    <col min="7436" max="7436" width="4.25" customWidth="1"/>
    <col min="7437" max="7437" width="25" customWidth="1"/>
    <col min="7438" max="7438" width="41.625" customWidth="1"/>
    <col min="7439" max="7439" width="19.625" customWidth="1"/>
    <col min="7440" max="7440" width="33.875" customWidth="1"/>
    <col min="7441" max="7441" width="25" customWidth="1"/>
    <col min="7442" max="7442" width="13.625" customWidth="1"/>
    <col min="7443" max="7456" width="4.875" customWidth="1"/>
    <col min="7457" max="7457" width="12" bestFit="1" customWidth="1"/>
    <col min="7458" max="7691" width="9" customWidth="1"/>
    <col min="7692" max="7692" width="4.25" customWidth="1"/>
    <col min="7693" max="7693" width="25" customWidth="1"/>
    <col min="7694" max="7694" width="41.625" customWidth="1"/>
    <col min="7695" max="7695" width="19.625" customWidth="1"/>
    <col min="7696" max="7696" width="33.875" customWidth="1"/>
    <col min="7697" max="7697" width="25" customWidth="1"/>
    <col min="7698" max="7698" width="13.625" customWidth="1"/>
    <col min="7699" max="7712" width="4.875" customWidth="1"/>
    <col min="7713" max="7713" width="12" bestFit="1" customWidth="1"/>
    <col min="7714" max="7947" width="9" customWidth="1"/>
    <col min="7948" max="7948" width="4.25" customWidth="1"/>
    <col min="7949" max="7949" width="25" customWidth="1"/>
    <col min="7950" max="7950" width="41.625" customWidth="1"/>
    <col min="7951" max="7951" width="19.625" customWidth="1"/>
    <col min="7952" max="7952" width="33.875" customWidth="1"/>
    <col min="7953" max="7953" width="25" customWidth="1"/>
    <col min="7954" max="7954" width="13.625" customWidth="1"/>
    <col min="7955" max="7968" width="4.875" customWidth="1"/>
    <col min="7969" max="7969" width="12" bestFit="1" customWidth="1"/>
    <col min="7970" max="8203" width="9" customWidth="1"/>
    <col min="8204" max="8204" width="4.25" customWidth="1"/>
    <col min="8205" max="8205" width="25" customWidth="1"/>
    <col min="8206" max="8206" width="41.625" customWidth="1"/>
    <col min="8207" max="8207" width="19.625" customWidth="1"/>
    <col min="8208" max="8208" width="33.875" customWidth="1"/>
    <col min="8209" max="8209" width="25" customWidth="1"/>
    <col min="8210" max="8210" width="13.625" customWidth="1"/>
    <col min="8211" max="8224" width="4.875" customWidth="1"/>
    <col min="8225" max="8225" width="12" bestFit="1" customWidth="1"/>
    <col min="8226" max="8459" width="9" customWidth="1"/>
    <col min="8460" max="8460" width="4.25" customWidth="1"/>
    <col min="8461" max="8461" width="25" customWidth="1"/>
    <col min="8462" max="8462" width="41.625" customWidth="1"/>
    <col min="8463" max="8463" width="19.625" customWidth="1"/>
    <col min="8464" max="8464" width="33.875" customWidth="1"/>
    <col min="8465" max="8465" width="25" customWidth="1"/>
    <col min="8466" max="8466" width="13.625" customWidth="1"/>
    <col min="8467" max="8480" width="4.875" customWidth="1"/>
    <col min="8481" max="8481" width="12" bestFit="1" customWidth="1"/>
    <col min="8482" max="8715" width="9" customWidth="1"/>
    <col min="8716" max="8716" width="4.25" customWidth="1"/>
    <col min="8717" max="8717" width="25" customWidth="1"/>
    <col min="8718" max="8718" width="41.625" customWidth="1"/>
    <col min="8719" max="8719" width="19.625" customWidth="1"/>
    <col min="8720" max="8720" width="33.875" customWidth="1"/>
    <col min="8721" max="8721" width="25" customWidth="1"/>
    <col min="8722" max="8722" width="13.625" customWidth="1"/>
    <col min="8723" max="8736" width="4.875" customWidth="1"/>
    <col min="8737" max="8737" width="12" bestFit="1" customWidth="1"/>
    <col min="8738" max="8971" width="9" customWidth="1"/>
    <col min="8972" max="8972" width="4.25" customWidth="1"/>
    <col min="8973" max="8973" width="25" customWidth="1"/>
    <col min="8974" max="8974" width="41.625" customWidth="1"/>
    <col min="8975" max="8975" width="19.625" customWidth="1"/>
    <col min="8976" max="8976" width="33.875" customWidth="1"/>
    <col min="8977" max="8977" width="25" customWidth="1"/>
    <col min="8978" max="8978" width="13.625" customWidth="1"/>
    <col min="8979" max="8992" width="4.875" customWidth="1"/>
    <col min="8993" max="8993" width="12" bestFit="1" customWidth="1"/>
    <col min="8994" max="9227" width="9" customWidth="1"/>
    <col min="9228" max="9228" width="4.25" customWidth="1"/>
    <col min="9229" max="9229" width="25" customWidth="1"/>
    <col min="9230" max="9230" width="41.625" customWidth="1"/>
    <col min="9231" max="9231" width="19.625" customWidth="1"/>
    <col min="9232" max="9232" width="33.875" customWidth="1"/>
    <col min="9233" max="9233" width="25" customWidth="1"/>
    <col min="9234" max="9234" width="13.625" customWidth="1"/>
    <col min="9235" max="9248" width="4.875" customWidth="1"/>
    <col min="9249" max="9249" width="12" bestFit="1" customWidth="1"/>
    <col min="9250" max="9483" width="9" customWidth="1"/>
    <col min="9484" max="9484" width="4.25" customWidth="1"/>
    <col min="9485" max="9485" width="25" customWidth="1"/>
    <col min="9486" max="9486" width="41.625" customWidth="1"/>
    <col min="9487" max="9487" width="19.625" customWidth="1"/>
    <col min="9488" max="9488" width="33.875" customWidth="1"/>
    <col min="9489" max="9489" width="25" customWidth="1"/>
    <col min="9490" max="9490" width="13.625" customWidth="1"/>
    <col min="9491" max="9504" width="4.875" customWidth="1"/>
    <col min="9505" max="9505" width="12" bestFit="1" customWidth="1"/>
    <col min="9506" max="9739" width="9" customWidth="1"/>
    <col min="9740" max="9740" width="4.25" customWidth="1"/>
    <col min="9741" max="9741" width="25" customWidth="1"/>
    <col min="9742" max="9742" width="41.625" customWidth="1"/>
    <col min="9743" max="9743" width="19.625" customWidth="1"/>
    <col min="9744" max="9744" width="33.875" customWidth="1"/>
    <col min="9745" max="9745" width="25" customWidth="1"/>
    <col min="9746" max="9746" width="13.625" customWidth="1"/>
    <col min="9747" max="9760" width="4.875" customWidth="1"/>
    <col min="9761" max="9761" width="12" bestFit="1" customWidth="1"/>
    <col min="9762" max="9995" width="9" customWidth="1"/>
    <col min="9996" max="9996" width="4.25" customWidth="1"/>
    <col min="9997" max="9997" width="25" customWidth="1"/>
    <col min="9998" max="9998" width="41.625" customWidth="1"/>
    <col min="9999" max="9999" width="19.625" customWidth="1"/>
    <col min="10000" max="10000" width="33.875" customWidth="1"/>
    <col min="10001" max="10001" width="25" customWidth="1"/>
    <col min="10002" max="10002" width="13.625" customWidth="1"/>
    <col min="10003" max="10016" width="4.875" customWidth="1"/>
    <col min="10017" max="10017" width="12" bestFit="1" customWidth="1"/>
    <col min="10018" max="10251" width="9" customWidth="1"/>
    <col min="10252" max="10252" width="4.25" customWidth="1"/>
    <col min="10253" max="10253" width="25" customWidth="1"/>
    <col min="10254" max="10254" width="41.625" customWidth="1"/>
    <col min="10255" max="10255" width="19.625" customWidth="1"/>
    <col min="10256" max="10256" width="33.875" customWidth="1"/>
    <col min="10257" max="10257" width="25" customWidth="1"/>
    <col min="10258" max="10258" width="13.625" customWidth="1"/>
    <col min="10259" max="10272" width="4.875" customWidth="1"/>
    <col min="10273" max="10273" width="12" bestFit="1" customWidth="1"/>
    <col min="10274" max="10507" width="9" customWidth="1"/>
    <col min="10508" max="10508" width="4.25" customWidth="1"/>
    <col min="10509" max="10509" width="25" customWidth="1"/>
    <col min="10510" max="10510" width="41.625" customWidth="1"/>
    <col min="10511" max="10511" width="19.625" customWidth="1"/>
    <col min="10512" max="10512" width="33.875" customWidth="1"/>
    <col min="10513" max="10513" width="25" customWidth="1"/>
    <col min="10514" max="10514" width="13.625" customWidth="1"/>
    <col min="10515" max="10528" width="4.875" customWidth="1"/>
    <col min="10529" max="10529" width="12" bestFit="1" customWidth="1"/>
    <col min="10530" max="10763" width="9" customWidth="1"/>
    <col min="10764" max="10764" width="4.25" customWidth="1"/>
    <col min="10765" max="10765" width="25" customWidth="1"/>
    <col min="10766" max="10766" width="41.625" customWidth="1"/>
    <col min="10767" max="10767" width="19.625" customWidth="1"/>
    <col min="10768" max="10768" width="33.875" customWidth="1"/>
    <col min="10769" max="10769" width="25" customWidth="1"/>
    <col min="10770" max="10770" width="13.625" customWidth="1"/>
    <col min="10771" max="10784" width="4.875" customWidth="1"/>
    <col min="10785" max="10785" width="12" bestFit="1" customWidth="1"/>
    <col min="10786" max="11019" width="9" customWidth="1"/>
    <col min="11020" max="11020" width="4.25" customWidth="1"/>
    <col min="11021" max="11021" width="25" customWidth="1"/>
    <col min="11022" max="11022" width="41.625" customWidth="1"/>
    <col min="11023" max="11023" width="19.625" customWidth="1"/>
    <col min="11024" max="11024" width="33.875" customWidth="1"/>
    <col min="11025" max="11025" width="25" customWidth="1"/>
    <col min="11026" max="11026" width="13.625" customWidth="1"/>
    <col min="11027" max="11040" width="4.875" customWidth="1"/>
    <col min="11041" max="11041" width="12" bestFit="1" customWidth="1"/>
    <col min="11042" max="11275" width="9" customWidth="1"/>
    <col min="11276" max="11276" width="4.25" customWidth="1"/>
    <col min="11277" max="11277" width="25" customWidth="1"/>
    <col min="11278" max="11278" width="41.625" customWidth="1"/>
    <col min="11279" max="11279" width="19.625" customWidth="1"/>
    <col min="11280" max="11280" width="33.875" customWidth="1"/>
    <col min="11281" max="11281" width="25" customWidth="1"/>
    <col min="11282" max="11282" width="13.625" customWidth="1"/>
    <col min="11283" max="11296" width="4.875" customWidth="1"/>
    <col min="11297" max="11297" width="12" bestFit="1" customWidth="1"/>
    <col min="11298" max="11531" width="9" customWidth="1"/>
    <col min="11532" max="11532" width="4.25" customWidth="1"/>
    <col min="11533" max="11533" width="25" customWidth="1"/>
    <col min="11534" max="11534" width="41.625" customWidth="1"/>
    <col min="11535" max="11535" width="19.625" customWidth="1"/>
    <col min="11536" max="11536" width="33.875" customWidth="1"/>
    <col min="11537" max="11537" width="25" customWidth="1"/>
    <col min="11538" max="11538" width="13.625" customWidth="1"/>
    <col min="11539" max="11552" width="4.875" customWidth="1"/>
    <col min="11553" max="11553" width="12" bestFit="1" customWidth="1"/>
    <col min="11554" max="11787" width="9" customWidth="1"/>
    <col min="11788" max="11788" width="4.25" customWidth="1"/>
    <col min="11789" max="11789" width="25" customWidth="1"/>
    <col min="11790" max="11790" width="41.625" customWidth="1"/>
    <col min="11791" max="11791" width="19.625" customWidth="1"/>
    <col min="11792" max="11792" width="33.875" customWidth="1"/>
    <col min="11793" max="11793" width="25" customWidth="1"/>
    <col min="11794" max="11794" width="13.625" customWidth="1"/>
    <col min="11795" max="11808" width="4.875" customWidth="1"/>
    <col min="11809" max="11809" width="12" bestFit="1" customWidth="1"/>
    <col min="11810" max="12043" width="9" customWidth="1"/>
    <col min="12044" max="12044" width="4.25" customWidth="1"/>
    <col min="12045" max="12045" width="25" customWidth="1"/>
    <col min="12046" max="12046" width="41.625" customWidth="1"/>
    <col min="12047" max="12047" width="19.625" customWidth="1"/>
    <col min="12048" max="12048" width="33.875" customWidth="1"/>
    <col min="12049" max="12049" width="25" customWidth="1"/>
    <col min="12050" max="12050" width="13.625" customWidth="1"/>
    <col min="12051" max="12064" width="4.875" customWidth="1"/>
    <col min="12065" max="12065" width="12" bestFit="1" customWidth="1"/>
    <col min="12066" max="12299" width="9" customWidth="1"/>
    <col min="12300" max="12300" width="4.25" customWidth="1"/>
    <col min="12301" max="12301" width="25" customWidth="1"/>
    <col min="12302" max="12302" width="41.625" customWidth="1"/>
    <col min="12303" max="12303" width="19.625" customWidth="1"/>
    <col min="12304" max="12304" width="33.875" customWidth="1"/>
    <col min="12305" max="12305" width="25" customWidth="1"/>
    <col min="12306" max="12306" width="13.625" customWidth="1"/>
    <col min="12307" max="12320" width="4.875" customWidth="1"/>
    <col min="12321" max="12321" width="12" bestFit="1" customWidth="1"/>
    <col min="12322" max="12555" width="9" customWidth="1"/>
    <col min="12556" max="12556" width="4.25" customWidth="1"/>
    <col min="12557" max="12557" width="25" customWidth="1"/>
    <col min="12558" max="12558" width="41.625" customWidth="1"/>
    <col min="12559" max="12559" width="19.625" customWidth="1"/>
    <col min="12560" max="12560" width="33.875" customWidth="1"/>
    <col min="12561" max="12561" width="25" customWidth="1"/>
    <col min="12562" max="12562" width="13.625" customWidth="1"/>
    <col min="12563" max="12576" width="4.875" customWidth="1"/>
    <col min="12577" max="12577" width="12" bestFit="1" customWidth="1"/>
    <col min="12578" max="12811" width="9" customWidth="1"/>
    <col min="12812" max="12812" width="4.25" customWidth="1"/>
    <col min="12813" max="12813" width="25" customWidth="1"/>
    <col min="12814" max="12814" width="41.625" customWidth="1"/>
    <col min="12815" max="12815" width="19.625" customWidth="1"/>
    <col min="12816" max="12816" width="33.875" customWidth="1"/>
    <col min="12817" max="12817" width="25" customWidth="1"/>
    <col min="12818" max="12818" width="13.625" customWidth="1"/>
    <col min="12819" max="12832" width="4.875" customWidth="1"/>
    <col min="12833" max="12833" width="12" bestFit="1" customWidth="1"/>
    <col min="12834" max="13067" width="9" customWidth="1"/>
    <col min="13068" max="13068" width="4.25" customWidth="1"/>
    <col min="13069" max="13069" width="25" customWidth="1"/>
    <col min="13070" max="13070" width="41.625" customWidth="1"/>
    <col min="13071" max="13071" width="19.625" customWidth="1"/>
    <col min="13072" max="13072" width="33.875" customWidth="1"/>
    <col min="13073" max="13073" width="25" customWidth="1"/>
    <col min="13074" max="13074" width="13.625" customWidth="1"/>
    <col min="13075" max="13088" width="4.875" customWidth="1"/>
    <col min="13089" max="13089" width="12" bestFit="1" customWidth="1"/>
    <col min="13090" max="13323" width="9" customWidth="1"/>
    <col min="13324" max="13324" width="4.25" customWidth="1"/>
    <col min="13325" max="13325" width="25" customWidth="1"/>
    <col min="13326" max="13326" width="41.625" customWidth="1"/>
    <col min="13327" max="13327" width="19.625" customWidth="1"/>
    <col min="13328" max="13328" width="33.875" customWidth="1"/>
    <col min="13329" max="13329" width="25" customWidth="1"/>
    <col min="13330" max="13330" width="13.625" customWidth="1"/>
    <col min="13331" max="13344" width="4.875" customWidth="1"/>
    <col min="13345" max="13345" width="12" bestFit="1" customWidth="1"/>
    <col min="13346" max="13579" width="9" customWidth="1"/>
    <col min="13580" max="13580" width="4.25" customWidth="1"/>
    <col min="13581" max="13581" width="25" customWidth="1"/>
    <col min="13582" max="13582" width="41.625" customWidth="1"/>
    <col min="13583" max="13583" width="19.625" customWidth="1"/>
    <col min="13584" max="13584" width="33.875" customWidth="1"/>
    <col min="13585" max="13585" width="25" customWidth="1"/>
    <col min="13586" max="13586" width="13.625" customWidth="1"/>
    <col min="13587" max="13600" width="4.875" customWidth="1"/>
    <col min="13601" max="13601" width="12" bestFit="1" customWidth="1"/>
    <col min="13602" max="13835" width="9" customWidth="1"/>
    <col min="13836" max="13836" width="4.25" customWidth="1"/>
    <col min="13837" max="13837" width="25" customWidth="1"/>
    <col min="13838" max="13838" width="41.625" customWidth="1"/>
    <col min="13839" max="13839" width="19.625" customWidth="1"/>
    <col min="13840" max="13840" width="33.875" customWidth="1"/>
    <col min="13841" max="13841" width="25" customWidth="1"/>
    <col min="13842" max="13842" width="13.625" customWidth="1"/>
    <col min="13843" max="13856" width="4.875" customWidth="1"/>
    <col min="13857" max="13857" width="12" bestFit="1" customWidth="1"/>
    <col min="13858" max="14091" width="9" customWidth="1"/>
    <col min="14092" max="14092" width="4.25" customWidth="1"/>
    <col min="14093" max="14093" width="25" customWidth="1"/>
    <col min="14094" max="14094" width="41.625" customWidth="1"/>
    <col min="14095" max="14095" width="19.625" customWidth="1"/>
    <col min="14096" max="14096" width="33.875" customWidth="1"/>
    <col min="14097" max="14097" width="25" customWidth="1"/>
    <col min="14098" max="14098" width="13.625" customWidth="1"/>
    <col min="14099" max="14112" width="4.875" customWidth="1"/>
    <col min="14113" max="14113" width="12" bestFit="1" customWidth="1"/>
    <col min="14114" max="14347" width="9" customWidth="1"/>
    <col min="14348" max="14348" width="4.25" customWidth="1"/>
    <col min="14349" max="14349" width="25" customWidth="1"/>
    <col min="14350" max="14350" width="41.625" customWidth="1"/>
    <col min="14351" max="14351" width="19.625" customWidth="1"/>
    <col min="14352" max="14352" width="33.875" customWidth="1"/>
    <col min="14353" max="14353" width="25" customWidth="1"/>
    <col min="14354" max="14354" width="13.625" customWidth="1"/>
    <col min="14355" max="14368" width="4.875" customWidth="1"/>
    <col min="14369" max="14369" width="12" bestFit="1" customWidth="1"/>
    <col min="14370" max="14603" width="9" customWidth="1"/>
    <col min="14604" max="14604" width="4.25" customWidth="1"/>
    <col min="14605" max="14605" width="25" customWidth="1"/>
    <col min="14606" max="14606" width="41.625" customWidth="1"/>
    <col min="14607" max="14607" width="19.625" customWidth="1"/>
    <col min="14608" max="14608" width="33.875" customWidth="1"/>
    <col min="14609" max="14609" width="25" customWidth="1"/>
    <col min="14610" max="14610" width="13.625" customWidth="1"/>
    <col min="14611" max="14624" width="4.875" customWidth="1"/>
    <col min="14625" max="14625" width="12" bestFit="1" customWidth="1"/>
    <col min="14626" max="14859" width="9" customWidth="1"/>
    <col min="14860" max="14860" width="4.25" customWidth="1"/>
    <col min="14861" max="14861" width="25" customWidth="1"/>
    <col min="14862" max="14862" width="41.625" customWidth="1"/>
    <col min="14863" max="14863" width="19.625" customWidth="1"/>
    <col min="14864" max="14864" width="33.875" customWidth="1"/>
    <col min="14865" max="14865" width="25" customWidth="1"/>
    <col min="14866" max="14866" width="13.625" customWidth="1"/>
    <col min="14867" max="14880" width="4.875" customWidth="1"/>
    <col min="14881" max="14881" width="12" bestFit="1" customWidth="1"/>
    <col min="14882" max="15115" width="9" customWidth="1"/>
    <col min="15116" max="15116" width="4.25" customWidth="1"/>
    <col min="15117" max="15117" width="25" customWidth="1"/>
    <col min="15118" max="15118" width="41.625" customWidth="1"/>
    <col min="15119" max="15119" width="19.625" customWidth="1"/>
    <col min="15120" max="15120" width="33.875" customWidth="1"/>
    <col min="15121" max="15121" width="25" customWidth="1"/>
    <col min="15122" max="15122" width="13.625" customWidth="1"/>
    <col min="15123" max="15136" width="4.875" customWidth="1"/>
    <col min="15137" max="15137" width="12" bestFit="1" customWidth="1"/>
    <col min="15138" max="15371" width="9" customWidth="1"/>
    <col min="15372" max="15372" width="4.25" customWidth="1"/>
    <col min="15373" max="15373" width="25" customWidth="1"/>
    <col min="15374" max="15374" width="41.625" customWidth="1"/>
    <col min="15375" max="15375" width="19.625" customWidth="1"/>
    <col min="15376" max="15376" width="33.875" customWidth="1"/>
    <col min="15377" max="15377" width="25" customWidth="1"/>
    <col min="15378" max="15378" width="13.625" customWidth="1"/>
    <col min="15379" max="15392" width="4.875" customWidth="1"/>
    <col min="15393" max="15393" width="12" bestFit="1" customWidth="1"/>
    <col min="15394" max="15627" width="9" customWidth="1"/>
    <col min="15628" max="15628" width="4.25" customWidth="1"/>
    <col min="15629" max="15629" width="25" customWidth="1"/>
    <col min="15630" max="15630" width="41.625" customWidth="1"/>
    <col min="15631" max="15631" width="19.625" customWidth="1"/>
    <col min="15632" max="15632" width="33.875" customWidth="1"/>
    <col min="15633" max="15633" width="25" customWidth="1"/>
    <col min="15634" max="15634" width="13.625" customWidth="1"/>
    <col min="15635" max="15648" width="4.875" customWidth="1"/>
    <col min="15649" max="15649" width="12" bestFit="1" customWidth="1"/>
    <col min="15650" max="15883" width="9" customWidth="1"/>
    <col min="15884" max="15884" width="4.25" customWidth="1"/>
    <col min="15885" max="15885" width="25" customWidth="1"/>
    <col min="15886" max="15886" width="41.625" customWidth="1"/>
    <col min="15887" max="15887" width="19.625" customWidth="1"/>
    <col min="15888" max="15888" width="33.875" customWidth="1"/>
    <col min="15889" max="15889" width="25" customWidth="1"/>
    <col min="15890" max="15890" width="13.625" customWidth="1"/>
    <col min="15891" max="15904" width="4.875" customWidth="1"/>
    <col min="15905" max="15905" width="12" bestFit="1" customWidth="1"/>
    <col min="15906" max="16139" width="9" customWidth="1"/>
    <col min="16140" max="16140" width="4.25" customWidth="1"/>
    <col min="16141" max="16141" width="25" customWidth="1"/>
    <col min="16142" max="16142" width="41.625" customWidth="1"/>
    <col min="16143" max="16143" width="19.625" customWidth="1"/>
    <col min="16144" max="16144" width="33.875" customWidth="1"/>
    <col min="16145" max="16145" width="25" customWidth="1"/>
    <col min="16146" max="16146" width="13.625" customWidth="1"/>
    <col min="16147" max="16160" width="4.875" customWidth="1"/>
    <col min="16161" max="16161" width="12" bestFit="1" customWidth="1"/>
    <col min="16162" max="16384" width="9" customWidth="1"/>
  </cols>
  <sheetData>
    <row r="2" spans="1:32" ht="20.25" customHeight="1">
      <c r="A2" s="250" t="s">
        <v>860</v>
      </c>
      <c r="B2" s="250"/>
      <c r="C2" s="267"/>
      <c r="D2" s="267"/>
      <c r="E2" s="267"/>
      <c r="F2" s="267"/>
      <c r="G2" s="288"/>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row>
    <row r="3" spans="1:32" ht="20.25" customHeight="1">
      <c r="A3" s="251" t="s">
        <v>246</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row>
    <row r="4" spans="1:32" ht="15" customHeight="1">
      <c r="A4" s="129"/>
      <c r="B4" s="129"/>
      <c r="C4" s="267"/>
      <c r="D4" s="267"/>
      <c r="E4" s="267"/>
      <c r="F4" s="267"/>
      <c r="G4" s="288"/>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row>
    <row r="5" spans="1:32" ht="30" customHeight="1">
      <c r="A5" s="129"/>
      <c r="B5" s="129"/>
      <c r="C5" s="267"/>
      <c r="D5" s="267"/>
      <c r="E5" s="267"/>
      <c r="F5" s="267"/>
      <c r="G5" s="288"/>
      <c r="H5" s="267"/>
      <c r="I5" s="267"/>
      <c r="J5" s="129"/>
      <c r="K5" s="129"/>
      <c r="L5" s="129"/>
      <c r="M5" s="129"/>
      <c r="N5" s="129"/>
      <c r="O5" s="129"/>
      <c r="P5" s="129"/>
      <c r="Q5" s="129"/>
      <c r="R5" s="129"/>
      <c r="S5" s="183" t="s">
        <v>619</v>
      </c>
      <c r="T5" s="189"/>
      <c r="U5" s="189"/>
      <c r="V5" s="207"/>
      <c r="W5" s="372"/>
      <c r="X5" s="373"/>
      <c r="Y5" s="373"/>
      <c r="Z5" s="373"/>
      <c r="AA5" s="373"/>
      <c r="AB5" s="373"/>
      <c r="AC5" s="373"/>
      <c r="AD5" s="373"/>
      <c r="AE5" s="373"/>
      <c r="AF5" s="207"/>
    </row>
    <row r="6" spans="1:32" ht="15.75" customHeight="1">
      <c r="A6" s="129"/>
      <c r="B6" s="129"/>
      <c r="C6" s="267"/>
      <c r="D6" s="267"/>
      <c r="E6" s="267"/>
      <c r="F6" s="267"/>
      <c r="G6" s="288"/>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row>
    <row r="7" spans="1:32" ht="18" customHeight="1">
      <c r="A7" s="183" t="s">
        <v>218</v>
      </c>
      <c r="B7" s="189"/>
      <c r="C7" s="207"/>
      <c r="D7" s="183" t="s">
        <v>221</v>
      </c>
      <c r="E7" s="207"/>
      <c r="F7" s="183" t="s">
        <v>305</v>
      </c>
      <c r="G7" s="207"/>
      <c r="H7" s="183" t="s">
        <v>162</v>
      </c>
      <c r="I7" s="189"/>
      <c r="J7" s="189"/>
      <c r="K7" s="189"/>
      <c r="L7" s="189"/>
      <c r="M7" s="189"/>
      <c r="N7" s="189"/>
      <c r="O7" s="189"/>
      <c r="P7" s="189"/>
      <c r="Q7" s="189"/>
      <c r="R7" s="189"/>
      <c r="S7" s="189"/>
      <c r="T7" s="189"/>
      <c r="U7" s="189"/>
      <c r="V7" s="189"/>
      <c r="W7" s="189"/>
      <c r="X7" s="207"/>
      <c r="Y7" s="183" t="s">
        <v>628</v>
      </c>
      <c r="Z7" s="189"/>
      <c r="AA7" s="189"/>
      <c r="AB7" s="207"/>
      <c r="AC7" s="183" t="s">
        <v>223</v>
      </c>
      <c r="AD7" s="189"/>
      <c r="AE7" s="189"/>
      <c r="AF7" s="207"/>
    </row>
    <row r="8" spans="1:32" ht="18.75" customHeight="1">
      <c r="A8" s="185" t="s">
        <v>236</v>
      </c>
      <c r="B8" s="191"/>
      <c r="C8" s="203"/>
      <c r="D8" s="185"/>
      <c r="E8" s="281"/>
      <c r="F8" s="286"/>
      <c r="G8" s="289"/>
      <c r="H8" s="299" t="s">
        <v>430</v>
      </c>
      <c r="I8" s="256" t="s">
        <v>6</v>
      </c>
      <c r="J8" s="336" t="s">
        <v>604</v>
      </c>
      <c r="K8" s="194"/>
      <c r="L8" s="194"/>
      <c r="M8" s="256" t="s">
        <v>6</v>
      </c>
      <c r="N8" s="336" t="s">
        <v>511</v>
      </c>
      <c r="O8" s="194"/>
      <c r="P8" s="194"/>
      <c r="Q8" s="256" t="s">
        <v>6</v>
      </c>
      <c r="R8" s="336" t="s">
        <v>616</v>
      </c>
      <c r="S8" s="194"/>
      <c r="T8" s="194"/>
      <c r="U8" s="256" t="s">
        <v>6</v>
      </c>
      <c r="V8" s="336" t="s">
        <v>625</v>
      </c>
      <c r="W8" s="194"/>
      <c r="X8" s="374"/>
      <c r="Y8" s="389"/>
      <c r="Z8" s="398"/>
      <c r="AA8" s="398"/>
      <c r="AB8" s="403"/>
      <c r="AC8" s="389"/>
      <c r="AD8" s="398"/>
      <c r="AE8" s="398"/>
      <c r="AF8" s="403"/>
    </row>
    <row r="9" spans="1:32" s="87" customFormat="1" ht="18.75" customHeight="1">
      <c r="A9" s="186"/>
      <c r="B9" s="192"/>
      <c r="C9" s="204"/>
      <c r="D9" s="186"/>
      <c r="E9" s="282"/>
      <c r="F9" s="287"/>
      <c r="G9" s="290"/>
      <c r="H9" s="300"/>
      <c r="I9" s="322" t="s">
        <v>6</v>
      </c>
      <c r="J9" s="337" t="s">
        <v>79</v>
      </c>
      <c r="K9" s="346"/>
      <c r="L9" s="346"/>
      <c r="M9" s="361" t="s">
        <v>6</v>
      </c>
      <c r="N9" s="337" t="s">
        <v>118</v>
      </c>
      <c r="O9" s="346"/>
      <c r="P9" s="346"/>
      <c r="Q9" s="361" t="s">
        <v>6</v>
      </c>
      <c r="R9" s="337" t="s">
        <v>618</v>
      </c>
      <c r="S9" s="346"/>
      <c r="T9" s="346"/>
      <c r="U9" s="361" t="s">
        <v>6</v>
      </c>
      <c r="V9" s="337" t="s">
        <v>626</v>
      </c>
      <c r="W9" s="346"/>
      <c r="X9" s="375"/>
      <c r="Y9" s="390"/>
      <c r="Z9" s="399"/>
      <c r="AA9" s="399"/>
      <c r="AB9" s="404"/>
      <c r="AC9" s="390"/>
      <c r="AD9" s="399"/>
      <c r="AE9" s="399"/>
      <c r="AF9" s="404"/>
    </row>
    <row r="10" spans="1:32" s="247" customFormat="1" ht="18.75" customHeight="1">
      <c r="A10" s="252"/>
      <c r="B10" s="262"/>
      <c r="C10" s="268"/>
      <c r="D10" s="275"/>
      <c r="E10" s="283"/>
      <c r="F10" s="275"/>
      <c r="G10" s="291"/>
      <c r="H10" s="301" t="s">
        <v>102</v>
      </c>
      <c r="I10" s="323" t="s">
        <v>6</v>
      </c>
      <c r="J10" s="338" t="s">
        <v>228</v>
      </c>
      <c r="K10" s="338"/>
      <c r="L10" s="352"/>
      <c r="M10" s="362" t="s">
        <v>6</v>
      </c>
      <c r="N10" s="338" t="s">
        <v>611</v>
      </c>
      <c r="O10" s="338"/>
      <c r="P10" s="352"/>
      <c r="Q10" s="362" t="s">
        <v>6</v>
      </c>
      <c r="R10" s="369" t="s">
        <v>357</v>
      </c>
      <c r="S10" s="369"/>
      <c r="T10" s="369"/>
      <c r="U10" s="369"/>
      <c r="V10" s="369"/>
      <c r="W10" s="369"/>
      <c r="X10" s="376"/>
      <c r="Y10" s="391" t="s">
        <v>6</v>
      </c>
      <c r="Z10" s="400" t="s">
        <v>630</v>
      </c>
      <c r="AA10" s="400"/>
      <c r="AB10" s="405"/>
      <c r="AC10" s="391" t="s">
        <v>6</v>
      </c>
      <c r="AD10" s="400" t="s">
        <v>630</v>
      </c>
      <c r="AE10" s="400"/>
      <c r="AF10" s="405"/>
    </row>
    <row r="11" spans="1:32" s="247" customFormat="1" ht="19.5" customHeight="1">
      <c r="A11" s="253"/>
      <c r="B11" s="263"/>
      <c r="C11" s="269"/>
      <c r="D11" s="276"/>
      <c r="E11" s="284"/>
      <c r="F11" s="277"/>
      <c r="G11" s="292"/>
      <c r="H11" s="302" t="s">
        <v>911</v>
      </c>
      <c r="I11" s="324" t="s">
        <v>6</v>
      </c>
      <c r="J11" s="339" t="s">
        <v>761</v>
      </c>
      <c r="K11" s="347"/>
      <c r="L11" s="353"/>
      <c r="M11" s="356" t="s">
        <v>6</v>
      </c>
      <c r="N11" s="339" t="s">
        <v>584</v>
      </c>
      <c r="O11" s="356"/>
      <c r="P11" s="339"/>
      <c r="Q11" s="349"/>
      <c r="R11" s="349"/>
      <c r="S11" s="349"/>
      <c r="T11" s="349"/>
      <c r="U11" s="349"/>
      <c r="V11" s="349"/>
      <c r="W11" s="349"/>
      <c r="X11" s="377"/>
      <c r="Y11" s="392" t="s">
        <v>6</v>
      </c>
      <c r="Z11" s="401" t="s">
        <v>631</v>
      </c>
      <c r="AA11" s="402"/>
      <c r="AB11" s="406"/>
      <c r="AC11" s="392" t="s">
        <v>6</v>
      </c>
      <c r="AD11" s="401" t="s">
        <v>631</v>
      </c>
      <c r="AE11" s="402"/>
      <c r="AF11" s="406"/>
    </row>
    <row r="12" spans="1:32" s="247" customFormat="1" ht="19.5" customHeight="1">
      <c r="A12" s="253"/>
      <c r="B12" s="263"/>
      <c r="C12" s="269"/>
      <c r="D12" s="276"/>
      <c r="E12" s="284"/>
      <c r="F12" s="277"/>
      <c r="G12" s="292"/>
      <c r="H12" s="303" t="s">
        <v>912</v>
      </c>
      <c r="I12" s="325" t="s">
        <v>6</v>
      </c>
      <c r="J12" s="340" t="s">
        <v>761</v>
      </c>
      <c r="K12" s="348"/>
      <c r="L12" s="354"/>
      <c r="M12" s="330" t="s">
        <v>6</v>
      </c>
      <c r="N12" s="340" t="s">
        <v>584</v>
      </c>
      <c r="O12" s="330"/>
      <c r="P12" s="340"/>
      <c r="Q12" s="366"/>
      <c r="R12" s="366"/>
      <c r="S12" s="366"/>
      <c r="T12" s="366"/>
      <c r="U12" s="366"/>
      <c r="V12" s="366"/>
      <c r="W12" s="366"/>
      <c r="X12" s="378"/>
      <c r="Y12" s="392"/>
      <c r="Z12" s="401"/>
      <c r="AA12" s="402"/>
      <c r="AB12" s="406"/>
      <c r="AC12" s="392"/>
      <c r="AD12" s="401"/>
      <c r="AE12" s="402"/>
      <c r="AF12" s="406"/>
    </row>
    <row r="13" spans="1:32" s="247" customFormat="1" ht="18.75" customHeight="1">
      <c r="A13" s="253"/>
      <c r="B13" s="263"/>
      <c r="C13" s="270"/>
      <c r="D13" s="277"/>
      <c r="E13" s="284"/>
      <c r="F13" s="277"/>
      <c r="G13" s="293"/>
      <c r="H13" s="304" t="s">
        <v>48</v>
      </c>
      <c r="I13" s="326" t="s">
        <v>6</v>
      </c>
      <c r="J13" s="341" t="s">
        <v>228</v>
      </c>
      <c r="K13" s="341"/>
      <c r="L13" s="355" t="s">
        <v>6</v>
      </c>
      <c r="M13" s="341" t="s">
        <v>159</v>
      </c>
      <c r="N13" s="341"/>
      <c r="O13" s="341"/>
      <c r="P13" s="341"/>
      <c r="Q13" s="341"/>
      <c r="R13" s="341"/>
      <c r="S13" s="341"/>
      <c r="T13" s="341"/>
      <c r="U13" s="341"/>
      <c r="V13" s="341"/>
      <c r="W13" s="341"/>
      <c r="X13" s="379"/>
      <c r="Y13" s="393"/>
      <c r="Z13" s="394"/>
      <c r="AA13" s="394"/>
      <c r="AB13" s="406"/>
      <c r="AC13" s="393"/>
      <c r="AD13" s="394"/>
      <c r="AE13" s="394"/>
      <c r="AF13" s="406"/>
    </row>
    <row r="14" spans="1:32" s="247" customFormat="1" ht="18.75" customHeight="1">
      <c r="A14" s="253"/>
      <c r="B14" s="263"/>
      <c r="C14" s="270"/>
      <c r="D14" s="277"/>
      <c r="E14" s="284"/>
      <c r="F14" s="277"/>
      <c r="G14" s="293"/>
      <c r="H14" s="305"/>
      <c r="I14" s="254"/>
      <c r="J14" s="247"/>
      <c r="K14" s="247"/>
      <c r="L14" s="327"/>
      <c r="M14" s="247"/>
      <c r="N14" s="247"/>
      <c r="O14" s="247"/>
      <c r="P14" s="247"/>
      <c r="Q14" s="247"/>
      <c r="R14" s="247"/>
      <c r="S14" s="247"/>
      <c r="T14" s="247"/>
      <c r="U14" s="247"/>
      <c r="V14" s="247"/>
      <c r="W14" s="247"/>
      <c r="X14" s="380"/>
      <c r="Y14" s="393"/>
      <c r="Z14" s="394"/>
      <c r="AA14" s="394"/>
      <c r="AB14" s="406"/>
      <c r="AC14" s="393"/>
      <c r="AD14" s="394"/>
      <c r="AE14" s="394"/>
      <c r="AF14" s="406"/>
    </row>
    <row r="15" spans="1:32" s="247" customFormat="1" ht="18.75" customHeight="1">
      <c r="A15" s="253"/>
      <c r="B15" s="263"/>
      <c r="C15" s="270"/>
      <c r="D15" s="277"/>
      <c r="E15" s="284"/>
      <c r="F15" s="277"/>
      <c r="G15" s="293"/>
      <c r="H15" s="306"/>
      <c r="I15" s="324"/>
      <c r="J15" s="342"/>
      <c r="K15" s="342"/>
      <c r="L15" s="356"/>
      <c r="M15" s="342"/>
      <c r="N15" s="342"/>
      <c r="O15" s="342"/>
      <c r="P15" s="342"/>
      <c r="Q15" s="342"/>
      <c r="R15" s="342"/>
      <c r="S15" s="342"/>
      <c r="T15" s="342"/>
      <c r="U15" s="342"/>
      <c r="V15" s="342"/>
      <c r="W15" s="342"/>
      <c r="X15" s="381"/>
      <c r="Y15" s="393"/>
      <c r="Z15" s="394"/>
      <c r="AA15" s="394"/>
      <c r="AB15" s="406"/>
      <c r="AC15" s="393"/>
      <c r="AD15" s="394"/>
      <c r="AE15" s="394"/>
      <c r="AF15" s="406"/>
    </row>
    <row r="16" spans="1:32" s="247" customFormat="1" ht="18.75" customHeight="1">
      <c r="A16" s="253"/>
      <c r="B16" s="263"/>
      <c r="C16" s="270"/>
      <c r="D16" s="277"/>
      <c r="E16" s="284"/>
      <c r="F16" s="277"/>
      <c r="G16" s="293"/>
      <c r="H16" s="307" t="s">
        <v>113</v>
      </c>
      <c r="I16" s="327" t="s">
        <v>6</v>
      </c>
      <c r="J16" s="340" t="s">
        <v>605</v>
      </c>
      <c r="K16" s="348"/>
      <c r="L16" s="354"/>
      <c r="M16" s="327" t="s">
        <v>6</v>
      </c>
      <c r="N16" s="340" t="s">
        <v>613</v>
      </c>
      <c r="O16" s="366"/>
      <c r="P16" s="366"/>
      <c r="Q16" s="366"/>
      <c r="R16" s="366"/>
      <c r="S16" s="366"/>
      <c r="T16" s="366"/>
      <c r="U16" s="366"/>
      <c r="V16" s="366"/>
      <c r="W16" s="366"/>
      <c r="X16" s="378"/>
      <c r="Y16" s="393"/>
      <c r="Z16" s="394"/>
      <c r="AA16" s="394"/>
      <c r="AB16" s="406"/>
      <c r="AC16" s="393"/>
      <c r="AD16" s="394"/>
      <c r="AE16" s="394"/>
      <c r="AF16" s="406"/>
    </row>
    <row r="17" spans="1:32" s="247" customFormat="1" ht="18.75" customHeight="1">
      <c r="A17" s="253"/>
      <c r="B17" s="263"/>
      <c r="C17" s="270"/>
      <c r="D17" s="277"/>
      <c r="E17" s="284"/>
      <c r="F17" s="277"/>
      <c r="G17" s="293"/>
      <c r="H17" s="304" t="s">
        <v>462</v>
      </c>
      <c r="I17" s="328" t="s">
        <v>6</v>
      </c>
      <c r="J17" s="341" t="s">
        <v>228</v>
      </c>
      <c r="K17" s="341"/>
      <c r="L17" s="328" t="s">
        <v>6</v>
      </c>
      <c r="M17" s="341" t="s">
        <v>159</v>
      </c>
      <c r="N17" s="341"/>
      <c r="O17" s="343"/>
      <c r="P17" s="343"/>
      <c r="Q17" s="343"/>
      <c r="R17" s="343"/>
      <c r="S17" s="343"/>
      <c r="T17" s="343"/>
      <c r="U17" s="343"/>
      <c r="V17" s="343"/>
      <c r="W17" s="343"/>
      <c r="X17" s="382"/>
      <c r="Y17" s="393"/>
      <c r="Z17" s="394"/>
      <c r="AA17" s="394"/>
      <c r="AB17" s="406"/>
      <c r="AC17" s="393"/>
      <c r="AD17" s="394"/>
      <c r="AE17" s="394"/>
      <c r="AF17" s="406"/>
    </row>
    <row r="18" spans="1:32" s="247" customFormat="1" ht="18.75" customHeight="1">
      <c r="A18" s="253"/>
      <c r="B18" s="263"/>
      <c r="C18" s="270"/>
      <c r="D18" s="277"/>
      <c r="E18" s="284"/>
      <c r="F18" s="277"/>
      <c r="G18" s="293"/>
      <c r="H18" s="306"/>
      <c r="I18" s="329"/>
      <c r="J18" s="342"/>
      <c r="K18" s="342"/>
      <c r="L18" s="329"/>
      <c r="M18" s="342"/>
      <c r="N18" s="342"/>
      <c r="O18" s="339"/>
      <c r="P18" s="339"/>
      <c r="Q18" s="339"/>
      <c r="R18" s="339"/>
      <c r="S18" s="339"/>
      <c r="T18" s="339"/>
      <c r="U18" s="339"/>
      <c r="V18" s="339"/>
      <c r="W18" s="339"/>
      <c r="X18" s="383"/>
      <c r="Y18" s="393"/>
      <c r="Z18" s="394"/>
      <c r="AA18" s="394"/>
      <c r="AB18" s="406"/>
      <c r="AC18" s="393"/>
      <c r="AD18" s="394"/>
      <c r="AE18" s="394"/>
      <c r="AF18" s="406"/>
    </row>
    <row r="19" spans="1:32" s="247" customFormat="1" ht="18.75" customHeight="1">
      <c r="A19" s="253"/>
      <c r="B19" s="263"/>
      <c r="C19" s="270"/>
      <c r="D19" s="277"/>
      <c r="E19" s="284"/>
      <c r="F19" s="277"/>
      <c r="G19" s="293"/>
      <c r="H19" s="304" t="s">
        <v>251</v>
      </c>
      <c r="I19" s="328" t="s">
        <v>6</v>
      </c>
      <c r="J19" s="341" t="s">
        <v>228</v>
      </c>
      <c r="K19" s="341"/>
      <c r="L19" s="328" t="s">
        <v>6</v>
      </c>
      <c r="M19" s="341" t="s">
        <v>159</v>
      </c>
      <c r="N19" s="341"/>
      <c r="O19" s="343"/>
      <c r="P19" s="343"/>
      <c r="Q19" s="343"/>
      <c r="R19" s="343"/>
      <c r="S19" s="343"/>
      <c r="T19" s="343"/>
      <c r="U19" s="343"/>
      <c r="V19" s="343"/>
      <c r="W19" s="343"/>
      <c r="X19" s="382"/>
      <c r="Y19" s="393"/>
      <c r="Z19" s="394"/>
      <c r="AA19" s="394"/>
      <c r="AB19" s="406"/>
      <c r="AC19" s="393"/>
      <c r="AD19" s="394"/>
      <c r="AE19" s="394"/>
      <c r="AF19" s="406"/>
    </row>
    <row r="20" spans="1:32" s="247" customFormat="1" ht="18.75" customHeight="1">
      <c r="A20" s="253"/>
      <c r="B20" s="263"/>
      <c r="C20" s="270"/>
      <c r="D20" s="277"/>
      <c r="E20" s="284"/>
      <c r="F20" s="277"/>
      <c r="G20" s="293"/>
      <c r="H20" s="306"/>
      <c r="I20" s="329"/>
      <c r="J20" s="342"/>
      <c r="K20" s="342"/>
      <c r="L20" s="329"/>
      <c r="M20" s="342"/>
      <c r="N20" s="342"/>
      <c r="O20" s="339"/>
      <c r="P20" s="339"/>
      <c r="Q20" s="339"/>
      <c r="R20" s="339"/>
      <c r="S20" s="339"/>
      <c r="T20" s="339"/>
      <c r="U20" s="339"/>
      <c r="V20" s="339"/>
      <c r="W20" s="339"/>
      <c r="X20" s="383"/>
      <c r="Y20" s="393"/>
      <c r="Z20" s="394"/>
      <c r="AA20" s="394"/>
      <c r="AB20" s="406"/>
      <c r="AC20" s="393"/>
      <c r="AD20" s="394"/>
      <c r="AE20" s="394"/>
      <c r="AF20" s="406"/>
    </row>
    <row r="21" spans="1:32" s="247" customFormat="1" ht="37.5" customHeight="1">
      <c r="A21" s="253"/>
      <c r="B21" s="263"/>
      <c r="C21" s="270"/>
      <c r="D21" s="277"/>
      <c r="E21" s="284"/>
      <c r="F21" s="277"/>
      <c r="G21" s="293"/>
      <c r="H21" s="304" t="s">
        <v>593</v>
      </c>
      <c r="I21" s="328" t="s">
        <v>6</v>
      </c>
      <c r="J21" s="341" t="s">
        <v>228</v>
      </c>
      <c r="K21" s="341"/>
      <c r="L21" s="328" t="s">
        <v>6</v>
      </c>
      <c r="M21" s="341" t="s">
        <v>159</v>
      </c>
      <c r="N21" s="341"/>
      <c r="O21" s="343"/>
      <c r="P21" s="343"/>
      <c r="Q21" s="343"/>
      <c r="R21" s="343"/>
      <c r="S21" s="343"/>
      <c r="T21" s="343"/>
      <c r="U21" s="343"/>
      <c r="V21" s="343"/>
      <c r="W21" s="343"/>
      <c r="X21" s="382"/>
      <c r="Y21" s="393"/>
      <c r="Z21" s="394"/>
      <c r="AA21" s="394"/>
      <c r="AB21" s="406"/>
      <c r="AC21" s="393"/>
      <c r="AD21" s="394"/>
      <c r="AE21" s="394"/>
      <c r="AF21" s="406"/>
    </row>
    <row r="22" spans="1:32" s="247" customFormat="1" ht="18.75" customHeight="1">
      <c r="A22" s="253"/>
      <c r="B22" s="263"/>
      <c r="C22" s="270"/>
      <c r="D22" s="277"/>
      <c r="E22" s="284"/>
      <c r="F22" s="277"/>
      <c r="G22" s="293"/>
      <c r="H22" s="304" t="s">
        <v>595</v>
      </c>
      <c r="I22" s="328" t="s">
        <v>6</v>
      </c>
      <c r="J22" s="341" t="s">
        <v>228</v>
      </c>
      <c r="K22" s="341"/>
      <c r="L22" s="328" t="s">
        <v>6</v>
      </c>
      <c r="M22" s="341" t="s">
        <v>159</v>
      </c>
      <c r="N22" s="341"/>
      <c r="O22" s="343"/>
      <c r="P22" s="343"/>
      <c r="Q22" s="343"/>
      <c r="R22" s="343"/>
      <c r="S22" s="343"/>
      <c r="T22" s="343"/>
      <c r="U22" s="343"/>
      <c r="V22" s="343"/>
      <c r="W22" s="343"/>
      <c r="X22" s="382"/>
      <c r="Y22" s="393"/>
      <c r="Z22" s="394"/>
      <c r="AA22" s="394"/>
      <c r="AB22" s="406"/>
      <c r="AC22" s="393"/>
      <c r="AD22" s="394"/>
      <c r="AE22" s="394"/>
      <c r="AF22" s="406"/>
    </row>
    <row r="23" spans="1:32" s="247" customFormat="1" ht="18.75" customHeight="1">
      <c r="A23" s="253"/>
      <c r="B23" s="263"/>
      <c r="C23" s="270"/>
      <c r="D23" s="277"/>
      <c r="E23" s="284"/>
      <c r="F23" s="277"/>
      <c r="G23" s="293"/>
      <c r="H23" s="306"/>
      <c r="I23" s="329"/>
      <c r="J23" s="342"/>
      <c r="K23" s="342"/>
      <c r="L23" s="329"/>
      <c r="M23" s="342"/>
      <c r="N23" s="342"/>
      <c r="O23" s="339"/>
      <c r="P23" s="339"/>
      <c r="Q23" s="339"/>
      <c r="R23" s="339"/>
      <c r="S23" s="339"/>
      <c r="T23" s="339"/>
      <c r="U23" s="339"/>
      <c r="V23" s="339"/>
      <c r="W23" s="339"/>
      <c r="X23" s="383"/>
      <c r="Y23" s="393"/>
      <c r="Z23" s="394"/>
      <c r="AA23" s="394"/>
      <c r="AB23" s="406"/>
      <c r="AC23" s="393"/>
      <c r="AD23" s="394"/>
      <c r="AE23" s="394"/>
      <c r="AF23" s="406"/>
    </row>
    <row r="24" spans="1:32" s="247" customFormat="1" ht="18.75" customHeight="1">
      <c r="A24" s="253"/>
      <c r="B24" s="263"/>
      <c r="C24" s="270"/>
      <c r="D24" s="277"/>
      <c r="E24" s="284"/>
      <c r="F24" s="277"/>
      <c r="G24" s="293"/>
      <c r="H24" s="308" t="s">
        <v>361</v>
      </c>
      <c r="I24" s="325" t="s">
        <v>6</v>
      </c>
      <c r="J24" s="340" t="s">
        <v>228</v>
      </c>
      <c r="K24" s="348"/>
      <c r="L24" s="330" t="s">
        <v>6</v>
      </c>
      <c r="M24" s="340" t="s">
        <v>159</v>
      </c>
      <c r="N24" s="358"/>
      <c r="O24" s="358"/>
      <c r="P24" s="358"/>
      <c r="Q24" s="358"/>
      <c r="R24" s="358"/>
      <c r="S24" s="358"/>
      <c r="T24" s="358"/>
      <c r="U24" s="358"/>
      <c r="V24" s="358"/>
      <c r="W24" s="358"/>
      <c r="X24" s="384"/>
      <c r="Y24" s="393"/>
      <c r="Z24" s="394"/>
      <c r="AA24" s="394"/>
      <c r="AB24" s="406"/>
      <c r="AC24" s="393"/>
      <c r="AD24" s="394"/>
      <c r="AE24" s="394"/>
      <c r="AF24" s="406"/>
    </row>
    <row r="25" spans="1:32" s="247" customFormat="1" ht="18.75" customHeight="1">
      <c r="A25" s="253"/>
      <c r="B25" s="263"/>
      <c r="C25" s="270"/>
      <c r="D25" s="277"/>
      <c r="E25" s="284"/>
      <c r="F25" s="277"/>
      <c r="G25" s="293"/>
      <c r="H25" s="309" t="s">
        <v>121</v>
      </c>
      <c r="I25" s="327" t="s">
        <v>6</v>
      </c>
      <c r="J25" s="339" t="s">
        <v>228</v>
      </c>
      <c r="K25" s="339"/>
      <c r="L25" s="330" t="s">
        <v>6</v>
      </c>
      <c r="M25" s="339" t="s">
        <v>609</v>
      </c>
      <c r="N25" s="340"/>
      <c r="O25" s="327" t="s">
        <v>6</v>
      </c>
      <c r="P25" s="340" t="s">
        <v>410</v>
      </c>
      <c r="Q25" s="358"/>
      <c r="R25" s="358"/>
      <c r="S25" s="358"/>
      <c r="T25" s="358"/>
      <c r="U25" s="358"/>
      <c r="V25" s="358"/>
      <c r="W25" s="358"/>
      <c r="X25" s="384"/>
      <c r="Y25" s="393"/>
      <c r="Z25" s="394"/>
      <c r="AA25" s="394"/>
      <c r="AB25" s="406"/>
      <c r="AC25" s="393"/>
      <c r="AD25" s="394"/>
      <c r="AE25" s="394"/>
      <c r="AF25" s="406"/>
    </row>
    <row r="26" spans="1:32" s="247" customFormat="1" ht="18.75" customHeight="1">
      <c r="A26" s="253"/>
      <c r="B26" s="263"/>
      <c r="C26" s="270"/>
      <c r="D26" s="277"/>
      <c r="E26" s="284"/>
      <c r="F26" s="277"/>
      <c r="G26" s="293"/>
      <c r="H26" s="309" t="s">
        <v>133</v>
      </c>
      <c r="I26" s="326" t="s">
        <v>6</v>
      </c>
      <c r="J26" s="340" t="s">
        <v>228</v>
      </c>
      <c r="K26" s="348"/>
      <c r="L26" s="327" t="s">
        <v>6</v>
      </c>
      <c r="M26" s="340" t="s">
        <v>159</v>
      </c>
      <c r="N26" s="358"/>
      <c r="O26" s="358"/>
      <c r="P26" s="358"/>
      <c r="Q26" s="358"/>
      <c r="R26" s="358"/>
      <c r="S26" s="358"/>
      <c r="T26" s="358"/>
      <c r="U26" s="358"/>
      <c r="V26" s="358"/>
      <c r="W26" s="358"/>
      <c r="X26" s="384"/>
      <c r="Y26" s="393"/>
      <c r="Z26" s="394"/>
      <c r="AA26" s="394"/>
      <c r="AB26" s="406"/>
      <c r="AC26" s="393"/>
      <c r="AD26" s="394"/>
      <c r="AE26" s="394"/>
      <c r="AF26" s="406"/>
    </row>
    <row r="27" spans="1:32" s="247" customFormat="1" ht="18.75" customHeight="1">
      <c r="A27" s="253"/>
      <c r="B27" s="263"/>
      <c r="C27" s="270"/>
      <c r="D27" s="277"/>
      <c r="E27" s="284"/>
      <c r="F27" s="277"/>
      <c r="G27" s="293"/>
      <c r="H27" s="308" t="s">
        <v>702</v>
      </c>
      <c r="I27" s="326" t="s">
        <v>6</v>
      </c>
      <c r="J27" s="340" t="s">
        <v>228</v>
      </c>
      <c r="K27" s="348"/>
      <c r="L27" s="330" t="s">
        <v>6</v>
      </c>
      <c r="M27" s="340" t="s">
        <v>159</v>
      </c>
      <c r="N27" s="358"/>
      <c r="O27" s="358"/>
      <c r="P27" s="358"/>
      <c r="Q27" s="358"/>
      <c r="R27" s="358"/>
      <c r="S27" s="358"/>
      <c r="T27" s="358"/>
      <c r="U27" s="358"/>
      <c r="V27" s="358"/>
      <c r="W27" s="358"/>
      <c r="X27" s="384"/>
      <c r="Y27" s="327"/>
      <c r="Z27" s="321"/>
      <c r="AA27" s="394"/>
      <c r="AB27" s="406"/>
      <c r="AC27" s="327"/>
      <c r="AD27" s="321"/>
      <c r="AE27" s="394"/>
      <c r="AF27" s="406"/>
    </row>
    <row r="28" spans="1:32" s="247" customFormat="1" ht="18.75" customHeight="1">
      <c r="A28" s="254" t="s">
        <v>6</v>
      </c>
      <c r="B28" s="263">
        <v>78</v>
      </c>
      <c r="C28" s="270" t="s">
        <v>212</v>
      </c>
      <c r="D28" s="254" t="s">
        <v>6</v>
      </c>
      <c r="E28" s="284" t="s">
        <v>592</v>
      </c>
      <c r="F28" s="277"/>
      <c r="G28" s="293"/>
      <c r="H28" s="309" t="s">
        <v>147</v>
      </c>
      <c r="I28" s="326" t="s">
        <v>6</v>
      </c>
      <c r="J28" s="340" t="s">
        <v>228</v>
      </c>
      <c r="K28" s="340"/>
      <c r="L28" s="355" t="s">
        <v>6</v>
      </c>
      <c r="M28" s="340" t="s">
        <v>610</v>
      </c>
      <c r="N28" s="340"/>
      <c r="O28" s="327" t="s">
        <v>6</v>
      </c>
      <c r="P28" s="340" t="s">
        <v>211</v>
      </c>
      <c r="Q28" s="358"/>
      <c r="R28" s="358"/>
      <c r="S28" s="358"/>
      <c r="T28" s="358"/>
      <c r="U28" s="358"/>
      <c r="V28" s="358"/>
      <c r="W28" s="358"/>
      <c r="X28" s="384"/>
      <c r="Y28" s="393"/>
      <c r="Z28" s="394"/>
      <c r="AA28" s="394"/>
      <c r="AB28" s="406"/>
      <c r="AC28" s="393"/>
      <c r="AD28" s="394"/>
      <c r="AE28" s="394"/>
      <c r="AF28" s="406"/>
    </row>
    <row r="29" spans="1:32" s="247" customFormat="1" ht="18.75" customHeight="1">
      <c r="A29" s="253"/>
      <c r="B29" s="263"/>
      <c r="C29" s="270"/>
      <c r="D29" s="254" t="s">
        <v>6</v>
      </c>
      <c r="E29" s="284" t="s">
        <v>33</v>
      </c>
      <c r="F29" s="277"/>
      <c r="G29" s="293"/>
      <c r="H29" s="309" t="s">
        <v>242</v>
      </c>
      <c r="I29" s="326" t="s">
        <v>6</v>
      </c>
      <c r="J29" s="340" t="s">
        <v>228</v>
      </c>
      <c r="K29" s="340"/>
      <c r="L29" s="355" t="s">
        <v>6</v>
      </c>
      <c r="M29" s="340" t="s">
        <v>457</v>
      </c>
      <c r="N29" s="364"/>
      <c r="O29" s="364"/>
      <c r="P29" s="327" t="s">
        <v>6</v>
      </c>
      <c r="Q29" s="340" t="s">
        <v>325</v>
      </c>
      <c r="R29" s="364"/>
      <c r="S29" s="364"/>
      <c r="T29" s="364"/>
      <c r="U29" s="364"/>
      <c r="V29" s="364"/>
      <c r="W29" s="364"/>
      <c r="X29" s="385"/>
      <c r="Y29" s="393"/>
      <c r="Z29" s="394"/>
      <c r="AA29" s="394"/>
      <c r="AB29" s="406"/>
      <c r="AC29" s="393"/>
      <c r="AD29" s="394"/>
      <c r="AE29" s="394"/>
      <c r="AF29" s="406"/>
    </row>
    <row r="30" spans="1:32" s="247" customFormat="1" ht="18.75" customHeight="1">
      <c r="A30" s="253"/>
      <c r="B30" s="263"/>
      <c r="C30" s="270"/>
      <c r="D30" s="254" t="s">
        <v>6</v>
      </c>
      <c r="E30" s="284" t="s">
        <v>910</v>
      </c>
      <c r="F30" s="277"/>
      <c r="G30" s="293"/>
      <c r="H30" s="307" t="s">
        <v>597</v>
      </c>
      <c r="I30" s="326" t="s">
        <v>6</v>
      </c>
      <c r="J30" s="340" t="s">
        <v>228</v>
      </c>
      <c r="K30" s="348"/>
      <c r="L30" s="330" t="s">
        <v>6</v>
      </c>
      <c r="M30" s="340" t="s">
        <v>159</v>
      </c>
      <c r="N30" s="358"/>
      <c r="O30" s="358"/>
      <c r="P30" s="358"/>
      <c r="Q30" s="358"/>
      <c r="R30" s="358"/>
      <c r="S30" s="358"/>
      <c r="T30" s="358"/>
      <c r="U30" s="358"/>
      <c r="V30" s="358"/>
      <c r="W30" s="358"/>
      <c r="X30" s="384"/>
      <c r="Y30" s="393"/>
      <c r="Z30" s="394"/>
      <c r="AA30" s="394"/>
      <c r="AB30" s="406"/>
      <c r="AC30" s="393"/>
      <c r="AD30" s="394"/>
      <c r="AE30" s="394"/>
      <c r="AF30" s="406"/>
    </row>
    <row r="31" spans="1:32" s="247" customFormat="1" ht="18.75" customHeight="1">
      <c r="A31" s="253"/>
      <c r="B31" s="263"/>
      <c r="C31" s="270"/>
      <c r="D31" s="277"/>
      <c r="E31" s="284"/>
      <c r="F31" s="277"/>
      <c r="G31" s="293"/>
      <c r="H31" s="308" t="s">
        <v>598</v>
      </c>
      <c r="I31" s="326" t="s">
        <v>6</v>
      </c>
      <c r="J31" s="340" t="s">
        <v>228</v>
      </c>
      <c r="K31" s="348"/>
      <c r="L31" s="327" t="s">
        <v>6</v>
      </c>
      <c r="M31" s="340" t="s">
        <v>159</v>
      </c>
      <c r="N31" s="358"/>
      <c r="O31" s="358"/>
      <c r="P31" s="358"/>
      <c r="Q31" s="358"/>
      <c r="R31" s="358"/>
      <c r="S31" s="358"/>
      <c r="T31" s="358"/>
      <c r="U31" s="358"/>
      <c r="V31" s="358"/>
      <c r="W31" s="358"/>
      <c r="X31" s="384"/>
      <c r="Y31" s="393"/>
      <c r="Z31" s="394"/>
      <c r="AA31" s="394"/>
      <c r="AB31" s="406"/>
      <c r="AC31" s="393"/>
      <c r="AD31" s="394"/>
      <c r="AE31" s="394"/>
      <c r="AF31" s="406"/>
    </row>
    <row r="32" spans="1:32" s="247" customFormat="1" ht="18.75" customHeight="1">
      <c r="A32" s="253"/>
      <c r="B32" s="263"/>
      <c r="C32" s="270"/>
      <c r="D32" s="277"/>
      <c r="E32" s="284"/>
      <c r="F32" s="277"/>
      <c r="G32" s="293"/>
      <c r="H32" s="307" t="s">
        <v>599</v>
      </c>
      <c r="I32" s="325" t="s">
        <v>6</v>
      </c>
      <c r="J32" s="340" t="s">
        <v>228</v>
      </c>
      <c r="K32" s="348"/>
      <c r="L32" s="330" t="s">
        <v>6</v>
      </c>
      <c r="M32" s="340" t="s">
        <v>159</v>
      </c>
      <c r="N32" s="358"/>
      <c r="O32" s="358"/>
      <c r="P32" s="358"/>
      <c r="Q32" s="358"/>
      <c r="R32" s="358"/>
      <c r="S32" s="358"/>
      <c r="T32" s="358"/>
      <c r="U32" s="358"/>
      <c r="V32" s="358"/>
      <c r="W32" s="358"/>
      <c r="X32" s="384"/>
      <c r="Y32" s="393"/>
      <c r="Z32" s="394"/>
      <c r="AA32" s="394"/>
      <c r="AB32" s="406"/>
      <c r="AC32" s="393"/>
      <c r="AD32" s="394"/>
      <c r="AE32" s="394"/>
      <c r="AF32" s="406"/>
    </row>
    <row r="33" spans="1:256" s="247" customFormat="1" ht="18.75" customHeight="1">
      <c r="A33" s="253"/>
      <c r="B33" s="263"/>
      <c r="C33" s="270"/>
      <c r="D33" s="277"/>
      <c r="E33" s="284"/>
      <c r="F33" s="277"/>
      <c r="G33" s="293"/>
      <c r="H33" s="310" t="s">
        <v>170</v>
      </c>
      <c r="I33" s="330" t="s">
        <v>6</v>
      </c>
      <c r="J33" s="340" t="s">
        <v>228</v>
      </c>
      <c r="K33" s="348"/>
      <c r="L33" s="356" t="s">
        <v>6</v>
      </c>
      <c r="M33" s="340" t="s">
        <v>159</v>
      </c>
      <c r="N33" s="358"/>
      <c r="O33" s="358"/>
      <c r="P33" s="358"/>
      <c r="Q33" s="358"/>
      <c r="R33" s="358"/>
      <c r="S33" s="358"/>
      <c r="T33" s="358"/>
      <c r="U33" s="358"/>
      <c r="V33" s="358"/>
      <c r="W33" s="358"/>
      <c r="X33" s="384"/>
      <c r="Y33" s="393"/>
      <c r="Z33" s="394"/>
      <c r="AA33" s="394"/>
      <c r="AB33" s="406"/>
      <c r="AC33" s="393"/>
      <c r="AD33" s="394"/>
      <c r="AE33" s="394"/>
      <c r="AF33" s="406"/>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c r="CU33" s="247"/>
      <c r="CV33" s="247"/>
      <c r="CW33" s="247"/>
      <c r="CX33" s="247"/>
      <c r="CY33" s="247"/>
      <c r="CZ33" s="247"/>
      <c r="DA33" s="247"/>
      <c r="DB33" s="247"/>
      <c r="DC33" s="247"/>
      <c r="DD33" s="247"/>
      <c r="DE33" s="247"/>
      <c r="DF33" s="247"/>
      <c r="DG33" s="247"/>
      <c r="DH33" s="247"/>
      <c r="DI33" s="247"/>
      <c r="DJ33" s="247"/>
      <c r="DK33" s="247"/>
      <c r="DL33" s="247"/>
      <c r="DM33" s="247"/>
      <c r="DN33" s="247"/>
      <c r="DO33" s="247"/>
      <c r="DP33" s="247"/>
      <c r="DQ33" s="247"/>
      <c r="DR33" s="247"/>
      <c r="DS33" s="247"/>
      <c r="DT33" s="247"/>
      <c r="DU33" s="247"/>
      <c r="DV33" s="247"/>
      <c r="DW33" s="247"/>
      <c r="DX33" s="247"/>
      <c r="DY33" s="247"/>
      <c r="DZ33" s="247"/>
      <c r="EA33" s="247"/>
      <c r="EB33" s="247"/>
      <c r="EC33" s="247"/>
      <c r="ED33" s="247"/>
      <c r="EE33" s="247"/>
      <c r="EF33" s="247"/>
      <c r="EG33" s="247"/>
      <c r="EH33" s="247"/>
      <c r="EI33" s="247"/>
      <c r="EJ33" s="247"/>
      <c r="EK33" s="247"/>
      <c r="EL33" s="247"/>
      <c r="EM33" s="247"/>
      <c r="EN33" s="247"/>
      <c r="EO33" s="247"/>
      <c r="EP33" s="247"/>
      <c r="EQ33" s="247"/>
      <c r="ER33" s="247"/>
      <c r="ES33" s="247"/>
      <c r="ET33" s="247"/>
      <c r="EU33" s="247"/>
      <c r="EV33" s="247"/>
      <c r="EW33" s="247"/>
      <c r="EX33" s="247"/>
      <c r="EY33" s="247"/>
      <c r="EZ33" s="247"/>
      <c r="FA33" s="247"/>
      <c r="FB33" s="247"/>
      <c r="FC33" s="247"/>
      <c r="FD33" s="247"/>
      <c r="FE33" s="247"/>
      <c r="FF33" s="247"/>
      <c r="FG33" s="247"/>
      <c r="FH33" s="247"/>
      <c r="FI33" s="247"/>
      <c r="FJ33" s="247"/>
      <c r="FK33" s="247"/>
      <c r="FL33" s="247"/>
      <c r="FM33" s="247"/>
      <c r="FN33" s="247"/>
      <c r="FO33" s="247"/>
      <c r="FP33" s="247"/>
      <c r="FQ33" s="247"/>
      <c r="FR33" s="247"/>
      <c r="FS33" s="247"/>
      <c r="FT33" s="247"/>
      <c r="FU33" s="247"/>
      <c r="FV33" s="247"/>
      <c r="FW33" s="247"/>
      <c r="FX33" s="247"/>
      <c r="FY33" s="247"/>
      <c r="FZ33" s="247"/>
      <c r="GA33" s="247"/>
      <c r="GB33" s="247"/>
      <c r="GC33" s="247"/>
      <c r="GD33" s="247"/>
      <c r="GE33" s="247"/>
      <c r="GF33" s="247"/>
      <c r="GG33" s="247"/>
      <c r="GH33" s="247"/>
      <c r="GI33" s="247"/>
      <c r="GJ33" s="247"/>
      <c r="GK33" s="247"/>
      <c r="GL33" s="247"/>
      <c r="GM33" s="247"/>
      <c r="GN33" s="247"/>
      <c r="GO33" s="247"/>
      <c r="GP33" s="247"/>
      <c r="GQ33" s="247"/>
      <c r="GR33" s="247"/>
      <c r="GS33" s="247"/>
      <c r="GT33" s="247"/>
      <c r="GU33" s="247"/>
      <c r="GV33" s="247"/>
      <c r="GW33" s="247"/>
      <c r="GX33" s="247"/>
      <c r="GY33" s="247"/>
      <c r="GZ33" s="247"/>
      <c r="HA33" s="247"/>
      <c r="HB33" s="247"/>
      <c r="HC33" s="247"/>
      <c r="HD33" s="247"/>
      <c r="HE33" s="247"/>
      <c r="HF33" s="247"/>
      <c r="HG33" s="247"/>
      <c r="HH33" s="247"/>
      <c r="HI33" s="247"/>
      <c r="HJ33" s="247"/>
      <c r="HK33" s="247"/>
      <c r="HL33" s="247"/>
      <c r="HM33" s="247"/>
      <c r="HN33" s="247"/>
      <c r="HO33" s="247"/>
      <c r="HP33" s="247"/>
      <c r="HQ33" s="247"/>
      <c r="HR33" s="247"/>
      <c r="HS33" s="247"/>
      <c r="HT33" s="247"/>
      <c r="HU33" s="247"/>
      <c r="HV33" s="247"/>
      <c r="HW33" s="247"/>
      <c r="HX33" s="247"/>
      <c r="HY33" s="247"/>
      <c r="HZ33" s="247"/>
      <c r="IA33" s="247"/>
      <c r="IB33" s="247"/>
      <c r="IC33" s="247"/>
      <c r="ID33" s="247"/>
      <c r="IE33" s="247"/>
      <c r="IF33" s="247"/>
      <c r="IG33" s="247"/>
      <c r="IH33" s="247"/>
      <c r="II33" s="247"/>
      <c r="IJ33" s="247"/>
      <c r="IK33" s="247"/>
      <c r="IL33" s="247"/>
      <c r="IM33" s="247"/>
      <c r="IN33" s="247"/>
      <c r="IO33" s="247"/>
      <c r="IP33" s="247"/>
      <c r="IQ33" s="247"/>
      <c r="IR33" s="247"/>
      <c r="IS33" s="247"/>
      <c r="IT33" s="247"/>
      <c r="IU33" s="247"/>
      <c r="IV33" s="247"/>
    </row>
    <row r="34" spans="1:256" s="247" customFormat="1" ht="18.75" customHeight="1">
      <c r="A34" s="253"/>
      <c r="B34" s="263"/>
      <c r="C34" s="270"/>
      <c r="D34" s="277"/>
      <c r="E34" s="284"/>
      <c r="F34" s="277"/>
      <c r="G34" s="293"/>
      <c r="H34" s="309" t="s">
        <v>600</v>
      </c>
      <c r="I34" s="325" t="s">
        <v>6</v>
      </c>
      <c r="J34" s="340" t="s">
        <v>228</v>
      </c>
      <c r="K34" s="348"/>
      <c r="L34" s="356" t="s">
        <v>6</v>
      </c>
      <c r="M34" s="340" t="s">
        <v>159</v>
      </c>
      <c r="N34" s="358"/>
      <c r="O34" s="358"/>
      <c r="P34" s="358"/>
      <c r="Q34" s="358"/>
      <c r="R34" s="358"/>
      <c r="S34" s="358"/>
      <c r="T34" s="358"/>
      <c r="U34" s="358"/>
      <c r="V34" s="358"/>
      <c r="W34" s="358"/>
      <c r="X34" s="384"/>
      <c r="Y34" s="393"/>
      <c r="Z34" s="394"/>
      <c r="AA34" s="394"/>
      <c r="AB34" s="406"/>
      <c r="AC34" s="393"/>
      <c r="AD34" s="394"/>
      <c r="AE34" s="394"/>
      <c r="AF34" s="406"/>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c r="BS34" s="247"/>
      <c r="BT34" s="247"/>
      <c r="BU34" s="247"/>
      <c r="BV34" s="247"/>
      <c r="BW34" s="247"/>
      <c r="BX34" s="247"/>
      <c r="BY34" s="247"/>
      <c r="BZ34" s="247"/>
      <c r="CA34" s="247"/>
      <c r="CB34" s="247"/>
      <c r="CC34" s="247"/>
      <c r="CD34" s="247"/>
      <c r="CE34" s="247"/>
      <c r="CF34" s="247"/>
      <c r="CG34" s="247"/>
      <c r="CH34" s="247"/>
      <c r="CI34" s="247"/>
      <c r="CJ34" s="247"/>
      <c r="CK34" s="247"/>
      <c r="CL34" s="247"/>
      <c r="CM34" s="247"/>
      <c r="CN34" s="247"/>
      <c r="CO34" s="247"/>
      <c r="CP34" s="247"/>
      <c r="CQ34" s="247"/>
      <c r="CR34" s="247"/>
      <c r="CS34" s="247"/>
      <c r="CT34" s="247"/>
      <c r="CU34" s="247"/>
      <c r="CV34" s="247"/>
      <c r="CW34" s="247"/>
      <c r="CX34" s="247"/>
      <c r="CY34" s="247"/>
      <c r="CZ34" s="247"/>
      <c r="DA34" s="247"/>
      <c r="DB34" s="247"/>
      <c r="DC34" s="247"/>
      <c r="DD34" s="247"/>
      <c r="DE34" s="247"/>
      <c r="DF34" s="247"/>
      <c r="DG34" s="247"/>
      <c r="DH34" s="247"/>
      <c r="DI34" s="247"/>
      <c r="DJ34" s="247"/>
      <c r="DK34" s="247"/>
      <c r="DL34" s="247"/>
      <c r="DM34" s="247"/>
      <c r="DN34" s="247"/>
      <c r="DO34" s="247"/>
      <c r="DP34" s="247"/>
      <c r="DQ34" s="247"/>
      <c r="DR34" s="247"/>
      <c r="DS34" s="247"/>
      <c r="DT34" s="247"/>
      <c r="DU34" s="247"/>
      <c r="DV34" s="247"/>
      <c r="DW34" s="247"/>
      <c r="DX34" s="247"/>
      <c r="DY34" s="247"/>
      <c r="DZ34" s="247"/>
      <c r="EA34" s="247"/>
      <c r="EB34" s="247"/>
      <c r="EC34" s="247"/>
      <c r="ED34" s="247"/>
      <c r="EE34" s="247"/>
      <c r="EF34" s="247"/>
      <c r="EG34" s="247"/>
      <c r="EH34" s="247"/>
      <c r="EI34" s="247"/>
      <c r="EJ34" s="247"/>
      <c r="EK34" s="247"/>
      <c r="EL34" s="247"/>
      <c r="EM34" s="247"/>
      <c r="EN34" s="247"/>
      <c r="EO34" s="247"/>
      <c r="EP34" s="247"/>
      <c r="EQ34" s="247"/>
      <c r="ER34" s="247"/>
      <c r="ES34" s="247"/>
      <c r="ET34" s="247"/>
      <c r="EU34" s="247"/>
      <c r="EV34" s="247"/>
      <c r="EW34" s="247"/>
      <c r="EX34" s="247"/>
      <c r="EY34" s="247"/>
      <c r="EZ34" s="247"/>
      <c r="FA34" s="247"/>
      <c r="FB34" s="247"/>
      <c r="FC34" s="247"/>
      <c r="FD34" s="247"/>
      <c r="FE34" s="247"/>
      <c r="FF34" s="247"/>
      <c r="FG34" s="247"/>
      <c r="FH34" s="247"/>
      <c r="FI34" s="247"/>
      <c r="FJ34" s="247"/>
      <c r="FK34" s="247"/>
      <c r="FL34" s="247"/>
      <c r="FM34" s="247"/>
      <c r="FN34" s="247"/>
      <c r="FO34" s="247"/>
      <c r="FP34" s="247"/>
      <c r="FQ34" s="247"/>
      <c r="FR34" s="247"/>
      <c r="FS34" s="247"/>
      <c r="FT34" s="247"/>
      <c r="FU34" s="247"/>
      <c r="FV34" s="247"/>
      <c r="FW34" s="247"/>
      <c r="FX34" s="247"/>
      <c r="FY34" s="247"/>
      <c r="FZ34" s="247"/>
      <c r="GA34" s="247"/>
      <c r="GB34" s="247"/>
      <c r="GC34" s="247"/>
      <c r="GD34" s="247"/>
      <c r="GE34" s="247"/>
      <c r="GF34" s="247"/>
      <c r="GG34" s="247"/>
      <c r="GH34" s="247"/>
      <c r="GI34" s="247"/>
      <c r="GJ34" s="247"/>
      <c r="GK34" s="247"/>
      <c r="GL34" s="247"/>
      <c r="GM34" s="247"/>
      <c r="GN34" s="247"/>
      <c r="GO34" s="247"/>
      <c r="GP34" s="247"/>
      <c r="GQ34" s="247"/>
      <c r="GR34" s="247"/>
      <c r="GS34" s="247"/>
      <c r="GT34" s="247"/>
      <c r="GU34" s="247"/>
      <c r="GV34" s="247"/>
      <c r="GW34" s="247"/>
      <c r="GX34" s="247"/>
      <c r="GY34" s="247"/>
      <c r="GZ34" s="247"/>
      <c r="HA34" s="247"/>
      <c r="HB34" s="247"/>
      <c r="HC34" s="247"/>
      <c r="HD34" s="247"/>
      <c r="HE34" s="247"/>
      <c r="HF34" s="247"/>
      <c r="HG34" s="247"/>
      <c r="HH34" s="247"/>
      <c r="HI34" s="247"/>
      <c r="HJ34" s="247"/>
      <c r="HK34" s="247"/>
      <c r="HL34" s="247"/>
      <c r="HM34" s="247"/>
      <c r="HN34" s="247"/>
      <c r="HO34" s="247"/>
      <c r="HP34" s="247"/>
      <c r="HQ34" s="247"/>
      <c r="HR34" s="247"/>
      <c r="HS34" s="247"/>
      <c r="HT34" s="247"/>
      <c r="HU34" s="247"/>
      <c r="HV34" s="247"/>
      <c r="HW34" s="247"/>
      <c r="HX34" s="247"/>
      <c r="HY34" s="247"/>
      <c r="HZ34" s="247"/>
      <c r="IA34" s="247"/>
      <c r="IB34" s="247"/>
      <c r="IC34" s="247"/>
      <c r="ID34" s="247"/>
      <c r="IE34" s="247"/>
      <c r="IF34" s="247"/>
      <c r="IG34" s="247"/>
      <c r="IH34" s="247"/>
      <c r="II34" s="247"/>
      <c r="IJ34" s="247"/>
      <c r="IK34" s="247"/>
      <c r="IL34" s="247"/>
      <c r="IM34" s="247"/>
      <c r="IN34" s="247"/>
      <c r="IO34" s="247"/>
      <c r="IP34" s="247"/>
      <c r="IQ34" s="247"/>
      <c r="IR34" s="247"/>
      <c r="IS34" s="247"/>
      <c r="IT34" s="247"/>
      <c r="IU34" s="247"/>
      <c r="IV34" s="247"/>
    </row>
    <row r="35" spans="1:256" s="247" customFormat="1" ht="18.75" customHeight="1">
      <c r="A35" s="253"/>
      <c r="B35" s="263"/>
      <c r="C35" s="270"/>
      <c r="D35" s="277"/>
      <c r="E35" s="284"/>
      <c r="F35" s="277"/>
      <c r="G35" s="293"/>
      <c r="H35" s="309" t="s">
        <v>120</v>
      </c>
      <c r="I35" s="327" t="s">
        <v>6</v>
      </c>
      <c r="J35" s="340" t="s">
        <v>228</v>
      </c>
      <c r="K35" s="348"/>
      <c r="L35" s="356" t="s">
        <v>6</v>
      </c>
      <c r="M35" s="340" t="s">
        <v>159</v>
      </c>
      <c r="N35" s="358"/>
      <c r="O35" s="358"/>
      <c r="P35" s="358"/>
      <c r="Q35" s="358"/>
      <c r="R35" s="358"/>
      <c r="S35" s="358"/>
      <c r="T35" s="358"/>
      <c r="U35" s="358"/>
      <c r="V35" s="358"/>
      <c r="W35" s="358"/>
      <c r="X35" s="384"/>
      <c r="Y35" s="393"/>
      <c r="Z35" s="394"/>
      <c r="AA35" s="394"/>
      <c r="AB35" s="406"/>
      <c r="AC35" s="393"/>
      <c r="AD35" s="394"/>
      <c r="AE35" s="394"/>
      <c r="AF35" s="406"/>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c r="DV35" s="247"/>
      <c r="DW35" s="247"/>
      <c r="DX35" s="247"/>
      <c r="DY35" s="247"/>
      <c r="DZ35" s="247"/>
      <c r="EA35" s="247"/>
      <c r="EB35" s="247"/>
      <c r="EC35" s="247"/>
      <c r="ED35" s="247"/>
      <c r="EE35" s="247"/>
      <c r="EF35" s="247"/>
      <c r="EG35" s="247"/>
      <c r="EH35" s="247"/>
      <c r="EI35" s="247"/>
      <c r="EJ35" s="247"/>
      <c r="EK35" s="247"/>
      <c r="EL35" s="247"/>
      <c r="EM35" s="247"/>
      <c r="EN35" s="247"/>
      <c r="EO35" s="247"/>
      <c r="EP35" s="247"/>
      <c r="EQ35" s="247"/>
      <c r="ER35" s="247"/>
      <c r="ES35" s="247"/>
      <c r="ET35" s="247"/>
      <c r="EU35" s="247"/>
      <c r="EV35" s="247"/>
      <c r="EW35" s="247"/>
      <c r="EX35" s="247"/>
      <c r="EY35" s="247"/>
      <c r="EZ35" s="247"/>
      <c r="FA35" s="247"/>
      <c r="FB35" s="247"/>
      <c r="FC35" s="247"/>
      <c r="FD35" s="247"/>
      <c r="FE35" s="247"/>
      <c r="FF35" s="247"/>
      <c r="FG35" s="247"/>
      <c r="FH35" s="247"/>
      <c r="FI35" s="247"/>
      <c r="FJ35" s="247"/>
      <c r="FK35" s="247"/>
      <c r="FL35" s="247"/>
      <c r="FM35" s="247"/>
      <c r="FN35" s="247"/>
      <c r="FO35" s="247"/>
      <c r="FP35" s="247"/>
      <c r="FQ35" s="247"/>
      <c r="FR35" s="247"/>
      <c r="FS35" s="247"/>
      <c r="FT35" s="247"/>
      <c r="FU35" s="247"/>
      <c r="FV35" s="247"/>
      <c r="FW35" s="247"/>
      <c r="FX35" s="247"/>
      <c r="FY35" s="247"/>
      <c r="FZ35" s="247"/>
      <c r="GA35" s="247"/>
      <c r="GB35" s="247"/>
      <c r="GC35" s="247"/>
      <c r="GD35" s="247"/>
      <c r="GE35" s="247"/>
      <c r="GF35" s="247"/>
      <c r="GG35" s="247"/>
      <c r="GH35" s="247"/>
      <c r="GI35" s="247"/>
      <c r="GJ35" s="247"/>
      <c r="GK35" s="247"/>
      <c r="GL35" s="247"/>
      <c r="GM35" s="247"/>
      <c r="GN35" s="247"/>
      <c r="GO35" s="247"/>
      <c r="GP35" s="247"/>
      <c r="GQ35" s="247"/>
      <c r="GR35" s="247"/>
      <c r="GS35" s="247"/>
      <c r="GT35" s="247"/>
      <c r="GU35" s="247"/>
      <c r="GV35" s="247"/>
      <c r="GW35" s="247"/>
      <c r="GX35" s="247"/>
      <c r="GY35" s="247"/>
      <c r="GZ35" s="247"/>
      <c r="HA35" s="247"/>
      <c r="HB35" s="247"/>
      <c r="HC35" s="247"/>
      <c r="HD35" s="247"/>
      <c r="HE35" s="247"/>
      <c r="HF35" s="247"/>
      <c r="HG35" s="247"/>
      <c r="HH35" s="247"/>
      <c r="HI35" s="247"/>
      <c r="HJ35" s="247"/>
      <c r="HK35" s="247"/>
      <c r="HL35" s="247"/>
      <c r="HM35" s="247"/>
      <c r="HN35" s="247"/>
      <c r="HO35" s="247"/>
      <c r="HP35" s="247"/>
      <c r="HQ35" s="247"/>
      <c r="HR35" s="247"/>
      <c r="HS35" s="247"/>
      <c r="HT35" s="247"/>
      <c r="HU35" s="247"/>
      <c r="HV35" s="247"/>
      <c r="HW35" s="247"/>
      <c r="HX35" s="247"/>
      <c r="HY35" s="247"/>
      <c r="HZ35" s="247"/>
      <c r="IA35" s="247"/>
      <c r="IB35" s="247"/>
      <c r="IC35" s="247"/>
      <c r="ID35" s="247"/>
      <c r="IE35" s="247"/>
      <c r="IF35" s="247"/>
      <c r="IG35" s="247"/>
      <c r="IH35" s="247"/>
      <c r="II35" s="247"/>
      <c r="IJ35" s="247"/>
      <c r="IK35" s="247"/>
      <c r="IL35" s="247"/>
      <c r="IM35" s="247"/>
      <c r="IN35" s="247"/>
      <c r="IO35" s="247"/>
      <c r="IP35" s="247"/>
      <c r="IQ35" s="247"/>
      <c r="IR35" s="247"/>
      <c r="IS35" s="247"/>
      <c r="IT35" s="247"/>
      <c r="IU35" s="247"/>
      <c r="IV35" s="247"/>
    </row>
    <row r="36" spans="1:256" s="247" customFormat="1" ht="18.75" customHeight="1">
      <c r="A36" s="253"/>
      <c r="B36" s="263"/>
      <c r="C36" s="270"/>
      <c r="D36" s="277"/>
      <c r="E36" s="284"/>
      <c r="F36" s="277"/>
      <c r="G36" s="293"/>
      <c r="H36" s="311" t="s">
        <v>601</v>
      </c>
      <c r="I36" s="326" t="s">
        <v>6</v>
      </c>
      <c r="J36" s="343" t="s">
        <v>228</v>
      </c>
      <c r="K36" s="341"/>
      <c r="L36" s="355" t="s">
        <v>6</v>
      </c>
      <c r="M36" s="343" t="s">
        <v>455</v>
      </c>
      <c r="N36" s="341"/>
      <c r="O36" s="341"/>
      <c r="P36" s="341"/>
      <c r="Q36" s="341"/>
      <c r="R36" s="355" t="s">
        <v>6</v>
      </c>
      <c r="S36" s="343" t="s">
        <v>621</v>
      </c>
      <c r="T36" s="343"/>
      <c r="U36" s="341"/>
      <c r="V36" s="341"/>
      <c r="W36" s="341"/>
      <c r="X36" s="379"/>
      <c r="Y36" s="393"/>
      <c r="Z36" s="394"/>
      <c r="AA36" s="394"/>
      <c r="AB36" s="406"/>
      <c r="AC36" s="393"/>
      <c r="AD36" s="394"/>
      <c r="AE36" s="394"/>
      <c r="AF36" s="406"/>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E36" s="247"/>
      <c r="DF36" s="247"/>
      <c r="DG36" s="247"/>
      <c r="DH36" s="247"/>
      <c r="DI36" s="247"/>
      <c r="DJ36" s="247"/>
      <c r="DK36" s="247"/>
      <c r="DL36" s="247"/>
      <c r="DM36" s="247"/>
      <c r="DN36" s="247"/>
      <c r="DO36" s="247"/>
      <c r="DP36" s="247"/>
      <c r="DQ36" s="247"/>
      <c r="DR36" s="247"/>
      <c r="DS36" s="247"/>
      <c r="DT36" s="247"/>
      <c r="DU36" s="247"/>
      <c r="DV36" s="247"/>
      <c r="DW36" s="247"/>
      <c r="DX36" s="247"/>
      <c r="DY36" s="247"/>
      <c r="DZ36" s="247"/>
      <c r="EA36" s="247"/>
      <c r="EB36" s="247"/>
      <c r="EC36" s="247"/>
      <c r="ED36" s="247"/>
      <c r="EE36" s="247"/>
      <c r="EF36" s="247"/>
      <c r="EG36" s="247"/>
      <c r="EH36" s="247"/>
      <c r="EI36" s="247"/>
      <c r="EJ36" s="247"/>
      <c r="EK36" s="247"/>
      <c r="EL36" s="247"/>
      <c r="EM36" s="247"/>
      <c r="EN36" s="247"/>
      <c r="EO36" s="247"/>
      <c r="EP36" s="247"/>
      <c r="EQ36" s="247"/>
      <c r="ER36" s="247"/>
      <c r="ES36" s="247"/>
      <c r="ET36" s="247"/>
      <c r="EU36" s="247"/>
      <c r="EV36" s="247"/>
      <c r="EW36" s="247"/>
      <c r="EX36" s="247"/>
      <c r="EY36" s="247"/>
      <c r="EZ36" s="247"/>
      <c r="FA36" s="247"/>
      <c r="FB36" s="247"/>
      <c r="FC36" s="247"/>
      <c r="FD36" s="247"/>
      <c r="FE36" s="247"/>
      <c r="FF36" s="247"/>
      <c r="FG36" s="247"/>
      <c r="FH36" s="247"/>
      <c r="FI36" s="247"/>
      <c r="FJ36" s="247"/>
      <c r="FK36" s="247"/>
      <c r="FL36" s="247"/>
      <c r="FM36" s="247"/>
      <c r="FN36" s="247"/>
      <c r="FO36" s="247"/>
      <c r="FP36" s="247"/>
      <c r="FQ36" s="247"/>
      <c r="FR36" s="247"/>
      <c r="FS36" s="247"/>
      <c r="FT36" s="247"/>
      <c r="FU36" s="247"/>
      <c r="FV36" s="247"/>
      <c r="FW36" s="247"/>
      <c r="FX36" s="247"/>
      <c r="FY36" s="247"/>
      <c r="FZ36" s="247"/>
      <c r="GA36" s="247"/>
      <c r="GB36" s="247"/>
      <c r="GC36" s="247"/>
      <c r="GD36" s="247"/>
      <c r="GE36" s="247"/>
      <c r="GF36" s="247"/>
      <c r="GG36" s="247"/>
      <c r="GH36" s="247"/>
      <c r="GI36" s="247"/>
      <c r="GJ36" s="247"/>
      <c r="GK36" s="247"/>
      <c r="GL36" s="247"/>
      <c r="GM36" s="247"/>
      <c r="GN36" s="247"/>
      <c r="GO36" s="247"/>
      <c r="GP36" s="247"/>
      <c r="GQ36" s="247"/>
      <c r="GR36" s="247"/>
      <c r="GS36" s="247"/>
      <c r="GT36" s="247"/>
      <c r="GU36" s="247"/>
      <c r="GV36" s="247"/>
      <c r="GW36" s="247"/>
      <c r="GX36" s="247"/>
      <c r="GY36" s="247"/>
      <c r="GZ36" s="247"/>
      <c r="HA36" s="247"/>
      <c r="HB36" s="247"/>
      <c r="HC36" s="247"/>
      <c r="HD36" s="247"/>
      <c r="HE36" s="247"/>
      <c r="HF36" s="247"/>
      <c r="HG36" s="247"/>
      <c r="HH36" s="247"/>
      <c r="HI36" s="247"/>
      <c r="HJ36" s="247"/>
      <c r="HK36" s="247"/>
      <c r="HL36" s="247"/>
      <c r="HM36" s="247"/>
      <c r="HN36" s="247"/>
      <c r="HO36" s="247"/>
      <c r="HP36" s="247"/>
      <c r="HQ36" s="247"/>
      <c r="HR36" s="247"/>
      <c r="HS36" s="247"/>
      <c r="HT36" s="247"/>
      <c r="HU36" s="247"/>
      <c r="HV36" s="247"/>
      <c r="HW36" s="247"/>
      <c r="HX36" s="247"/>
      <c r="HY36" s="247"/>
      <c r="HZ36" s="247"/>
      <c r="IA36" s="247"/>
      <c r="IB36" s="247"/>
      <c r="IC36" s="247"/>
      <c r="ID36" s="247"/>
      <c r="IE36" s="247"/>
      <c r="IF36" s="247"/>
      <c r="IG36" s="247"/>
      <c r="IH36" s="247"/>
      <c r="II36" s="247"/>
      <c r="IJ36" s="247"/>
      <c r="IK36" s="247"/>
      <c r="IL36" s="247"/>
      <c r="IM36" s="247"/>
      <c r="IN36" s="247"/>
      <c r="IO36" s="247"/>
      <c r="IP36" s="247"/>
      <c r="IQ36" s="247"/>
      <c r="IR36" s="247"/>
      <c r="IS36" s="247"/>
      <c r="IT36" s="247"/>
      <c r="IU36" s="247"/>
      <c r="IV36" s="247"/>
    </row>
    <row r="37" spans="1:256" s="247" customFormat="1" ht="18.75" customHeight="1">
      <c r="A37" s="253"/>
      <c r="B37" s="263"/>
      <c r="C37" s="270"/>
      <c r="D37" s="277"/>
      <c r="E37" s="284"/>
      <c r="F37" s="277"/>
      <c r="G37" s="293"/>
      <c r="H37" s="312"/>
      <c r="I37" s="254" t="s">
        <v>6</v>
      </c>
      <c r="J37" s="247" t="s">
        <v>606</v>
      </c>
      <c r="K37" s="350"/>
      <c r="L37" s="350"/>
      <c r="M37" s="350"/>
      <c r="N37" s="327" t="s">
        <v>6</v>
      </c>
      <c r="O37" s="367" t="s">
        <v>222</v>
      </c>
      <c r="P37" s="350"/>
      <c r="Q37" s="350"/>
      <c r="R37" s="350"/>
      <c r="S37" s="350"/>
      <c r="T37" s="327" t="s">
        <v>6</v>
      </c>
      <c r="U37" s="367" t="s">
        <v>61</v>
      </c>
      <c r="V37" s="350"/>
      <c r="W37" s="350"/>
      <c r="X37" s="386"/>
      <c r="Y37" s="393"/>
      <c r="Z37" s="394"/>
      <c r="AA37" s="394"/>
      <c r="AB37" s="406"/>
      <c r="AC37" s="393"/>
      <c r="AD37" s="394"/>
      <c r="AE37" s="394"/>
      <c r="AF37" s="406"/>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7"/>
      <c r="BR37" s="247"/>
      <c r="BS37" s="247"/>
      <c r="BT37" s="247"/>
      <c r="BU37" s="247"/>
      <c r="BV37" s="247"/>
      <c r="BW37" s="247"/>
      <c r="BX37" s="247"/>
      <c r="BY37" s="247"/>
      <c r="BZ37" s="247"/>
      <c r="CA37" s="247"/>
      <c r="CB37" s="247"/>
      <c r="CC37" s="247"/>
      <c r="CD37" s="247"/>
      <c r="CE37" s="247"/>
      <c r="CF37" s="247"/>
      <c r="CG37" s="247"/>
      <c r="CH37" s="247"/>
      <c r="CI37" s="247"/>
      <c r="CJ37" s="247"/>
      <c r="CK37" s="247"/>
      <c r="CL37" s="247"/>
      <c r="CM37" s="247"/>
      <c r="CN37" s="247"/>
      <c r="CO37" s="247"/>
      <c r="CP37" s="247"/>
      <c r="CQ37" s="247"/>
      <c r="CR37" s="247"/>
      <c r="CS37" s="247"/>
      <c r="CT37" s="247"/>
      <c r="CU37" s="247"/>
      <c r="CV37" s="247"/>
      <c r="CW37" s="247"/>
      <c r="CX37" s="247"/>
      <c r="CY37" s="247"/>
      <c r="CZ37" s="247"/>
      <c r="DA37" s="247"/>
      <c r="DB37" s="247"/>
      <c r="DC37" s="247"/>
      <c r="DD37" s="247"/>
      <c r="DE37" s="247"/>
      <c r="DF37" s="247"/>
      <c r="DG37" s="247"/>
      <c r="DH37" s="247"/>
      <c r="DI37" s="247"/>
      <c r="DJ37" s="247"/>
      <c r="DK37" s="247"/>
      <c r="DL37" s="247"/>
      <c r="DM37" s="247"/>
      <c r="DN37" s="247"/>
      <c r="DO37" s="247"/>
      <c r="DP37" s="247"/>
      <c r="DQ37" s="247"/>
      <c r="DR37" s="247"/>
      <c r="DS37" s="247"/>
      <c r="DT37" s="247"/>
      <c r="DU37" s="247"/>
      <c r="DV37" s="247"/>
      <c r="DW37" s="247"/>
      <c r="DX37" s="247"/>
      <c r="DY37" s="247"/>
      <c r="DZ37" s="247"/>
      <c r="EA37" s="247"/>
      <c r="EB37" s="247"/>
      <c r="EC37" s="247"/>
      <c r="ED37" s="247"/>
      <c r="EE37" s="247"/>
      <c r="EF37" s="247"/>
      <c r="EG37" s="247"/>
      <c r="EH37" s="247"/>
      <c r="EI37" s="247"/>
      <c r="EJ37" s="247"/>
      <c r="EK37" s="247"/>
      <c r="EL37" s="247"/>
      <c r="EM37" s="247"/>
      <c r="EN37" s="247"/>
      <c r="EO37" s="247"/>
      <c r="EP37" s="247"/>
      <c r="EQ37" s="247"/>
      <c r="ER37" s="247"/>
      <c r="ES37" s="247"/>
      <c r="ET37" s="247"/>
      <c r="EU37" s="247"/>
      <c r="EV37" s="247"/>
      <c r="EW37" s="247"/>
      <c r="EX37" s="247"/>
      <c r="EY37" s="247"/>
      <c r="EZ37" s="247"/>
      <c r="FA37" s="247"/>
      <c r="FB37" s="247"/>
      <c r="FC37" s="247"/>
      <c r="FD37" s="247"/>
      <c r="FE37" s="247"/>
      <c r="FF37" s="247"/>
      <c r="FG37" s="247"/>
      <c r="FH37" s="247"/>
      <c r="FI37" s="247"/>
      <c r="FJ37" s="247"/>
      <c r="FK37" s="247"/>
      <c r="FL37" s="247"/>
      <c r="FM37" s="247"/>
      <c r="FN37" s="247"/>
      <c r="FO37" s="247"/>
      <c r="FP37" s="247"/>
      <c r="FQ37" s="247"/>
      <c r="FR37" s="247"/>
      <c r="FS37" s="247"/>
      <c r="FT37" s="247"/>
      <c r="FU37" s="247"/>
      <c r="FV37" s="247"/>
      <c r="FW37" s="247"/>
      <c r="FX37" s="247"/>
      <c r="FY37" s="247"/>
      <c r="FZ37" s="247"/>
      <c r="GA37" s="247"/>
      <c r="GB37" s="247"/>
      <c r="GC37" s="247"/>
      <c r="GD37" s="247"/>
      <c r="GE37" s="247"/>
      <c r="GF37" s="247"/>
      <c r="GG37" s="247"/>
      <c r="GH37" s="247"/>
      <c r="GI37" s="247"/>
      <c r="GJ37" s="247"/>
      <c r="GK37" s="247"/>
      <c r="GL37" s="247"/>
      <c r="GM37" s="247"/>
      <c r="GN37" s="247"/>
      <c r="GO37" s="247"/>
      <c r="GP37" s="247"/>
      <c r="GQ37" s="247"/>
      <c r="GR37" s="247"/>
      <c r="GS37" s="247"/>
      <c r="GT37" s="247"/>
      <c r="GU37" s="247"/>
      <c r="GV37" s="247"/>
      <c r="GW37" s="247"/>
      <c r="GX37" s="247"/>
      <c r="GY37" s="247"/>
      <c r="GZ37" s="247"/>
      <c r="HA37" s="247"/>
      <c r="HB37" s="247"/>
      <c r="HC37" s="247"/>
      <c r="HD37" s="247"/>
      <c r="HE37" s="247"/>
      <c r="HF37" s="247"/>
      <c r="HG37" s="247"/>
      <c r="HH37" s="247"/>
      <c r="HI37" s="247"/>
      <c r="HJ37" s="247"/>
      <c r="HK37" s="247"/>
      <c r="HL37" s="247"/>
      <c r="HM37" s="247"/>
      <c r="HN37" s="247"/>
      <c r="HO37" s="247"/>
      <c r="HP37" s="247"/>
      <c r="HQ37" s="247"/>
      <c r="HR37" s="247"/>
      <c r="HS37" s="247"/>
      <c r="HT37" s="247"/>
      <c r="HU37" s="247"/>
      <c r="HV37" s="247"/>
      <c r="HW37" s="247"/>
      <c r="HX37" s="247"/>
      <c r="HY37" s="247"/>
      <c r="HZ37" s="247"/>
      <c r="IA37" s="247"/>
      <c r="IB37" s="247"/>
      <c r="IC37" s="247"/>
      <c r="ID37" s="247"/>
      <c r="IE37" s="247"/>
      <c r="IF37" s="247"/>
      <c r="IG37" s="247"/>
      <c r="IH37" s="247"/>
      <c r="II37" s="247"/>
      <c r="IJ37" s="247"/>
      <c r="IK37" s="247"/>
      <c r="IL37" s="247"/>
      <c r="IM37" s="247"/>
      <c r="IN37" s="247"/>
      <c r="IO37" s="247"/>
      <c r="IP37" s="247"/>
      <c r="IQ37" s="247"/>
      <c r="IR37" s="247"/>
      <c r="IS37" s="247"/>
      <c r="IT37" s="247"/>
      <c r="IU37" s="247"/>
      <c r="IV37" s="247"/>
    </row>
    <row r="38" spans="1:256" s="247" customFormat="1" ht="18.75" customHeight="1">
      <c r="A38" s="253"/>
      <c r="B38" s="263"/>
      <c r="C38" s="270"/>
      <c r="D38" s="277"/>
      <c r="E38" s="284"/>
      <c r="F38" s="277"/>
      <c r="G38" s="293"/>
      <c r="H38" s="313"/>
      <c r="I38" s="254" t="s">
        <v>6</v>
      </c>
      <c r="J38" s="247" t="s">
        <v>607</v>
      </c>
      <c r="K38" s="349"/>
      <c r="L38" s="349"/>
      <c r="M38" s="349"/>
      <c r="N38" s="349"/>
      <c r="O38" s="327" t="s">
        <v>6</v>
      </c>
      <c r="P38" s="247" t="s">
        <v>551</v>
      </c>
      <c r="Q38" s="349"/>
      <c r="R38" s="349"/>
      <c r="S38" s="349"/>
      <c r="T38" s="349"/>
      <c r="U38" s="349"/>
      <c r="V38" s="349"/>
      <c r="W38" s="349"/>
      <c r="X38" s="377"/>
      <c r="Y38" s="393"/>
      <c r="Z38" s="394"/>
      <c r="AA38" s="394"/>
      <c r="AB38" s="406"/>
      <c r="AC38" s="393"/>
      <c r="AD38" s="394"/>
      <c r="AE38" s="394"/>
      <c r="AF38" s="406"/>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c r="BS38" s="247"/>
      <c r="BT38" s="247"/>
      <c r="BU38" s="247"/>
      <c r="BV38" s="247"/>
      <c r="BW38" s="247"/>
      <c r="BX38" s="247"/>
      <c r="BY38" s="247"/>
      <c r="BZ38" s="247"/>
      <c r="CA38" s="247"/>
      <c r="CB38" s="247"/>
      <c r="CC38" s="247"/>
      <c r="CD38" s="247"/>
      <c r="CE38" s="247"/>
      <c r="CF38" s="247"/>
      <c r="CG38" s="247"/>
      <c r="CH38" s="247"/>
      <c r="CI38" s="247"/>
      <c r="CJ38" s="247"/>
      <c r="CK38" s="247"/>
      <c r="CL38" s="247"/>
      <c r="CM38" s="247"/>
      <c r="CN38" s="247"/>
      <c r="CO38" s="247"/>
      <c r="CP38" s="247"/>
      <c r="CQ38" s="247"/>
      <c r="CR38" s="247"/>
      <c r="CS38" s="247"/>
      <c r="CT38" s="247"/>
      <c r="CU38" s="247"/>
      <c r="CV38" s="247"/>
      <c r="CW38" s="247"/>
      <c r="CX38" s="247"/>
      <c r="CY38" s="247"/>
      <c r="CZ38" s="247"/>
      <c r="DA38" s="247"/>
      <c r="DB38" s="247"/>
      <c r="DC38" s="247"/>
      <c r="DD38" s="247"/>
      <c r="DE38" s="247"/>
      <c r="DF38" s="247"/>
      <c r="DG38" s="247"/>
      <c r="DH38" s="247"/>
      <c r="DI38" s="247"/>
      <c r="DJ38" s="247"/>
      <c r="DK38" s="247"/>
      <c r="DL38" s="247"/>
      <c r="DM38" s="247"/>
      <c r="DN38" s="247"/>
      <c r="DO38" s="247"/>
      <c r="DP38" s="247"/>
      <c r="DQ38" s="247"/>
      <c r="DR38" s="247"/>
      <c r="DS38" s="247"/>
      <c r="DT38" s="247"/>
      <c r="DU38" s="247"/>
      <c r="DV38" s="247"/>
      <c r="DW38" s="247"/>
      <c r="DX38" s="247"/>
      <c r="DY38" s="247"/>
      <c r="DZ38" s="247"/>
      <c r="EA38" s="247"/>
      <c r="EB38" s="247"/>
      <c r="EC38" s="247"/>
      <c r="ED38" s="247"/>
      <c r="EE38" s="247"/>
      <c r="EF38" s="247"/>
      <c r="EG38" s="247"/>
      <c r="EH38" s="247"/>
      <c r="EI38" s="247"/>
      <c r="EJ38" s="247"/>
      <c r="EK38" s="247"/>
      <c r="EL38" s="247"/>
      <c r="EM38" s="247"/>
      <c r="EN38" s="247"/>
      <c r="EO38" s="247"/>
      <c r="EP38" s="247"/>
      <c r="EQ38" s="247"/>
      <c r="ER38" s="247"/>
      <c r="ES38" s="247"/>
      <c r="ET38" s="247"/>
      <c r="EU38" s="247"/>
      <c r="EV38" s="247"/>
      <c r="EW38" s="247"/>
      <c r="EX38" s="247"/>
      <c r="EY38" s="247"/>
      <c r="EZ38" s="247"/>
      <c r="FA38" s="247"/>
      <c r="FB38" s="247"/>
      <c r="FC38" s="247"/>
      <c r="FD38" s="247"/>
      <c r="FE38" s="247"/>
      <c r="FF38" s="247"/>
      <c r="FG38" s="247"/>
      <c r="FH38" s="247"/>
      <c r="FI38" s="247"/>
      <c r="FJ38" s="247"/>
      <c r="FK38" s="247"/>
      <c r="FL38" s="247"/>
      <c r="FM38" s="247"/>
      <c r="FN38" s="247"/>
      <c r="FO38" s="247"/>
      <c r="FP38" s="247"/>
      <c r="FQ38" s="247"/>
      <c r="FR38" s="247"/>
      <c r="FS38" s="247"/>
      <c r="FT38" s="247"/>
      <c r="FU38" s="247"/>
      <c r="FV38" s="247"/>
      <c r="FW38" s="247"/>
      <c r="FX38" s="247"/>
      <c r="FY38" s="247"/>
      <c r="FZ38" s="247"/>
      <c r="GA38" s="247"/>
      <c r="GB38" s="247"/>
      <c r="GC38" s="247"/>
      <c r="GD38" s="247"/>
      <c r="GE38" s="247"/>
      <c r="GF38" s="247"/>
      <c r="GG38" s="247"/>
      <c r="GH38" s="247"/>
      <c r="GI38" s="247"/>
      <c r="GJ38" s="247"/>
      <c r="GK38" s="247"/>
      <c r="GL38" s="247"/>
      <c r="GM38" s="247"/>
      <c r="GN38" s="247"/>
      <c r="GO38" s="247"/>
      <c r="GP38" s="247"/>
      <c r="GQ38" s="247"/>
      <c r="GR38" s="247"/>
      <c r="GS38" s="247"/>
      <c r="GT38" s="247"/>
      <c r="GU38" s="247"/>
      <c r="GV38" s="247"/>
      <c r="GW38" s="247"/>
      <c r="GX38" s="247"/>
      <c r="GY38" s="247"/>
      <c r="GZ38" s="247"/>
      <c r="HA38" s="247"/>
      <c r="HB38" s="247"/>
      <c r="HC38" s="247"/>
      <c r="HD38" s="247"/>
      <c r="HE38" s="247"/>
      <c r="HF38" s="247"/>
      <c r="HG38" s="247"/>
      <c r="HH38" s="247"/>
      <c r="HI38" s="247"/>
      <c r="HJ38" s="247"/>
      <c r="HK38" s="247"/>
      <c r="HL38" s="247"/>
      <c r="HM38" s="247"/>
      <c r="HN38" s="247"/>
      <c r="HO38" s="247"/>
      <c r="HP38" s="247"/>
      <c r="HQ38" s="247"/>
      <c r="HR38" s="247"/>
      <c r="HS38" s="247"/>
      <c r="HT38" s="247"/>
      <c r="HU38" s="247"/>
      <c r="HV38" s="247"/>
      <c r="HW38" s="247"/>
      <c r="HX38" s="247"/>
      <c r="HY38" s="247"/>
      <c r="HZ38" s="247"/>
      <c r="IA38" s="247"/>
      <c r="IB38" s="247"/>
      <c r="IC38" s="247"/>
      <c r="ID38" s="247"/>
      <c r="IE38" s="247"/>
      <c r="IF38" s="247"/>
      <c r="IG38" s="247"/>
      <c r="IH38" s="247"/>
      <c r="II38" s="247"/>
      <c r="IJ38" s="247"/>
      <c r="IK38" s="247"/>
      <c r="IL38" s="247"/>
      <c r="IM38" s="247"/>
      <c r="IN38" s="247"/>
      <c r="IO38" s="247"/>
      <c r="IP38" s="247"/>
      <c r="IQ38" s="247"/>
      <c r="IR38" s="247"/>
      <c r="IS38" s="247"/>
      <c r="IT38" s="247"/>
      <c r="IU38" s="247"/>
      <c r="IV38" s="247"/>
    </row>
    <row r="39" spans="1:256" s="247" customFormat="1" ht="18.75" customHeight="1">
      <c r="A39" s="253"/>
      <c r="B39" s="263"/>
      <c r="C39" s="269"/>
      <c r="D39" s="276"/>
      <c r="E39" s="284"/>
      <c r="F39" s="277"/>
      <c r="G39" s="292"/>
      <c r="H39" s="309" t="s">
        <v>913</v>
      </c>
      <c r="I39" s="325" t="s">
        <v>6</v>
      </c>
      <c r="J39" s="340" t="s">
        <v>228</v>
      </c>
      <c r="K39" s="340"/>
      <c r="L39" s="330" t="s">
        <v>6</v>
      </c>
      <c r="M39" s="340" t="s">
        <v>271</v>
      </c>
      <c r="N39" s="340"/>
      <c r="O39" s="330" t="s">
        <v>6</v>
      </c>
      <c r="P39" s="340" t="s">
        <v>436</v>
      </c>
      <c r="Q39" s="340"/>
      <c r="R39" s="330" t="s">
        <v>6</v>
      </c>
      <c r="S39" s="340" t="s">
        <v>623</v>
      </c>
      <c r="T39" s="340"/>
      <c r="U39" s="366"/>
      <c r="V39" s="366"/>
      <c r="W39" s="366"/>
      <c r="X39" s="378"/>
      <c r="Y39" s="394"/>
      <c r="Z39" s="394"/>
      <c r="AA39" s="394"/>
      <c r="AB39" s="406"/>
      <c r="AC39" s="393"/>
      <c r="AD39" s="394"/>
      <c r="AE39" s="394"/>
      <c r="AF39" s="406"/>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c r="BS39" s="247"/>
      <c r="BT39" s="247"/>
      <c r="BU39" s="247"/>
      <c r="BV39" s="247"/>
      <c r="BW39" s="247"/>
      <c r="BX39" s="247"/>
      <c r="BY39" s="247"/>
      <c r="BZ39" s="247"/>
      <c r="CA39" s="247"/>
      <c r="CB39" s="247"/>
      <c r="CC39" s="247"/>
      <c r="CD39" s="247"/>
      <c r="CE39" s="247"/>
      <c r="CF39" s="247"/>
      <c r="CG39" s="247"/>
      <c r="CH39" s="247"/>
      <c r="CI39" s="247"/>
      <c r="CJ39" s="247"/>
      <c r="CK39" s="247"/>
      <c r="CL39" s="247"/>
      <c r="CM39" s="247"/>
      <c r="CN39" s="247"/>
      <c r="CO39" s="247"/>
      <c r="CP39" s="247"/>
      <c r="CQ39" s="247"/>
      <c r="CR39" s="247"/>
      <c r="CS39" s="247"/>
      <c r="CT39" s="247"/>
      <c r="CU39" s="247"/>
      <c r="CV39" s="247"/>
      <c r="CW39" s="247"/>
      <c r="CX39" s="247"/>
      <c r="CY39" s="247"/>
      <c r="CZ39" s="247"/>
      <c r="DA39" s="247"/>
      <c r="DB39" s="247"/>
      <c r="DC39" s="247"/>
      <c r="DD39" s="247"/>
      <c r="DE39" s="247"/>
      <c r="DF39" s="247"/>
      <c r="DG39" s="247"/>
      <c r="DH39" s="247"/>
      <c r="DI39" s="247"/>
      <c r="DJ39" s="247"/>
      <c r="DK39" s="247"/>
      <c r="DL39" s="247"/>
      <c r="DM39" s="247"/>
      <c r="DN39" s="247"/>
      <c r="DO39" s="247"/>
      <c r="DP39" s="247"/>
      <c r="DQ39" s="247"/>
      <c r="DR39" s="247"/>
      <c r="DS39" s="247"/>
      <c r="DT39" s="247"/>
      <c r="DU39" s="247"/>
      <c r="DV39" s="247"/>
      <c r="DW39" s="247"/>
      <c r="DX39" s="247"/>
      <c r="DY39" s="247"/>
      <c r="DZ39" s="247"/>
      <c r="EA39" s="247"/>
      <c r="EB39" s="247"/>
      <c r="EC39" s="247"/>
      <c r="ED39" s="247"/>
      <c r="EE39" s="247"/>
      <c r="EF39" s="247"/>
      <c r="EG39" s="247"/>
      <c r="EH39" s="247"/>
      <c r="EI39" s="247"/>
      <c r="EJ39" s="247"/>
      <c r="EK39" s="247"/>
      <c r="EL39" s="247"/>
      <c r="EM39" s="247"/>
      <c r="EN39" s="247"/>
      <c r="EO39" s="247"/>
      <c r="EP39" s="247"/>
      <c r="EQ39" s="247"/>
      <c r="ER39" s="247"/>
      <c r="ES39" s="247"/>
      <c r="ET39" s="247"/>
      <c r="EU39" s="247"/>
      <c r="EV39" s="247"/>
      <c r="EW39" s="247"/>
      <c r="EX39" s="247"/>
      <c r="EY39" s="247"/>
      <c r="EZ39" s="247"/>
      <c r="FA39" s="247"/>
      <c r="FB39" s="247"/>
      <c r="FC39" s="247"/>
      <c r="FD39" s="247"/>
      <c r="FE39" s="247"/>
      <c r="FF39" s="247"/>
      <c r="FG39" s="247"/>
      <c r="FH39" s="247"/>
      <c r="FI39" s="247"/>
      <c r="FJ39" s="247"/>
      <c r="FK39" s="247"/>
      <c r="FL39" s="247"/>
      <c r="FM39" s="247"/>
      <c r="FN39" s="247"/>
      <c r="FO39" s="247"/>
      <c r="FP39" s="247"/>
      <c r="FQ39" s="247"/>
      <c r="FR39" s="247"/>
      <c r="FS39" s="247"/>
      <c r="FT39" s="247"/>
      <c r="FU39" s="247"/>
      <c r="FV39" s="247"/>
      <c r="FW39" s="247"/>
      <c r="FX39" s="247"/>
      <c r="FY39" s="247"/>
      <c r="FZ39" s="247"/>
      <c r="GA39" s="247"/>
      <c r="GB39" s="247"/>
      <c r="GC39" s="247"/>
      <c r="GD39" s="247"/>
      <c r="GE39" s="247"/>
      <c r="GF39" s="247"/>
      <c r="GG39" s="247"/>
      <c r="GH39" s="247"/>
      <c r="GI39" s="247"/>
      <c r="GJ39" s="247"/>
      <c r="GK39" s="247"/>
      <c r="GL39" s="247"/>
      <c r="GM39" s="247"/>
      <c r="GN39" s="247"/>
      <c r="GO39" s="247"/>
      <c r="GP39" s="247"/>
      <c r="GQ39" s="247"/>
      <c r="GR39" s="247"/>
      <c r="GS39" s="247"/>
      <c r="GT39" s="247"/>
      <c r="GU39" s="247"/>
      <c r="GV39" s="247"/>
      <c r="GW39" s="247"/>
      <c r="GX39" s="247"/>
      <c r="GY39" s="247"/>
      <c r="GZ39" s="247"/>
      <c r="HA39" s="247"/>
      <c r="HB39" s="247"/>
      <c r="HC39" s="247"/>
      <c r="HD39" s="247"/>
      <c r="HE39" s="247"/>
      <c r="HF39" s="247"/>
      <c r="HG39" s="247"/>
      <c r="HH39" s="247"/>
      <c r="HI39" s="247"/>
      <c r="HJ39" s="247"/>
      <c r="HK39" s="247"/>
      <c r="HL39" s="247"/>
      <c r="HM39" s="247"/>
      <c r="HN39" s="247"/>
      <c r="HO39" s="247"/>
      <c r="HP39" s="247"/>
      <c r="HQ39" s="247"/>
      <c r="HR39" s="247"/>
      <c r="HS39" s="247"/>
      <c r="HT39" s="247"/>
      <c r="HU39" s="247"/>
      <c r="HV39" s="247"/>
      <c r="HW39" s="247"/>
      <c r="HX39" s="247"/>
      <c r="HY39" s="247"/>
      <c r="HZ39" s="247"/>
      <c r="IA39" s="247"/>
      <c r="IB39" s="247"/>
      <c r="IC39" s="247"/>
      <c r="ID39" s="247"/>
      <c r="IE39" s="247"/>
      <c r="IF39" s="247"/>
      <c r="IG39" s="247"/>
      <c r="IH39" s="247"/>
      <c r="II39" s="247"/>
      <c r="IJ39" s="247"/>
      <c r="IK39" s="247"/>
      <c r="IL39" s="247"/>
      <c r="IM39" s="247"/>
      <c r="IN39" s="247"/>
      <c r="IO39" s="247"/>
      <c r="IP39" s="247"/>
      <c r="IQ39" s="247"/>
      <c r="IR39" s="247"/>
      <c r="IS39" s="247"/>
      <c r="IT39" s="247"/>
      <c r="IU39" s="247"/>
      <c r="IV39" s="247"/>
    </row>
    <row r="40" spans="1:256" s="247" customFormat="1" ht="18.75" customHeight="1">
      <c r="A40" s="253"/>
      <c r="B40" s="263"/>
      <c r="C40" s="269"/>
      <c r="D40" s="276"/>
      <c r="E40" s="284"/>
      <c r="F40" s="277"/>
      <c r="G40" s="292"/>
      <c r="H40" s="304" t="s">
        <v>883</v>
      </c>
      <c r="I40" s="326" t="s">
        <v>6</v>
      </c>
      <c r="J40" s="343" t="s">
        <v>228</v>
      </c>
      <c r="K40" s="343"/>
      <c r="L40" s="355" t="s">
        <v>6</v>
      </c>
      <c r="M40" s="343" t="s">
        <v>609</v>
      </c>
      <c r="N40" s="343"/>
      <c r="O40" s="355" t="s">
        <v>6</v>
      </c>
      <c r="P40" s="343" t="s">
        <v>410</v>
      </c>
      <c r="Q40" s="343"/>
      <c r="R40" s="355"/>
      <c r="S40" s="343"/>
      <c r="T40" s="343"/>
      <c r="U40" s="371"/>
      <c r="V40" s="371"/>
      <c r="W40" s="371"/>
      <c r="X40" s="387"/>
      <c r="Y40" s="394"/>
      <c r="Z40" s="394"/>
      <c r="AA40" s="394"/>
      <c r="AB40" s="406"/>
      <c r="AC40" s="393"/>
      <c r="AD40" s="394"/>
      <c r="AE40" s="394"/>
      <c r="AF40" s="406"/>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7"/>
      <c r="BR40" s="247"/>
      <c r="BS40" s="247"/>
      <c r="BT40" s="247"/>
      <c r="BU40" s="247"/>
      <c r="BV40" s="247"/>
      <c r="BW40" s="247"/>
      <c r="BX40" s="247"/>
      <c r="BY40" s="247"/>
      <c r="BZ40" s="247"/>
      <c r="CA40" s="247"/>
      <c r="CB40" s="247"/>
      <c r="CC40" s="247"/>
      <c r="CD40" s="247"/>
      <c r="CE40" s="247"/>
      <c r="CF40" s="247"/>
      <c r="CG40" s="247"/>
      <c r="CH40" s="247"/>
      <c r="CI40" s="247"/>
      <c r="CJ40" s="247"/>
      <c r="CK40" s="247"/>
      <c r="CL40" s="247"/>
      <c r="CM40" s="247"/>
      <c r="CN40" s="247"/>
      <c r="CO40" s="247"/>
      <c r="CP40" s="247"/>
      <c r="CQ40" s="247"/>
      <c r="CR40" s="247"/>
      <c r="CS40" s="247"/>
      <c r="CT40" s="247"/>
      <c r="CU40" s="247"/>
      <c r="CV40" s="247"/>
      <c r="CW40" s="247"/>
      <c r="CX40" s="247"/>
      <c r="CY40" s="247"/>
      <c r="CZ40" s="247"/>
      <c r="DA40" s="247"/>
      <c r="DB40" s="247"/>
      <c r="DC40" s="247"/>
      <c r="DD40" s="247"/>
      <c r="DE40" s="247"/>
      <c r="DF40" s="247"/>
      <c r="DG40" s="247"/>
      <c r="DH40" s="247"/>
      <c r="DI40" s="247"/>
      <c r="DJ40" s="247"/>
      <c r="DK40" s="247"/>
      <c r="DL40" s="247"/>
      <c r="DM40" s="247"/>
      <c r="DN40" s="247"/>
      <c r="DO40" s="247"/>
      <c r="DP40" s="247"/>
      <c r="DQ40" s="247"/>
      <c r="DR40" s="247"/>
      <c r="DS40" s="247"/>
      <c r="DT40" s="247"/>
      <c r="DU40" s="247"/>
      <c r="DV40" s="247"/>
      <c r="DW40" s="247"/>
      <c r="DX40" s="247"/>
      <c r="DY40" s="247"/>
      <c r="DZ40" s="247"/>
      <c r="EA40" s="247"/>
      <c r="EB40" s="247"/>
      <c r="EC40" s="247"/>
      <c r="ED40" s="247"/>
      <c r="EE40" s="247"/>
      <c r="EF40" s="247"/>
      <c r="EG40" s="247"/>
      <c r="EH40" s="247"/>
      <c r="EI40" s="247"/>
      <c r="EJ40" s="247"/>
      <c r="EK40" s="247"/>
      <c r="EL40" s="247"/>
      <c r="EM40" s="247"/>
      <c r="EN40" s="247"/>
      <c r="EO40" s="247"/>
      <c r="EP40" s="247"/>
      <c r="EQ40" s="247"/>
      <c r="ER40" s="247"/>
      <c r="ES40" s="247"/>
      <c r="ET40" s="247"/>
      <c r="EU40" s="247"/>
      <c r="EV40" s="247"/>
      <c r="EW40" s="247"/>
      <c r="EX40" s="247"/>
      <c r="EY40" s="247"/>
      <c r="EZ40" s="247"/>
      <c r="FA40" s="247"/>
      <c r="FB40" s="247"/>
      <c r="FC40" s="247"/>
      <c r="FD40" s="247"/>
      <c r="FE40" s="247"/>
      <c r="FF40" s="247"/>
      <c r="FG40" s="247"/>
      <c r="FH40" s="247"/>
      <c r="FI40" s="247"/>
      <c r="FJ40" s="247"/>
      <c r="FK40" s="247"/>
      <c r="FL40" s="247"/>
      <c r="FM40" s="247"/>
      <c r="FN40" s="247"/>
      <c r="FO40" s="247"/>
      <c r="FP40" s="247"/>
      <c r="FQ40" s="247"/>
      <c r="FR40" s="247"/>
      <c r="FS40" s="247"/>
      <c r="FT40" s="247"/>
      <c r="FU40" s="247"/>
      <c r="FV40" s="247"/>
      <c r="FW40" s="247"/>
      <c r="FX40" s="247"/>
      <c r="FY40" s="247"/>
      <c r="FZ40" s="247"/>
      <c r="GA40" s="247"/>
      <c r="GB40" s="247"/>
      <c r="GC40" s="247"/>
      <c r="GD40" s="247"/>
      <c r="GE40" s="247"/>
      <c r="GF40" s="247"/>
      <c r="GG40" s="247"/>
      <c r="GH40" s="247"/>
      <c r="GI40" s="247"/>
      <c r="GJ40" s="247"/>
      <c r="GK40" s="247"/>
      <c r="GL40" s="247"/>
      <c r="GM40" s="247"/>
      <c r="GN40" s="247"/>
      <c r="GO40" s="247"/>
      <c r="GP40" s="247"/>
      <c r="GQ40" s="247"/>
      <c r="GR40" s="247"/>
      <c r="GS40" s="247"/>
      <c r="GT40" s="247"/>
      <c r="GU40" s="247"/>
      <c r="GV40" s="247"/>
      <c r="GW40" s="247"/>
      <c r="GX40" s="247"/>
      <c r="GY40" s="247"/>
      <c r="GZ40" s="247"/>
      <c r="HA40" s="247"/>
      <c r="HB40" s="247"/>
      <c r="HC40" s="247"/>
      <c r="HD40" s="247"/>
      <c r="HE40" s="247"/>
      <c r="HF40" s="247"/>
      <c r="HG40" s="247"/>
      <c r="HH40" s="247"/>
      <c r="HI40" s="247"/>
      <c r="HJ40" s="247"/>
      <c r="HK40" s="247"/>
      <c r="HL40" s="247"/>
      <c r="HM40" s="247"/>
      <c r="HN40" s="247"/>
      <c r="HO40" s="247"/>
      <c r="HP40" s="247"/>
      <c r="HQ40" s="247"/>
      <c r="HR40" s="247"/>
      <c r="HS40" s="247"/>
      <c r="HT40" s="247"/>
      <c r="HU40" s="247"/>
      <c r="HV40" s="247"/>
      <c r="HW40" s="247"/>
      <c r="HX40" s="247"/>
      <c r="HY40" s="247"/>
      <c r="HZ40" s="247"/>
      <c r="IA40" s="247"/>
      <c r="IB40" s="247"/>
      <c r="IC40" s="247"/>
      <c r="ID40" s="247"/>
      <c r="IE40" s="247"/>
      <c r="IF40" s="247"/>
      <c r="IG40" s="247"/>
      <c r="IH40" s="247"/>
      <c r="II40" s="247"/>
      <c r="IJ40" s="247"/>
      <c r="IK40" s="247"/>
      <c r="IL40" s="247"/>
      <c r="IM40" s="247"/>
      <c r="IN40" s="247"/>
      <c r="IO40" s="247"/>
      <c r="IP40" s="247"/>
      <c r="IQ40" s="247"/>
      <c r="IR40" s="247"/>
      <c r="IS40" s="247"/>
      <c r="IT40" s="247"/>
      <c r="IU40" s="247"/>
      <c r="IV40" s="247"/>
    </row>
    <row r="41" spans="1:256" s="247" customFormat="1" ht="19.5" customHeight="1">
      <c r="A41" s="255"/>
      <c r="B41" s="264"/>
      <c r="C41" s="271"/>
      <c r="D41" s="278"/>
      <c r="E41" s="285"/>
      <c r="F41" s="280"/>
      <c r="G41" s="294"/>
      <c r="H41" s="314" t="s">
        <v>909</v>
      </c>
      <c r="I41" s="331" t="s">
        <v>6</v>
      </c>
      <c r="J41" s="344" t="s">
        <v>228</v>
      </c>
      <c r="K41" s="344"/>
      <c r="L41" s="357" t="s">
        <v>6</v>
      </c>
      <c r="M41" s="344" t="s">
        <v>159</v>
      </c>
      <c r="N41" s="344"/>
      <c r="O41" s="344"/>
      <c r="P41" s="344"/>
      <c r="Q41" s="365"/>
      <c r="R41" s="365"/>
      <c r="S41" s="365"/>
      <c r="T41" s="365"/>
      <c r="U41" s="365"/>
      <c r="V41" s="365"/>
      <c r="W41" s="365"/>
      <c r="X41" s="388"/>
      <c r="Y41" s="395"/>
      <c r="Z41" s="395"/>
      <c r="AA41" s="395"/>
      <c r="AB41" s="407"/>
      <c r="AC41" s="408"/>
      <c r="AD41" s="395"/>
      <c r="AE41" s="395"/>
      <c r="AF41" s="40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7"/>
      <c r="BR41" s="247"/>
      <c r="BS41" s="247"/>
      <c r="BT41" s="247"/>
      <c r="BU41" s="247"/>
      <c r="BV41" s="247"/>
      <c r="BW41" s="247"/>
      <c r="BX41" s="247"/>
      <c r="BY41" s="247"/>
      <c r="BZ41" s="247"/>
      <c r="CA41" s="247"/>
      <c r="CB41" s="247"/>
      <c r="CC41" s="247"/>
      <c r="CD41" s="247"/>
      <c r="CE41" s="247"/>
      <c r="CF41" s="247"/>
      <c r="CG41" s="247"/>
      <c r="CH41" s="247"/>
      <c r="CI41" s="247"/>
      <c r="CJ41" s="247"/>
      <c r="CK41" s="247"/>
      <c r="CL41" s="247"/>
      <c r="CM41" s="247"/>
      <c r="CN41" s="247"/>
      <c r="CO41" s="247"/>
      <c r="CP41" s="247"/>
      <c r="CQ41" s="247"/>
      <c r="CR41" s="247"/>
      <c r="CS41" s="247"/>
      <c r="CT41" s="247"/>
      <c r="CU41" s="247"/>
      <c r="CV41" s="247"/>
      <c r="CW41" s="247"/>
      <c r="CX41" s="247"/>
      <c r="CY41" s="247"/>
      <c r="CZ41" s="247"/>
      <c r="DA41" s="247"/>
      <c r="DB41" s="247"/>
      <c r="DC41" s="247"/>
      <c r="DD41" s="247"/>
      <c r="DE41" s="247"/>
      <c r="DF41" s="247"/>
      <c r="DG41" s="247"/>
      <c r="DH41" s="247"/>
      <c r="DI41" s="247"/>
      <c r="DJ41" s="247"/>
      <c r="DK41" s="247"/>
      <c r="DL41" s="247"/>
      <c r="DM41" s="247"/>
      <c r="DN41" s="247"/>
      <c r="DO41" s="247"/>
      <c r="DP41" s="247"/>
      <c r="DQ41" s="247"/>
      <c r="DR41" s="247"/>
      <c r="DS41" s="247"/>
      <c r="DT41" s="247"/>
      <c r="DU41" s="247"/>
      <c r="DV41" s="247"/>
      <c r="DW41" s="247"/>
      <c r="DX41" s="247"/>
      <c r="DY41" s="247"/>
      <c r="DZ41" s="247"/>
      <c r="EA41" s="247"/>
      <c r="EB41" s="247"/>
      <c r="EC41" s="247"/>
      <c r="ED41" s="247"/>
      <c r="EE41" s="247"/>
      <c r="EF41" s="247"/>
      <c r="EG41" s="247"/>
      <c r="EH41" s="247"/>
      <c r="EI41" s="247"/>
      <c r="EJ41" s="247"/>
      <c r="EK41" s="247"/>
      <c r="EL41" s="247"/>
      <c r="EM41" s="247"/>
      <c r="EN41" s="247"/>
      <c r="EO41" s="247"/>
      <c r="EP41" s="247"/>
      <c r="EQ41" s="247"/>
      <c r="ER41" s="247"/>
      <c r="ES41" s="247"/>
      <c r="ET41" s="247"/>
      <c r="EU41" s="247"/>
      <c r="EV41" s="247"/>
      <c r="EW41" s="247"/>
      <c r="EX41" s="247"/>
      <c r="EY41" s="247"/>
      <c r="EZ41" s="247"/>
      <c r="FA41" s="247"/>
      <c r="FB41" s="247"/>
      <c r="FC41" s="247"/>
      <c r="FD41" s="247"/>
      <c r="FE41" s="247"/>
      <c r="FF41" s="247"/>
      <c r="FG41" s="247"/>
      <c r="FH41" s="247"/>
      <c r="FI41" s="247"/>
      <c r="FJ41" s="247"/>
      <c r="FK41" s="247"/>
      <c r="FL41" s="247"/>
      <c r="FM41" s="247"/>
      <c r="FN41" s="247"/>
      <c r="FO41" s="247"/>
      <c r="FP41" s="247"/>
      <c r="FQ41" s="247"/>
      <c r="FR41" s="247"/>
      <c r="FS41" s="247"/>
      <c r="FT41" s="247"/>
      <c r="FU41" s="247"/>
      <c r="FV41" s="247"/>
      <c r="FW41" s="247"/>
      <c r="FX41" s="247"/>
      <c r="FY41" s="247"/>
      <c r="FZ41" s="247"/>
      <c r="GA41" s="247"/>
      <c r="GB41" s="247"/>
      <c r="GC41" s="247"/>
      <c r="GD41" s="247"/>
      <c r="GE41" s="247"/>
      <c r="GF41" s="247"/>
      <c r="GG41" s="247"/>
      <c r="GH41" s="247"/>
      <c r="GI41" s="247"/>
      <c r="GJ41" s="247"/>
      <c r="GK41" s="247"/>
      <c r="GL41" s="247"/>
      <c r="GM41" s="247"/>
      <c r="GN41" s="247"/>
      <c r="GO41" s="247"/>
      <c r="GP41" s="247"/>
      <c r="GQ41" s="247"/>
      <c r="GR41" s="247"/>
      <c r="GS41" s="247"/>
      <c r="GT41" s="247"/>
      <c r="GU41" s="247"/>
      <c r="GV41" s="247"/>
      <c r="GW41" s="247"/>
      <c r="GX41" s="247"/>
      <c r="GY41" s="247"/>
      <c r="GZ41" s="247"/>
      <c r="HA41" s="247"/>
      <c r="HB41" s="247"/>
      <c r="HC41" s="247"/>
      <c r="HD41" s="247"/>
      <c r="HE41" s="247"/>
      <c r="HF41" s="247"/>
      <c r="HG41" s="247"/>
      <c r="HH41" s="247"/>
      <c r="HI41" s="247"/>
      <c r="HJ41" s="247"/>
      <c r="HK41" s="247"/>
      <c r="HL41" s="247"/>
      <c r="HM41" s="247"/>
      <c r="HN41" s="247"/>
      <c r="HO41" s="247"/>
      <c r="HP41" s="247"/>
      <c r="HQ41" s="247"/>
      <c r="HR41" s="247"/>
      <c r="HS41" s="247"/>
      <c r="HT41" s="247"/>
      <c r="HU41" s="247"/>
      <c r="HV41" s="247"/>
      <c r="HW41" s="247"/>
      <c r="HX41" s="247"/>
      <c r="HY41" s="247"/>
      <c r="HZ41" s="247"/>
      <c r="IA41" s="247"/>
      <c r="IB41" s="247"/>
      <c r="IC41" s="247"/>
      <c r="ID41" s="247"/>
      <c r="IE41" s="247"/>
      <c r="IF41" s="247"/>
      <c r="IG41" s="247"/>
      <c r="IH41" s="247"/>
      <c r="II41" s="247"/>
      <c r="IJ41" s="247"/>
      <c r="IK41" s="247"/>
      <c r="IL41" s="247"/>
      <c r="IM41" s="247"/>
      <c r="IN41" s="247"/>
      <c r="IO41" s="247"/>
      <c r="IP41" s="247"/>
      <c r="IQ41" s="247"/>
      <c r="IR41" s="247"/>
      <c r="IS41" s="247"/>
      <c r="IT41" s="247"/>
      <c r="IU41" s="247"/>
      <c r="IV41" s="247"/>
    </row>
    <row r="42" spans="1:256" s="87" customFormat="1" ht="10.5" customHeight="1">
      <c r="A42" s="86"/>
      <c r="B42" s="88"/>
      <c r="C42" s="272"/>
      <c r="D42" s="245"/>
      <c r="E42" s="272"/>
      <c r="F42" s="245"/>
      <c r="G42" s="295"/>
      <c r="H42" s="315"/>
      <c r="I42" s="332"/>
      <c r="J42" s="345"/>
      <c r="K42" s="345"/>
      <c r="L42" s="332"/>
      <c r="M42" s="345"/>
      <c r="N42" s="345"/>
      <c r="O42" s="345"/>
      <c r="P42" s="345"/>
      <c r="Q42" s="368"/>
      <c r="R42" s="345"/>
      <c r="S42" s="345"/>
      <c r="T42" s="345"/>
      <c r="U42" s="315"/>
      <c r="V42" s="315"/>
      <c r="W42" s="315"/>
      <c r="X42" s="315"/>
      <c r="Y42" s="396"/>
      <c r="Z42" s="396"/>
      <c r="AA42" s="396"/>
      <c r="AB42" s="396"/>
      <c r="AC42" s="396"/>
      <c r="AD42" s="396"/>
      <c r="AE42" s="396"/>
      <c r="AF42" s="396"/>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c r="CF42" s="87"/>
      <c r="CG42" s="87"/>
      <c r="CH42" s="87"/>
      <c r="CI42" s="87"/>
      <c r="CJ42" s="87"/>
      <c r="CK42" s="87"/>
      <c r="CL42" s="87"/>
      <c r="CM42" s="87"/>
      <c r="CN42" s="87"/>
      <c r="CO42" s="87"/>
      <c r="CP42" s="87"/>
      <c r="CQ42" s="87"/>
      <c r="CR42" s="87"/>
      <c r="CS42" s="87"/>
      <c r="CT42" s="87"/>
      <c r="CU42" s="87"/>
      <c r="CV42" s="87"/>
      <c r="CW42" s="87"/>
      <c r="CX42" s="87"/>
      <c r="CY42" s="87"/>
      <c r="CZ42" s="87"/>
      <c r="DA42" s="87"/>
      <c r="DB42" s="87"/>
      <c r="DC42" s="87"/>
      <c r="DD42" s="87"/>
      <c r="DE42" s="87"/>
      <c r="DF42" s="87"/>
      <c r="DG42" s="87"/>
      <c r="DH42" s="87"/>
      <c r="DI42" s="87"/>
      <c r="DJ42" s="87"/>
      <c r="DK42" s="87"/>
      <c r="DL42" s="87"/>
      <c r="DM42" s="87"/>
      <c r="DN42" s="87"/>
      <c r="DO42" s="87"/>
      <c r="DP42" s="87"/>
      <c r="DQ42" s="87"/>
      <c r="DR42" s="87"/>
      <c r="DS42" s="87"/>
      <c r="DT42" s="87"/>
      <c r="DU42" s="87"/>
      <c r="DV42" s="87"/>
      <c r="DW42" s="87"/>
      <c r="DX42" s="87"/>
      <c r="DY42" s="87"/>
      <c r="DZ42" s="87"/>
      <c r="EA42" s="87"/>
      <c r="EB42" s="87"/>
      <c r="EC42" s="87"/>
      <c r="ED42" s="87"/>
      <c r="EE42" s="87"/>
      <c r="EF42" s="87"/>
      <c r="EG42" s="87"/>
      <c r="EH42" s="87"/>
      <c r="EI42" s="87"/>
      <c r="EJ42" s="87"/>
      <c r="EK42" s="87"/>
      <c r="EL42" s="87"/>
      <c r="EM42" s="87"/>
      <c r="EN42" s="87"/>
      <c r="EO42" s="87"/>
      <c r="EP42" s="87"/>
      <c r="EQ42" s="87"/>
      <c r="ER42" s="87"/>
      <c r="ES42" s="87"/>
      <c r="ET42" s="87"/>
      <c r="EU42" s="87"/>
      <c r="EV42" s="87"/>
      <c r="EW42" s="87"/>
      <c r="EX42" s="87"/>
      <c r="EY42" s="87"/>
      <c r="EZ42" s="87"/>
      <c r="FA42" s="87"/>
      <c r="FB42" s="87"/>
      <c r="FC42" s="87"/>
      <c r="FD42" s="87"/>
      <c r="FE42" s="87"/>
      <c r="FF42" s="87"/>
      <c r="FG42" s="87"/>
      <c r="FH42" s="87"/>
      <c r="FI42" s="87"/>
      <c r="FJ42" s="87"/>
      <c r="FK42" s="87"/>
      <c r="FL42" s="87"/>
      <c r="FM42" s="87"/>
      <c r="FN42" s="87"/>
      <c r="FO42" s="87"/>
      <c r="FP42" s="87"/>
      <c r="FQ42" s="87"/>
      <c r="FR42" s="87"/>
      <c r="FS42" s="87"/>
      <c r="FT42" s="87"/>
      <c r="FU42" s="87"/>
      <c r="FV42" s="87"/>
      <c r="FW42" s="87"/>
      <c r="FX42" s="87"/>
      <c r="FY42" s="87"/>
      <c r="FZ42" s="87"/>
      <c r="GA42" s="87"/>
      <c r="GB42" s="87"/>
      <c r="GC42" s="87"/>
      <c r="GD42" s="87"/>
      <c r="GE42" s="87"/>
      <c r="GF42" s="87"/>
      <c r="GG42" s="87"/>
      <c r="GH42" s="87"/>
      <c r="GI42" s="87"/>
      <c r="GJ42" s="87"/>
      <c r="GK42" s="87"/>
      <c r="GL42" s="87"/>
      <c r="GM42" s="87"/>
      <c r="GN42" s="87"/>
      <c r="GO42" s="87"/>
      <c r="GP42" s="87"/>
      <c r="GQ42" s="87"/>
      <c r="GR42" s="87"/>
      <c r="GS42" s="87"/>
      <c r="GT42" s="87"/>
      <c r="GU42" s="87"/>
      <c r="GV42" s="87"/>
      <c r="GW42" s="87"/>
      <c r="GX42" s="87"/>
      <c r="GY42" s="87"/>
      <c r="GZ42" s="87"/>
      <c r="HA42" s="87"/>
      <c r="HB42" s="87"/>
      <c r="HC42" s="87"/>
      <c r="HD42" s="87"/>
      <c r="HE42" s="87"/>
      <c r="HF42" s="87"/>
      <c r="HG42" s="87"/>
      <c r="HH42" s="87"/>
      <c r="HI42" s="87"/>
      <c r="HJ42" s="87"/>
      <c r="HK42" s="87"/>
      <c r="HL42" s="87"/>
      <c r="HM42" s="87"/>
      <c r="HN42" s="87"/>
      <c r="HO42" s="87"/>
      <c r="HP42" s="87"/>
      <c r="HQ42" s="87"/>
      <c r="HR42" s="87"/>
      <c r="HS42" s="87"/>
      <c r="HT42" s="87"/>
      <c r="HU42" s="87"/>
      <c r="HV42" s="87"/>
      <c r="HW42" s="87"/>
      <c r="HX42" s="87"/>
      <c r="HY42" s="87"/>
      <c r="HZ42" s="87"/>
      <c r="IA42" s="87"/>
      <c r="IB42" s="87"/>
      <c r="IC42" s="87"/>
      <c r="ID42" s="87"/>
      <c r="IE42" s="87"/>
      <c r="IF42" s="87"/>
      <c r="IG42" s="87"/>
      <c r="IH42" s="87"/>
      <c r="II42" s="87"/>
      <c r="IJ42" s="87"/>
      <c r="IK42" s="87"/>
      <c r="IL42" s="87"/>
      <c r="IM42" s="87"/>
      <c r="IN42" s="87"/>
      <c r="IO42" s="87"/>
      <c r="IP42" s="87"/>
      <c r="IQ42" s="87"/>
      <c r="IR42" s="87"/>
      <c r="IS42" s="87"/>
      <c r="IT42" s="87"/>
      <c r="IU42" s="87"/>
      <c r="IV42" s="87"/>
    </row>
    <row r="43" spans="1:256" s="246" customFormat="1" ht="20.25" customHeight="1">
      <c r="A43" s="256"/>
      <c r="B43" s="265" t="s">
        <v>927</v>
      </c>
      <c r="C43" s="87"/>
      <c r="D43" s="87"/>
      <c r="E43" s="87"/>
      <c r="F43" s="87"/>
      <c r="G43" s="246"/>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7"/>
      <c r="DG43" s="87"/>
      <c r="DH43" s="87"/>
      <c r="DI43" s="87"/>
      <c r="DJ43" s="87"/>
      <c r="DK43" s="87"/>
      <c r="DL43" s="87"/>
      <c r="DM43" s="87"/>
      <c r="DN43" s="87"/>
      <c r="DO43" s="87"/>
      <c r="DP43" s="87"/>
      <c r="DQ43" s="87"/>
      <c r="DR43" s="87"/>
      <c r="DS43" s="87"/>
      <c r="DT43" s="87"/>
      <c r="DU43" s="87"/>
      <c r="DV43" s="87"/>
      <c r="DW43" s="87"/>
      <c r="DX43" s="87"/>
      <c r="DY43" s="87"/>
      <c r="DZ43" s="87"/>
      <c r="EA43" s="87"/>
      <c r="EB43" s="87"/>
      <c r="EC43" s="87"/>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87"/>
      <c r="FB43" s="87"/>
      <c r="FC43" s="87"/>
      <c r="FD43" s="87"/>
      <c r="FE43" s="87"/>
      <c r="FF43" s="87"/>
      <c r="FG43" s="87"/>
      <c r="FH43" s="87"/>
      <c r="FI43" s="87"/>
      <c r="FJ43" s="87"/>
      <c r="FK43" s="87"/>
      <c r="FL43" s="87"/>
      <c r="FM43" s="87"/>
      <c r="FN43" s="87"/>
      <c r="FO43" s="87"/>
      <c r="FP43" s="87"/>
      <c r="FQ43" s="87"/>
      <c r="FR43" s="87"/>
      <c r="FS43" s="87"/>
      <c r="FT43" s="87"/>
      <c r="FU43" s="87"/>
      <c r="FV43" s="87"/>
      <c r="FW43" s="87"/>
      <c r="FX43" s="87"/>
      <c r="FY43" s="87"/>
      <c r="FZ43" s="87"/>
      <c r="GA43" s="87"/>
      <c r="GB43" s="87"/>
      <c r="GC43" s="87"/>
      <c r="GD43" s="87"/>
      <c r="GE43" s="87"/>
      <c r="GF43" s="87"/>
      <c r="GG43" s="87"/>
      <c r="GH43" s="87"/>
      <c r="GI43" s="87"/>
      <c r="GJ43" s="87"/>
      <c r="GK43" s="87"/>
      <c r="GL43" s="87"/>
      <c r="GM43" s="87"/>
      <c r="GN43" s="87"/>
      <c r="GO43" s="87"/>
      <c r="GP43" s="87"/>
      <c r="GQ43" s="87"/>
      <c r="GR43" s="87"/>
      <c r="GS43" s="87"/>
      <c r="GT43" s="87"/>
      <c r="GU43" s="87"/>
      <c r="GV43" s="87"/>
      <c r="GW43" s="87"/>
      <c r="GX43" s="87"/>
      <c r="GY43" s="87"/>
      <c r="GZ43" s="87"/>
      <c r="HA43" s="87"/>
      <c r="HB43" s="87"/>
      <c r="HC43" s="87"/>
      <c r="HD43" s="87"/>
      <c r="HE43" s="87"/>
      <c r="HF43" s="87"/>
      <c r="HG43" s="87"/>
      <c r="HH43" s="87"/>
      <c r="HI43" s="87"/>
      <c r="HJ43" s="87"/>
      <c r="HK43" s="87"/>
      <c r="HL43" s="87"/>
      <c r="HM43" s="87"/>
      <c r="HN43" s="87"/>
      <c r="HO43" s="87"/>
      <c r="HP43" s="87"/>
      <c r="HQ43" s="87"/>
      <c r="HR43" s="87"/>
      <c r="HS43" s="87"/>
      <c r="HT43" s="87"/>
      <c r="HU43" s="87"/>
      <c r="HV43" s="87"/>
      <c r="HW43" s="87"/>
      <c r="HX43" s="87"/>
      <c r="HY43" s="87"/>
      <c r="HZ43" s="87"/>
      <c r="IA43" s="87"/>
      <c r="IB43" s="87"/>
      <c r="IC43" s="87"/>
      <c r="ID43" s="87"/>
      <c r="IE43" s="87"/>
      <c r="IF43" s="87"/>
      <c r="IG43" s="87"/>
      <c r="IH43" s="87"/>
      <c r="II43" s="87"/>
      <c r="IJ43" s="87"/>
      <c r="IK43" s="87"/>
      <c r="IL43" s="87"/>
      <c r="IM43" s="87"/>
      <c r="IN43" s="87"/>
      <c r="IO43" s="87"/>
      <c r="IP43" s="87"/>
      <c r="IQ43" s="87"/>
      <c r="IR43" s="87"/>
      <c r="IS43" s="87"/>
      <c r="IT43" s="87"/>
      <c r="IU43" s="87"/>
      <c r="IV43" s="87"/>
    </row>
    <row r="44" spans="1:256" s="248" customFormat="1" ht="18.75" customHeight="1">
      <c r="A44" s="257"/>
      <c r="B44" s="266"/>
      <c r="C44" s="266"/>
      <c r="D44" s="279"/>
      <c r="E44" s="279"/>
      <c r="F44" s="279"/>
      <c r="G44" s="296"/>
      <c r="H44" s="296"/>
      <c r="I44" s="296"/>
      <c r="J44" s="296"/>
      <c r="K44" s="296"/>
      <c r="L44" s="296"/>
      <c r="M44" s="296"/>
      <c r="N44" s="279"/>
      <c r="O44" s="279"/>
      <c r="P44" s="279"/>
      <c r="Q44" s="279"/>
    </row>
    <row r="45" spans="1:256" s="87" customFormat="1" ht="31.5" customHeight="1">
      <c r="A45" s="258"/>
      <c r="B45" s="115" t="s">
        <v>636</v>
      </c>
      <c r="C45" s="115"/>
      <c r="D45" s="115"/>
      <c r="E45" s="115"/>
      <c r="F45" s="115"/>
      <c r="G45" s="115"/>
      <c r="H45" s="115"/>
      <c r="I45" s="115"/>
      <c r="J45" s="115"/>
      <c r="K45" s="115"/>
      <c r="L45" s="115"/>
      <c r="M45" s="115"/>
      <c r="N45" s="115"/>
      <c r="O45" s="115"/>
      <c r="P45" s="115"/>
      <c r="Q45" s="115"/>
      <c r="R45" s="115"/>
      <c r="S45" s="115"/>
      <c r="T45" s="115"/>
      <c r="U45" s="115"/>
      <c r="V45" s="115"/>
      <c r="W45" s="115"/>
      <c r="X45" s="115"/>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87"/>
      <c r="CJ45" s="87"/>
      <c r="CK45" s="87"/>
      <c r="CL45" s="87"/>
      <c r="CM45" s="87"/>
      <c r="CN45" s="87"/>
      <c r="CO45" s="87"/>
      <c r="CP45" s="87"/>
      <c r="CQ45" s="87"/>
      <c r="CR45" s="87"/>
      <c r="CS45" s="87"/>
      <c r="CT45" s="87"/>
      <c r="CU45" s="87"/>
      <c r="CV45" s="87"/>
      <c r="CW45" s="87"/>
      <c r="CX45" s="87"/>
      <c r="CY45" s="87"/>
      <c r="CZ45" s="87"/>
      <c r="DA45" s="87"/>
      <c r="DB45" s="87"/>
      <c r="DC45" s="87"/>
      <c r="DD45" s="87"/>
      <c r="DE45" s="87"/>
      <c r="DF45" s="87"/>
      <c r="DG45" s="87"/>
      <c r="DH45" s="87"/>
      <c r="DI45" s="87"/>
      <c r="DJ45" s="87"/>
      <c r="DK45" s="87"/>
      <c r="DL45" s="87"/>
      <c r="DM45" s="87"/>
      <c r="DN45" s="87"/>
      <c r="DO45" s="87"/>
      <c r="DP45" s="87"/>
      <c r="DQ45" s="87"/>
      <c r="DR45" s="87"/>
      <c r="DS45" s="87"/>
      <c r="DT45" s="87"/>
      <c r="DU45" s="87"/>
      <c r="DV45" s="87"/>
      <c r="DW45" s="87"/>
      <c r="DX45" s="87"/>
      <c r="DY45" s="87"/>
      <c r="DZ45" s="87"/>
      <c r="EA45" s="87"/>
      <c r="EB45" s="87"/>
      <c r="EC45" s="87"/>
      <c r="ED45" s="87"/>
      <c r="EE45" s="87"/>
      <c r="EF45" s="87"/>
      <c r="EG45" s="87"/>
      <c r="EH45" s="87"/>
      <c r="EI45" s="87"/>
      <c r="EJ45" s="87"/>
      <c r="EK45" s="87"/>
      <c r="EL45" s="87"/>
      <c r="EM45" s="87"/>
      <c r="EN45" s="87"/>
      <c r="EO45" s="87"/>
      <c r="EP45" s="87"/>
      <c r="EQ45" s="87"/>
      <c r="ER45" s="87"/>
      <c r="ES45" s="87"/>
      <c r="ET45" s="87"/>
      <c r="EU45" s="87"/>
      <c r="EV45" s="87"/>
      <c r="EW45" s="87"/>
      <c r="EX45" s="87"/>
      <c r="EY45" s="87"/>
      <c r="EZ45" s="87"/>
      <c r="FA45" s="87"/>
      <c r="FB45" s="87"/>
      <c r="FC45" s="87"/>
      <c r="FD45" s="87"/>
      <c r="FE45" s="87"/>
      <c r="FF45" s="87"/>
      <c r="FG45" s="87"/>
      <c r="FH45" s="87"/>
      <c r="FI45" s="87"/>
      <c r="FJ45" s="87"/>
      <c r="FK45" s="87"/>
      <c r="FL45" s="87"/>
      <c r="FM45" s="87"/>
      <c r="FN45" s="87"/>
      <c r="FO45" s="87"/>
      <c r="FP45" s="87"/>
      <c r="FQ45" s="87"/>
      <c r="FR45" s="87"/>
      <c r="FS45" s="87"/>
      <c r="FT45" s="87"/>
      <c r="FU45" s="87"/>
      <c r="FV45" s="87"/>
      <c r="FW45" s="87"/>
      <c r="FX45" s="87"/>
      <c r="FY45" s="87"/>
      <c r="FZ45" s="87"/>
      <c r="GA45" s="87"/>
      <c r="GB45" s="87"/>
      <c r="GC45" s="87"/>
      <c r="GD45" s="87"/>
      <c r="GE45" s="87"/>
      <c r="GF45" s="87"/>
      <c r="GG45" s="87"/>
      <c r="GH45" s="87"/>
      <c r="GI45" s="87"/>
      <c r="GJ45" s="87"/>
      <c r="GK45" s="87"/>
      <c r="GL45" s="87"/>
      <c r="GM45" s="87"/>
      <c r="GN45" s="87"/>
      <c r="GO45" s="87"/>
      <c r="GP45" s="87"/>
      <c r="GQ45" s="87"/>
      <c r="GR45" s="87"/>
      <c r="GS45" s="87"/>
      <c r="GT45" s="87"/>
      <c r="GU45" s="87"/>
      <c r="GV45" s="87"/>
      <c r="GW45" s="87"/>
      <c r="GX45" s="87"/>
      <c r="GY45" s="87"/>
      <c r="GZ45" s="87"/>
      <c r="HA45" s="87"/>
      <c r="HB45" s="87"/>
      <c r="HC45" s="87"/>
      <c r="HD45" s="87"/>
      <c r="HE45" s="87"/>
      <c r="HF45" s="87"/>
      <c r="HG45" s="87"/>
      <c r="HH45" s="87"/>
      <c r="HI45" s="87"/>
      <c r="HJ45" s="87"/>
      <c r="HK45" s="87"/>
      <c r="HL45" s="87"/>
      <c r="HM45" s="87"/>
      <c r="HN45" s="87"/>
      <c r="HO45" s="87"/>
      <c r="HP45" s="87"/>
      <c r="HQ45" s="87"/>
      <c r="HR45" s="87"/>
      <c r="HS45" s="87"/>
      <c r="HT45" s="87"/>
      <c r="HU45" s="87"/>
      <c r="HV45" s="87"/>
      <c r="HW45" s="87"/>
      <c r="HX45" s="87"/>
      <c r="HY45" s="87"/>
      <c r="HZ45" s="87"/>
      <c r="IA45" s="87"/>
      <c r="IB45" s="87"/>
      <c r="IC45" s="87"/>
      <c r="ID45" s="87"/>
      <c r="IE45" s="87"/>
      <c r="IF45" s="87"/>
      <c r="IG45" s="87"/>
      <c r="IH45" s="87"/>
      <c r="II45" s="87"/>
      <c r="IJ45" s="87"/>
      <c r="IK45" s="87"/>
      <c r="IL45" s="87"/>
      <c r="IM45" s="87"/>
      <c r="IN45" s="87"/>
      <c r="IO45" s="87"/>
      <c r="IP45" s="87"/>
      <c r="IQ45" s="87"/>
      <c r="IR45" s="87"/>
      <c r="IS45" s="87"/>
      <c r="IT45" s="87"/>
      <c r="IU45" s="87"/>
      <c r="IV45" s="87"/>
    </row>
    <row r="46" spans="1:256" s="87" customFormat="1" ht="20.25" customHeight="1">
      <c r="A46" s="259"/>
      <c r="B46" s="86" t="s">
        <v>529</v>
      </c>
      <c r="C46" s="259"/>
      <c r="D46" s="259"/>
      <c r="E46" s="259"/>
      <c r="F46" s="259"/>
      <c r="G46" s="259"/>
      <c r="H46" s="259"/>
      <c r="I46" s="259"/>
      <c r="J46" s="259"/>
      <c r="K46" s="259"/>
      <c r="L46" s="259"/>
      <c r="M46" s="259"/>
      <c r="N46" s="259"/>
      <c r="O46" s="259"/>
      <c r="P46" s="259"/>
      <c r="Q46" s="259"/>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c r="DM46" s="87"/>
      <c r="DN46" s="87"/>
      <c r="DO46" s="87"/>
      <c r="DP46" s="87"/>
      <c r="DQ46" s="87"/>
      <c r="DR46" s="87"/>
      <c r="DS46" s="87"/>
      <c r="DT46" s="87"/>
      <c r="DU46" s="87"/>
      <c r="DV46" s="87"/>
      <c r="DW46" s="87"/>
      <c r="DX46" s="87"/>
      <c r="DY46" s="87"/>
      <c r="DZ46" s="87"/>
      <c r="EA46" s="87"/>
      <c r="EB46" s="87"/>
      <c r="EC46" s="87"/>
      <c r="ED46" s="87"/>
      <c r="EE46" s="87"/>
      <c r="EF46" s="87"/>
      <c r="EG46" s="87"/>
      <c r="EH46" s="87"/>
      <c r="EI46" s="87"/>
      <c r="EJ46" s="87"/>
      <c r="EK46" s="87"/>
      <c r="EL46" s="87"/>
      <c r="EM46" s="87"/>
      <c r="EN46" s="87"/>
      <c r="EO46" s="87"/>
      <c r="EP46" s="87"/>
      <c r="EQ46" s="87"/>
      <c r="ER46" s="87"/>
      <c r="ES46" s="87"/>
      <c r="ET46" s="87"/>
      <c r="EU46" s="87"/>
      <c r="EV46" s="87"/>
      <c r="EW46" s="87"/>
      <c r="EX46" s="87"/>
      <c r="EY46" s="87"/>
      <c r="EZ46" s="87"/>
      <c r="FA46" s="87"/>
      <c r="FB46" s="87"/>
      <c r="FC46" s="87"/>
      <c r="FD46" s="87"/>
      <c r="FE46" s="87"/>
      <c r="FF46" s="87"/>
      <c r="FG46" s="87"/>
      <c r="FH46" s="87"/>
      <c r="FI46" s="87"/>
      <c r="FJ46" s="87"/>
      <c r="FK46" s="87"/>
      <c r="FL46" s="87"/>
      <c r="FM46" s="87"/>
      <c r="FN46" s="87"/>
      <c r="FO46" s="87"/>
      <c r="FP46" s="87"/>
      <c r="FQ46" s="87"/>
      <c r="FR46" s="87"/>
      <c r="FS46" s="87"/>
      <c r="FT46" s="87"/>
      <c r="FU46" s="87"/>
      <c r="FV46" s="87"/>
      <c r="FW46" s="87"/>
      <c r="FX46" s="87"/>
      <c r="FY46" s="87"/>
      <c r="FZ46" s="87"/>
      <c r="GA46" s="87"/>
      <c r="GB46" s="87"/>
      <c r="GC46" s="87"/>
      <c r="GD46" s="87"/>
      <c r="GE46" s="87"/>
      <c r="GF46" s="87"/>
      <c r="GG46" s="87"/>
      <c r="GH46" s="87"/>
      <c r="GI46" s="87"/>
      <c r="GJ46" s="87"/>
      <c r="GK46" s="87"/>
      <c r="GL46" s="87"/>
      <c r="GM46" s="87"/>
      <c r="GN46" s="87"/>
      <c r="GO46" s="87"/>
      <c r="GP46" s="87"/>
      <c r="GQ46" s="87"/>
      <c r="GR46" s="87"/>
      <c r="GS46" s="87"/>
      <c r="GT46" s="87"/>
      <c r="GU46" s="87"/>
      <c r="GV46" s="87"/>
      <c r="GW46" s="87"/>
      <c r="GX46" s="87"/>
      <c r="GY46" s="87"/>
      <c r="GZ46" s="87"/>
      <c r="HA46" s="87"/>
      <c r="HB46" s="87"/>
      <c r="HC46" s="87"/>
      <c r="HD46" s="87"/>
      <c r="HE46" s="87"/>
      <c r="HF46" s="87"/>
      <c r="HG46" s="87"/>
      <c r="HH46" s="87"/>
      <c r="HI46" s="87"/>
      <c r="HJ46" s="87"/>
      <c r="HK46" s="87"/>
      <c r="HL46" s="87"/>
      <c r="HM46" s="87"/>
      <c r="HN46" s="87"/>
      <c r="HO46" s="87"/>
      <c r="HP46" s="87"/>
      <c r="HQ46" s="87"/>
      <c r="HR46" s="87"/>
      <c r="HS46" s="87"/>
      <c r="HT46" s="87"/>
      <c r="HU46" s="87"/>
      <c r="HV46" s="87"/>
      <c r="HW46" s="87"/>
      <c r="HX46" s="87"/>
      <c r="HY46" s="87"/>
      <c r="HZ46" s="87"/>
      <c r="IA46" s="87"/>
      <c r="IB46" s="87"/>
      <c r="IC46" s="87"/>
      <c r="ID46" s="87"/>
      <c r="IE46" s="87"/>
      <c r="IF46" s="87"/>
      <c r="IG46" s="87"/>
      <c r="IH46" s="87"/>
      <c r="II46" s="87"/>
      <c r="IJ46" s="87"/>
      <c r="IK46" s="87"/>
      <c r="IL46" s="87"/>
      <c r="IM46" s="87"/>
      <c r="IN46" s="87"/>
      <c r="IO46" s="87"/>
      <c r="IP46" s="87"/>
      <c r="IQ46" s="87"/>
      <c r="IR46" s="87"/>
      <c r="IS46" s="87"/>
      <c r="IT46" s="87"/>
      <c r="IU46" s="87"/>
      <c r="IV46" s="87"/>
    </row>
    <row r="47" spans="1:256" s="87" customFormat="1" ht="20.25" customHeight="1">
      <c r="A47" s="259"/>
      <c r="B47" s="86" t="s">
        <v>269</v>
      </c>
      <c r="C47" s="259"/>
      <c r="D47" s="259"/>
      <c r="E47" s="259"/>
      <c r="F47" s="259"/>
      <c r="G47" s="259"/>
      <c r="H47" s="259"/>
      <c r="I47" s="259"/>
      <c r="J47" s="259"/>
      <c r="K47" s="259"/>
      <c r="L47" s="259"/>
      <c r="M47" s="259"/>
      <c r="N47" s="259"/>
      <c r="O47" s="259"/>
      <c r="P47" s="259"/>
      <c r="Q47" s="259"/>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7"/>
      <c r="GO47" s="87"/>
      <c r="GP47" s="87"/>
      <c r="GQ47" s="87"/>
      <c r="GR47" s="87"/>
      <c r="GS47" s="87"/>
      <c r="GT47" s="87"/>
      <c r="GU47" s="87"/>
      <c r="GV47" s="87"/>
      <c r="GW47" s="87"/>
      <c r="GX47" s="87"/>
      <c r="GY47" s="87"/>
      <c r="GZ47" s="87"/>
      <c r="HA47" s="87"/>
      <c r="HB47" s="87"/>
      <c r="HC47" s="87"/>
      <c r="HD47" s="87"/>
      <c r="HE47" s="87"/>
      <c r="HF47" s="87"/>
      <c r="HG47" s="87"/>
      <c r="HH47" s="87"/>
      <c r="HI47" s="87"/>
      <c r="HJ47" s="87"/>
      <c r="HK47" s="87"/>
      <c r="HL47" s="87"/>
      <c r="HM47" s="87"/>
      <c r="HN47" s="87"/>
      <c r="HO47" s="87"/>
      <c r="HP47" s="87"/>
      <c r="HQ47" s="87"/>
      <c r="HR47" s="87"/>
      <c r="HS47" s="87"/>
      <c r="HT47" s="87"/>
      <c r="HU47" s="87"/>
      <c r="HV47" s="87"/>
      <c r="HW47" s="87"/>
      <c r="HX47" s="87"/>
      <c r="HY47" s="87"/>
      <c r="HZ47" s="87"/>
      <c r="IA47" s="87"/>
      <c r="IB47" s="87"/>
      <c r="IC47" s="87"/>
      <c r="ID47" s="87"/>
      <c r="IE47" s="87"/>
      <c r="IF47" s="87"/>
      <c r="IG47" s="87"/>
      <c r="IH47" s="87"/>
      <c r="II47" s="87"/>
      <c r="IJ47" s="87"/>
      <c r="IK47" s="87"/>
      <c r="IL47" s="87"/>
      <c r="IM47" s="87"/>
      <c r="IN47" s="87"/>
      <c r="IO47" s="87"/>
      <c r="IP47" s="87"/>
      <c r="IQ47" s="87"/>
      <c r="IR47" s="87"/>
      <c r="IS47" s="87"/>
      <c r="IT47" s="87"/>
      <c r="IU47" s="87"/>
      <c r="IV47" s="87"/>
    </row>
    <row r="48" spans="1:256" s="87" customFormat="1" ht="20.25" customHeight="1">
      <c r="A48" s="259"/>
      <c r="B48" s="86" t="s">
        <v>633</v>
      </c>
      <c r="C48" s="85"/>
      <c r="D48" s="259"/>
      <c r="E48" s="259"/>
      <c r="F48" s="259"/>
      <c r="G48" s="259"/>
      <c r="H48" s="259"/>
      <c r="I48" s="259"/>
      <c r="J48" s="259"/>
      <c r="K48" s="259"/>
      <c r="L48" s="259"/>
      <c r="M48" s="259"/>
      <c r="N48" s="259"/>
      <c r="O48" s="259"/>
      <c r="P48" s="259"/>
      <c r="Q48" s="259"/>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c r="DM48" s="87"/>
      <c r="DN48" s="87"/>
      <c r="DO48" s="87"/>
      <c r="DP48" s="87"/>
      <c r="DQ48" s="87"/>
      <c r="DR48" s="87"/>
      <c r="DS48" s="87"/>
      <c r="DT48" s="87"/>
      <c r="DU48" s="87"/>
      <c r="DV48" s="87"/>
      <c r="DW48" s="87"/>
      <c r="DX48" s="87"/>
      <c r="DY48" s="87"/>
      <c r="DZ48" s="87"/>
      <c r="EA48" s="87"/>
      <c r="EB48" s="87"/>
      <c r="EC48" s="87"/>
      <c r="ED48" s="87"/>
      <c r="EE48" s="87"/>
      <c r="EF48" s="87"/>
      <c r="EG48" s="87"/>
      <c r="EH48" s="87"/>
      <c r="EI48" s="87"/>
      <c r="EJ48" s="87"/>
      <c r="EK48" s="87"/>
      <c r="EL48" s="87"/>
      <c r="EM48" s="87"/>
      <c r="EN48" s="87"/>
      <c r="EO48" s="87"/>
      <c r="EP48" s="87"/>
      <c r="EQ48" s="87"/>
      <c r="ER48" s="87"/>
      <c r="ES48" s="87"/>
      <c r="ET48" s="87"/>
      <c r="EU48" s="87"/>
      <c r="EV48" s="87"/>
      <c r="EW48" s="87"/>
      <c r="EX48" s="87"/>
      <c r="EY48" s="87"/>
      <c r="EZ48" s="87"/>
      <c r="FA48" s="87"/>
      <c r="FB48" s="87"/>
      <c r="FC48" s="87"/>
      <c r="FD48" s="87"/>
      <c r="FE48" s="87"/>
      <c r="FF48" s="87"/>
      <c r="FG48" s="87"/>
      <c r="FH48" s="87"/>
      <c r="FI48" s="87"/>
      <c r="FJ48" s="87"/>
      <c r="FK48" s="87"/>
      <c r="FL48" s="87"/>
      <c r="FM48" s="87"/>
      <c r="FN48" s="87"/>
      <c r="FO48" s="87"/>
      <c r="FP48" s="87"/>
      <c r="FQ48" s="87"/>
      <c r="FR48" s="87"/>
      <c r="FS48" s="87"/>
      <c r="FT48" s="87"/>
      <c r="FU48" s="87"/>
      <c r="FV48" s="87"/>
      <c r="FW48" s="87"/>
      <c r="FX48" s="87"/>
      <c r="FY48" s="87"/>
      <c r="FZ48" s="87"/>
      <c r="GA48" s="87"/>
      <c r="GB48" s="87"/>
      <c r="GC48" s="87"/>
      <c r="GD48" s="87"/>
      <c r="GE48" s="87"/>
      <c r="GF48" s="87"/>
      <c r="GG48" s="87"/>
      <c r="GH48" s="87"/>
      <c r="GI48" s="87"/>
      <c r="GJ48" s="87"/>
      <c r="GK48" s="87"/>
      <c r="GL48" s="87"/>
      <c r="GM48" s="87"/>
      <c r="GN48" s="87"/>
      <c r="GO48" s="87"/>
      <c r="GP48" s="87"/>
      <c r="GQ48" s="87"/>
      <c r="GR48" s="87"/>
      <c r="GS48" s="87"/>
      <c r="GT48" s="87"/>
      <c r="GU48" s="87"/>
      <c r="GV48" s="87"/>
      <c r="GW48" s="87"/>
      <c r="GX48" s="87"/>
      <c r="GY48" s="87"/>
      <c r="GZ48" s="87"/>
      <c r="HA48" s="87"/>
      <c r="HB48" s="87"/>
      <c r="HC48" s="87"/>
      <c r="HD48" s="87"/>
      <c r="HE48" s="87"/>
      <c r="HF48" s="87"/>
      <c r="HG48" s="87"/>
      <c r="HH48" s="87"/>
      <c r="HI48" s="87"/>
      <c r="HJ48" s="87"/>
      <c r="HK48" s="87"/>
      <c r="HL48" s="87"/>
      <c r="HM48" s="87"/>
      <c r="HN48" s="87"/>
      <c r="HO48" s="87"/>
      <c r="HP48" s="87"/>
      <c r="HQ48" s="87"/>
      <c r="HR48" s="87"/>
      <c r="HS48" s="87"/>
      <c r="HT48" s="87"/>
      <c r="HU48" s="87"/>
      <c r="HV48" s="87"/>
      <c r="HW48" s="87"/>
      <c r="HX48" s="87"/>
      <c r="HY48" s="87"/>
      <c r="HZ48" s="87"/>
      <c r="IA48" s="87"/>
      <c r="IB48" s="87"/>
      <c r="IC48" s="87"/>
      <c r="ID48" s="87"/>
      <c r="IE48" s="87"/>
      <c r="IF48" s="87"/>
      <c r="IG48" s="87"/>
      <c r="IH48" s="87"/>
      <c r="II48" s="87"/>
      <c r="IJ48" s="87"/>
      <c r="IK48" s="87"/>
      <c r="IL48" s="87"/>
      <c r="IM48" s="87"/>
      <c r="IN48" s="87"/>
      <c r="IO48" s="87"/>
      <c r="IP48" s="87"/>
      <c r="IQ48" s="87"/>
      <c r="IR48" s="87"/>
      <c r="IS48" s="87"/>
      <c r="IT48" s="87"/>
      <c r="IU48" s="87"/>
      <c r="IV48" s="87"/>
    </row>
    <row r="49" spans="1:256" s="87" customFormat="1" ht="20.25" customHeight="1">
      <c r="A49" s="259"/>
      <c r="B49" s="86"/>
      <c r="C49" s="86" t="s">
        <v>591</v>
      </c>
      <c r="D49" s="259"/>
      <c r="E49" s="259"/>
      <c r="F49" s="259"/>
      <c r="G49" s="259"/>
      <c r="H49" s="259"/>
      <c r="I49" s="259"/>
      <c r="J49" s="259"/>
      <c r="K49" s="259"/>
      <c r="L49" s="259"/>
      <c r="M49" s="259"/>
      <c r="N49" s="259"/>
      <c r="O49" s="259"/>
      <c r="P49" s="259"/>
      <c r="Q49" s="259"/>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c r="CF49" s="87"/>
      <c r="CG49" s="87"/>
      <c r="CH49" s="87"/>
      <c r="CI49" s="87"/>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c r="DI49" s="87"/>
      <c r="DJ49" s="87"/>
      <c r="DK49" s="87"/>
      <c r="DL49" s="87"/>
      <c r="DM49" s="87"/>
      <c r="DN49" s="87"/>
      <c r="DO49" s="87"/>
      <c r="DP49" s="87"/>
      <c r="DQ49" s="87"/>
      <c r="DR49" s="87"/>
      <c r="DS49" s="87"/>
      <c r="DT49" s="87"/>
      <c r="DU49" s="87"/>
      <c r="DV49" s="87"/>
      <c r="DW49" s="87"/>
      <c r="DX49" s="87"/>
      <c r="DY49" s="87"/>
      <c r="DZ49" s="87"/>
      <c r="EA49" s="87"/>
      <c r="EB49" s="87"/>
      <c r="EC49" s="87"/>
      <c r="ED49" s="87"/>
      <c r="EE49" s="87"/>
      <c r="EF49" s="87"/>
      <c r="EG49" s="87"/>
      <c r="EH49" s="87"/>
      <c r="EI49" s="87"/>
      <c r="EJ49" s="87"/>
      <c r="EK49" s="87"/>
      <c r="EL49" s="87"/>
      <c r="EM49" s="87"/>
      <c r="EN49" s="87"/>
      <c r="EO49" s="87"/>
      <c r="EP49" s="87"/>
      <c r="EQ49" s="87"/>
      <c r="ER49" s="87"/>
      <c r="ES49" s="87"/>
      <c r="ET49" s="87"/>
      <c r="EU49" s="87"/>
      <c r="EV49" s="87"/>
      <c r="EW49" s="87"/>
      <c r="EX49" s="87"/>
      <c r="EY49" s="87"/>
      <c r="EZ49" s="87"/>
      <c r="FA49" s="87"/>
      <c r="FB49" s="87"/>
      <c r="FC49" s="87"/>
      <c r="FD49" s="87"/>
      <c r="FE49" s="87"/>
      <c r="FF49" s="87"/>
      <c r="FG49" s="87"/>
      <c r="FH49" s="87"/>
      <c r="FI49" s="87"/>
      <c r="FJ49" s="87"/>
      <c r="FK49" s="87"/>
      <c r="FL49" s="87"/>
      <c r="FM49" s="87"/>
      <c r="FN49" s="87"/>
      <c r="FO49" s="87"/>
      <c r="FP49" s="87"/>
      <c r="FQ49" s="87"/>
      <c r="FR49" s="87"/>
      <c r="FS49" s="87"/>
      <c r="FT49" s="87"/>
      <c r="FU49" s="87"/>
      <c r="FV49" s="87"/>
      <c r="FW49" s="87"/>
      <c r="FX49" s="87"/>
      <c r="FY49" s="87"/>
      <c r="FZ49" s="87"/>
      <c r="GA49" s="87"/>
      <c r="GB49" s="87"/>
      <c r="GC49" s="87"/>
      <c r="GD49" s="87"/>
      <c r="GE49" s="87"/>
      <c r="GF49" s="87"/>
      <c r="GG49" s="87"/>
      <c r="GH49" s="87"/>
      <c r="GI49" s="87"/>
      <c r="GJ49" s="87"/>
      <c r="GK49" s="87"/>
      <c r="GL49" s="87"/>
      <c r="GM49" s="87"/>
      <c r="GN49" s="87"/>
      <c r="GO49" s="87"/>
      <c r="GP49" s="87"/>
      <c r="GQ49" s="87"/>
      <c r="GR49" s="87"/>
      <c r="GS49" s="87"/>
      <c r="GT49" s="87"/>
      <c r="GU49" s="87"/>
      <c r="GV49" s="87"/>
      <c r="GW49" s="87"/>
      <c r="GX49" s="87"/>
      <c r="GY49" s="87"/>
      <c r="GZ49" s="87"/>
      <c r="HA49" s="87"/>
      <c r="HB49" s="87"/>
      <c r="HC49" s="87"/>
      <c r="HD49" s="87"/>
      <c r="HE49" s="87"/>
      <c r="HF49" s="87"/>
      <c r="HG49" s="87"/>
      <c r="HH49" s="87"/>
      <c r="HI49" s="87"/>
      <c r="HJ49" s="87"/>
      <c r="HK49" s="87"/>
      <c r="HL49" s="87"/>
      <c r="HM49" s="87"/>
      <c r="HN49" s="87"/>
      <c r="HO49" s="87"/>
      <c r="HP49" s="87"/>
      <c r="HQ49" s="87"/>
      <c r="HR49" s="87"/>
      <c r="HS49" s="87"/>
      <c r="HT49" s="87"/>
      <c r="HU49" s="87"/>
      <c r="HV49" s="87"/>
      <c r="HW49" s="87"/>
      <c r="HX49" s="87"/>
      <c r="HY49" s="87"/>
      <c r="HZ49" s="87"/>
      <c r="IA49" s="87"/>
      <c r="IB49" s="87"/>
      <c r="IC49" s="87"/>
      <c r="ID49" s="87"/>
      <c r="IE49" s="87"/>
      <c r="IF49" s="87"/>
      <c r="IG49" s="87"/>
      <c r="IH49" s="87"/>
      <c r="II49" s="87"/>
      <c r="IJ49" s="87"/>
      <c r="IK49" s="87"/>
      <c r="IL49" s="87"/>
      <c r="IM49" s="87"/>
      <c r="IN49" s="87"/>
      <c r="IO49" s="87"/>
      <c r="IP49" s="87"/>
      <c r="IQ49" s="87"/>
      <c r="IR49" s="87"/>
      <c r="IS49" s="87"/>
      <c r="IT49" s="87"/>
      <c r="IU49" s="87"/>
      <c r="IV49" s="87"/>
    </row>
    <row r="50" spans="1:256" s="87" customFormat="1" ht="20.25" customHeight="1">
      <c r="A50" s="259"/>
      <c r="B50" s="86" t="s">
        <v>634</v>
      </c>
      <c r="C50" s="259"/>
      <c r="D50" s="259"/>
      <c r="E50" s="259"/>
      <c r="F50" s="259"/>
      <c r="G50" s="259"/>
      <c r="H50" s="259"/>
      <c r="I50" s="259"/>
      <c r="J50" s="259"/>
      <c r="K50" s="259"/>
      <c r="L50" s="259"/>
      <c r="M50" s="259"/>
      <c r="N50" s="259"/>
      <c r="O50" s="259"/>
      <c r="P50" s="259"/>
      <c r="Q50" s="259"/>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7"/>
      <c r="CT50" s="87"/>
      <c r="CU50" s="87"/>
      <c r="CV50" s="87"/>
      <c r="CW50" s="87"/>
      <c r="CX50" s="87"/>
      <c r="CY50" s="87"/>
      <c r="CZ50" s="87"/>
      <c r="DA50" s="87"/>
      <c r="DB50" s="87"/>
      <c r="DC50" s="87"/>
      <c r="DD50" s="87"/>
      <c r="DE50" s="87"/>
      <c r="DF50" s="87"/>
      <c r="DG50" s="87"/>
      <c r="DH50" s="87"/>
      <c r="DI50" s="87"/>
      <c r="DJ50" s="87"/>
      <c r="DK50" s="87"/>
      <c r="DL50" s="87"/>
      <c r="DM50" s="87"/>
      <c r="DN50" s="87"/>
      <c r="DO50" s="87"/>
      <c r="DP50" s="87"/>
      <c r="DQ50" s="87"/>
      <c r="DR50" s="87"/>
      <c r="DS50" s="87"/>
      <c r="DT50" s="87"/>
      <c r="DU50" s="87"/>
      <c r="DV50" s="87"/>
      <c r="DW50" s="87"/>
      <c r="DX50" s="87"/>
      <c r="DY50" s="87"/>
      <c r="DZ50" s="87"/>
      <c r="EA50" s="87"/>
      <c r="EB50" s="87"/>
      <c r="EC50" s="87"/>
      <c r="ED50" s="87"/>
      <c r="EE50" s="87"/>
      <c r="EF50" s="87"/>
      <c r="EG50" s="87"/>
      <c r="EH50" s="87"/>
      <c r="EI50" s="87"/>
      <c r="EJ50" s="87"/>
      <c r="EK50" s="87"/>
      <c r="EL50" s="87"/>
      <c r="EM50" s="87"/>
      <c r="EN50" s="87"/>
      <c r="EO50" s="87"/>
      <c r="EP50" s="87"/>
      <c r="EQ50" s="87"/>
      <c r="ER50" s="87"/>
      <c r="ES50" s="87"/>
      <c r="ET50" s="87"/>
      <c r="EU50" s="87"/>
      <c r="EV50" s="87"/>
      <c r="EW50" s="87"/>
      <c r="EX50" s="87"/>
      <c r="EY50" s="87"/>
      <c r="EZ50" s="87"/>
      <c r="FA50" s="87"/>
      <c r="FB50" s="87"/>
      <c r="FC50" s="87"/>
      <c r="FD50" s="87"/>
      <c r="FE50" s="87"/>
      <c r="FF50" s="87"/>
      <c r="FG50" s="87"/>
      <c r="FH50" s="87"/>
      <c r="FI50" s="87"/>
      <c r="FJ50" s="87"/>
      <c r="FK50" s="87"/>
      <c r="FL50" s="87"/>
      <c r="FM50" s="87"/>
      <c r="FN50" s="87"/>
      <c r="FO50" s="87"/>
      <c r="FP50" s="87"/>
      <c r="FQ50" s="87"/>
      <c r="FR50" s="87"/>
      <c r="FS50" s="87"/>
      <c r="FT50" s="87"/>
      <c r="FU50" s="87"/>
      <c r="FV50" s="87"/>
      <c r="FW50" s="87"/>
      <c r="FX50" s="87"/>
      <c r="FY50" s="87"/>
      <c r="FZ50" s="87"/>
      <c r="GA50" s="87"/>
      <c r="GB50" s="87"/>
      <c r="GC50" s="87"/>
      <c r="GD50" s="87"/>
      <c r="GE50" s="87"/>
      <c r="GF50" s="87"/>
      <c r="GG50" s="87"/>
      <c r="GH50" s="87"/>
      <c r="GI50" s="87"/>
      <c r="GJ50" s="87"/>
      <c r="GK50" s="87"/>
      <c r="GL50" s="87"/>
      <c r="GM50" s="87"/>
      <c r="GN50" s="87"/>
      <c r="GO50" s="87"/>
      <c r="GP50" s="87"/>
      <c r="GQ50" s="87"/>
      <c r="GR50" s="87"/>
      <c r="GS50" s="87"/>
      <c r="GT50" s="87"/>
      <c r="GU50" s="87"/>
      <c r="GV50" s="87"/>
      <c r="GW50" s="87"/>
      <c r="GX50" s="87"/>
      <c r="GY50" s="87"/>
      <c r="GZ50" s="87"/>
      <c r="HA50" s="87"/>
      <c r="HB50" s="87"/>
      <c r="HC50" s="87"/>
      <c r="HD50" s="87"/>
      <c r="HE50" s="87"/>
      <c r="HF50" s="87"/>
      <c r="HG50" s="87"/>
      <c r="HH50" s="87"/>
      <c r="HI50" s="87"/>
      <c r="HJ50" s="87"/>
      <c r="HK50" s="87"/>
      <c r="HL50" s="87"/>
      <c r="HM50" s="87"/>
      <c r="HN50" s="87"/>
      <c r="HO50" s="87"/>
      <c r="HP50" s="87"/>
      <c r="HQ50" s="87"/>
      <c r="HR50" s="87"/>
      <c r="HS50" s="87"/>
      <c r="HT50" s="87"/>
      <c r="HU50" s="87"/>
      <c r="HV50" s="87"/>
      <c r="HW50" s="87"/>
      <c r="HX50" s="87"/>
      <c r="HY50" s="87"/>
      <c r="HZ50" s="87"/>
      <c r="IA50" s="87"/>
      <c r="IB50" s="87"/>
      <c r="IC50" s="87"/>
      <c r="ID50" s="87"/>
      <c r="IE50" s="87"/>
      <c r="IF50" s="87"/>
      <c r="IG50" s="87"/>
      <c r="IH50" s="87"/>
      <c r="II50" s="87"/>
      <c r="IJ50" s="87"/>
      <c r="IK50" s="87"/>
      <c r="IL50" s="87"/>
      <c r="IM50" s="87"/>
      <c r="IN50" s="87"/>
      <c r="IO50" s="87"/>
      <c r="IP50" s="87"/>
      <c r="IQ50" s="87"/>
      <c r="IR50" s="87"/>
      <c r="IS50" s="87"/>
      <c r="IT50" s="87"/>
      <c r="IU50" s="87"/>
      <c r="IV50" s="87"/>
    </row>
    <row r="51" spans="1:256" s="87" customFormat="1" ht="20.25" customHeight="1">
      <c r="A51" s="259"/>
      <c r="B51" s="86" t="s">
        <v>172</v>
      </c>
      <c r="C51" s="259"/>
      <c r="D51" s="259"/>
      <c r="E51" s="259"/>
      <c r="F51" s="259"/>
      <c r="G51" s="259"/>
      <c r="H51" s="259"/>
      <c r="I51" s="259"/>
      <c r="J51" s="259"/>
      <c r="K51" s="259"/>
      <c r="L51" s="259"/>
      <c r="M51" s="259"/>
      <c r="N51" s="259"/>
      <c r="O51" s="259"/>
      <c r="P51" s="259"/>
      <c r="Q51" s="259"/>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c r="BW51" s="87"/>
      <c r="BX51" s="87"/>
      <c r="BY51" s="87"/>
      <c r="BZ51" s="87"/>
      <c r="CA51" s="87"/>
      <c r="CB51" s="87"/>
      <c r="CC51" s="87"/>
      <c r="CD51" s="87"/>
      <c r="CE51" s="87"/>
      <c r="CF51" s="87"/>
      <c r="CG51" s="87"/>
      <c r="CH51" s="87"/>
      <c r="CI51" s="87"/>
      <c r="CJ51" s="87"/>
      <c r="CK51" s="87"/>
      <c r="CL51" s="87"/>
      <c r="CM51" s="87"/>
      <c r="CN51" s="87"/>
      <c r="CO51" s="87"/>
      <c r="CP51" s="87"/>
      <c r="CQ51" s="87"/>
      <c r="CR51" s="87"/>
      <c r="CS51" s="87"/>
      <c r="CT51" s="87"/>
      <c r="CU51" s="87"/>
      <c r="CV51" s="87"/>
      <c r="CW51" s="87"/>
      <c r="CX51" s="87"/>
      <c r="CY51" s="87"/>
      <c r="CZ51" s="87"/>
      <c r="DA51" s="87"/>
      <c r="DB51" s="87"/>
      <c r="DC51" s="87"/>
      <c r="DD51" s="87"/>
      <c r="DE51" s="87"/>
      <c r="DF51" s="87"/>
      <c r="DG51" s="87"/>
      <c r="DH51" s="87"/>
      <c r="DI51" s="87"/>
      <c r="DJ51" s="87"/>
      <c r="DK51" s="87"/>
      <c r="DL51" s="87"/>
      <c r="DM51" s="87"/>
      <c r="DN51" s="87"/>
      <c r="DO51" s="87"/>
      <c r="DP51" s="87"/>
      <c r="DQ51" s="87"/>
      <c r="DR51" s="87"/>
      <c r="DS51" s="87"/>
      <c r="DT51" s="87"/>
      <c r="DU51" s="87"/>
      <c r="DV51" s="87"/>
      <c r="DW51" s="87"/>
      <c r="DX51" s="87"/>
      <c r="DY51" s="87"/>
      <c r="DZ51" s="87"/>
      <c r="EA51" s="87"/>
      <c r="EB51" s="87"/>
      <c r="EC51" s="87"/>
      <c r="ED51" s="87"/>
      <c r="EE51" s="87"/>
      <c r="EF51" s="87"/>
      <c r="EG51" s="87"/>
      <c r="EH51" s="87"/>
      <c r="EI51" s="87"/>
      <c r="EJ51" s="87"/>
      <c r="EK51" s="87"/>
      <c r="EL51" s="87"/>
      <c r="EM51" s="87"/>
      <c r="EN51" s="87"/>
      <c r="EO51" s="87"/>
      <c r="EP51" s="87"/>
      <c r="EQ51" s="87"/>
      <c r="ER51" s="87"/>
      <c r="ES51" s="87"/>
      <c r="ET51" s="87"/>
      <c r="EU51" s="87"/>
      <c r="EV51" s="87"/>
      <c r="EW51" s="87"/>
      <c r="EX51" s="87"/>
      <c r="EY51" s="87"/>
      <c r="EZ51" s="87"/>
      <c r="FA51" s="87"/>
      <c r="FB51" s="87"/>
      <c r="FC51" s="87"/>
      <c r="FD51" s="87"/>
      <c r="FE51" s="87"/>
      <c r="FF51" s="87"/>
      <c r="FG51" s="87"/>
      <c r="FH51" s="87"/>
      <c r="FI51" s="87"/>
      <c r="FJ51" s="87"/>
      <c r="FK51" s="87"/>
      <c r="FL51" s="87"/>
      <c r="FM51" s="87"/>
      <c r="FN51" s="87"/>
      <c r="FO51" s="87"/>
      <c r="FP51" s="87"/>
      <c r="FQ51" s="87"/>
      <c r="FR51" s="87"/>
      <c r="FS51" s="87"/>
      <c r="FT51" s="87"/>
      <c r="FU51" s="87"/>
      <c r="FV51" s="87"/>
      <c r="FW51" s="87"/>
      <c r="FX51" s="87"/>
      <c r="FY51" s="87"/>
      <c r="FZ51" s="87"/>
      <c r="GA51" s="87"/>
      <c r="GB51" s="87"/>
      <c r="GC51" s="87"/>
      <c r="GD51" s="87"/>
      <c r="GE51" s="87"/>
      <c r="GF51" s="87"/>
      <c r="GG51" s="87"/>
      <c r="GH51" s="87"/>
      <c r="GI51" s="87"/>
      <c r="GJ51" s="87"/>
      <c r="GK51" s="87"/>
      <c r="GL51" s="87"/>
      <c r="GM51" s="87"/>
      <c r="GN51" s="87"/>
      <c r="GO51" s="87"/>
      <c r="GP51" s="87"/>
      <c r="GQ51" s="87"/>
      <c r="GR51" s="87"/>
      <c r="GS51" s="87"/>
      <c r="GT51" s="87"/>
      <c r="GU51" s="87"/>
      <c r="GV51" s="87"/>
      <c r="GW51" s="87"/>
      <c r="GX51" s="87"/>
      <c r="GY51" s="87"/>
      <c r="GZ51" s="87"/>
      <c r="HA51" s="87"/>
      <c r="HB51" s="87"/>
      <c r="HC51" s="87"/>
      <c r="HD51" s="87"/>
      <c r="HE51" s="87"/>
      <c r="HF51" s="87"/>
      <c r="HG51" s="87"/>
      <c r="HH51" s="87"/>
      <c r="HI51" s="87"/>
      <c r="HJ51" s="87"/>
      <c r="HK51" s="87"/>
      <c r="HL51" s="87"/>
      <c r="HM51" s="87"/>
      <c r="HN51" s="87"/>
      <c r="HO51" s="87"/>
      <c r="HP51" s="87"/>
      <c r="HQ51" s="87"/>
      <c r="HR51" s="87"/>
      <c r="HS51" s="87"/>
      <c r="HT51" s="87"/>
      <c r="HU51" s="87"/>
      <c r="HV51" s="87"/>
      <c r="HW51" s="87"/>
      <c r="HX51" s="87"/>
      <c r="HY51" s="87"/>
      <c r="HZ51" s="87"/>
      <c r="IA51" s="87"/>
      <c r="IB51" s="87"/>
      <c r="IC51" s="87"/>
      <c r="ID51" s="87"/>
      <c r="IE51" s="87"/>
      <c r="IF51" s="87"/>
      <c r="IG51" s="87"/>
      <c r="IH51" s="87"/>
      <c r="II51" s="87"/>
      <c r="IJ51" s="87"/>
      <c r="IK51" s="87"/>
      <c r="IL51" s="87"/>
      <c r="IM51" s="87"/>
      <c r="IN51" s="87"/>
      <c r="IO51" s="87"/>
      <c r="IP51" s="87"/>
      <c r="IQ51" s="87"/>
      <c r="IR51" s="87"/>
      <c r="IS51" s="87"/>
      <c r="IT51" s="87"/>
      <c r="IU51" s="87"/>
      <c r="IV51" s="87"/>
    </row>
    <row r="52" spans="1:256" s="87" customFormat="1" ht="20.25" customHeight="1">
      <c r="A52" s="259"/>
      <c r="B52" s="86" t="s">
        <v>924</v>
      </c>
      <c r="C52" s="259"/>
      <c r="D52" s="259"/>
      <c r="E52" s="259"/>
      <c r="F52" s="259"/>
      <c r="G52" s="259"/>
      <c r="H52" s="259"/>
      <c r="I52" s="259"/>
      <c r="J52" s="259"/>
      <c r="K52" s="259"/>
      <c r="L52" s="259"/>
      <c r="M52" s="259"/>
      <c r="N52" s="259"/>
      <c r="O52" s="259"/>
      <c r="P52" s="259"/>
      <c r="Q52" s="259"/>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87"/>
      <c r="BS52" s="87"/>
      <c r="BT52" s="87"/>
      <c r="BU52" s="87"/>
      <c r="BV52" s="87"/>
      <c r="BW52" s="87"/>
      <c r="BX52" s="87"/>
      <c r="BY52" s="87"/>
      <c r="BZ52" s="87"/>
      <c r="CA52" s="87"/>
      <c r="CB52" s="87"/>
      <c r="CC52" s="87"/>
      <c r="CD52" s="87"/>
      <c r="CE52" s="87"/>
      <c r="CF52" s="87"/>
      <c r="CG52" s="87"/>
      <c r="CH52" s="87"/>
      <c r="CI52" s="87"/>
      <c r="CJ52" s="87"/>
      <c r="CK52" s="87"/>
      <c r="CL52" s="87"/>
      <c r="CM52" s="87"/>
      <c r="CN52" s="87"/>
      <c r="CO52" s="87"/>
      <c r="CP52" s="87"/>
      <c r="CQ52" s="87"/>
      <c r="CR52" s="87"/>
      <c r="CS52" s="87"/>
      <c r="CT52" s="87"/>
      <c r="CU52" s="87"/>
      <c r="CV52" s="87"/>
      <c r="CW52" s="87"/>
      <c r="CX52" s="87"/>
      <c r="CY52" s="87"/>
      <c r="CZ52" s="87"/>
      <c r="DA52" s="87"/>
      <c r="DB52" s="87"/>
      <c r="DC52" s="87"/>
      <c r="DD52" s="87"/>
      <c r="DE52" s="87"/>
      <c r="DF52" s="87"/>
      <c r="DG52" s="87"/>
      <c r="DH52" s="87"/>
      <c r="DI52" s="87"/>
      <c r="DJ52" s="87"/>
      <c r="DK52" s="87"/>
      <c r="DL52" s="87"/>
      <c r="DM52" s="87"/>
      <c r="DN52" s="87"/>
      <c r="DO52" s="87"/>
      <c r="DP52" s="87"/>
      <c r="DQ52" s="87"/>
      <c r="DR52" s="87"/>
      <c r="DS52" s="87"/>
      <c r="DT52" s="87"/>
      <c r="DU52" s="87"/>
      <c r="DV52" s="87"/>
      <c r="DW52" s="87"/>
      <c r="DX52" s="87"/>
      <c r="DY52" s="87"/>
      <c r="DZ52" s="87"/>
      <c r="EA52" s="87"/>
      <c r="EB52" s="87"/>
      <c r="EC52" s="87"/>
      <c r="ED52" s="87"/>
      <c r="EE52" s="87"/>
      <c r="EF52" s="87"/>
      <c r="EG52" s="87"/>
      <c r="EH52" s="87"/>
      <c r="EI52" s="87"/>
      <c r="EJ52" s="87"/>
      <c r="EK52" s="87"/>
      <c r="EL52" s="87"/>
      <c r="EM52" s="87"/>
      <c r="EN52" s="87"/>
      <c r="EO52" s="87"/>
      <c r="EP52" s="87"/>
      <c r="EQ52" s="87"/>
      <c r="ER52" s="87"/>
      <c r="ES52" s="87"/>
      <c r="ET52" s="87"/>
      <c r="EU52" s="87"/>
      <c r="EV52" s="87"/>
      <c r="EW52" s="87"/>
      <c r="EX52" s="87"/>
      <c r="EY52" s="87"/>
      <c r="EZ52" s="87"/>
      <c r="FA52" s="87"/>
      <c r="FB52" s="87"/>
      <c r="FC52" s="87"/>
      <c r="FD52" s="87"/>
      <c r="FE52" s="87"/>
      <c r="FF52" s="87"/>
      <c r="FG52" s="87"/>
      <c r="FH52" s="87"/>
      <c r="FI52" s="87"/>
      <c r="FJ52" s="87"/>
      <c r="FK52" s="87"/>
      <c r="FL52" s="87"/>
      <c r="FM52" s="87"/>
      <c r="FN52" s="87"/>
      <c r="FO52" s="87"/>
      <c r="FP52" s="87"/>
      <c r="FQ52" s="87"/>
      <c r="FR52" s="87"/>
      <c r="FS52" s="87"/>
      <c r="FT52" s="87"/>
      <c r="FU52" s="87"/>
      <c r="FV52" s="87"/>
      <c r="FW52" s="87"/>
      <c r="FX52" s="87"/>
      <c r="FY52" s="87"/>
      <c r="FZ52" s="87"/>
      <c r="GA52" s="87"/>
      <c r="GB52" s="87"/>
      <c r="GC52" s="87"/>
      <c r="GD52" s="87"/>
      <c r="GE52" s="87"/>
      <c r="GF52" s="87"/>
      <c r="GG52" s="87"/>
      <c r="GH52" s="87"/>
      <c r="GI52" s="87"/>
      <c r="GJ52" s="87"/>
      <c r="GK52" s="87"/>
      <c r="GL52" s="87"/>
      <c r="GM52" s="87"/>
      <c r="GN52" s="87"/>
      <c r="GO52" s="87"/>
      <c r="GP52" s="87"/>
      <c r="GQ52" s="87"/>
      <c r="GR52" s="87"/>
      <c r="GS52" s="87"/>
      <c r="GT52" s="87"/>
      <c r="GU52" s="87"/>
      <c r="GV52" s="87"/>
      <c r="GW52" s="87"/>
      <c r="GX52" s="87"/>
      <c r="GY52" s="87"/>
      <c r="GZ52" s="87"/>
      <c r="HA52" s="87"/>
      <c r="HB52" s="87"/>
      <c r="HC52" s="87"/>
      <c r="HD52" s="87"/>
      <c r="HE52" s="87"/>
      <c r="HF52" s="87"/>
      <c r="HG52" s="87"/>
      <c r="HH52" s="87"/>
      <c r="HI52" s="87"/>
      <c r="HJ52" s="87"/>
      <c r="HK52" s="87"/>
      <c r="HL52" s="87"/>
      <c r="HM52" s="87"/>
      <c r="HN52" s="87"/>
      <c r="HO52" s="87"/>
      <c r="HP52" s="87"/>
      <c r="HQ52" s="87"/>
      <c r="HR52" s="87"/>
      <c r="HS52" s="87"/>
      <c r="HT52" s="87"/>
      <c r="HU52" s="87"/>
      <c r="HV52" s="87"/>
      <c r="HW52" s="87"/>
      <c r="HX52" s="87"/>
      <c r="HY52" s="87"/>
      <c r="HZ52" s="87"/>
      <c r="IA52" s="87"/>
      <c r="IB52" s="87"/>
      <c r="IC52" s="87"/>
      <c r="ID52" s="87"/>
      <c r="IE52" s="87"/>
      <c r="IF52" s="87"/>
      <c r="IG52" s="87"/>
      <c r="IH52" s="87"/>
      <c r="II52" s="87"/>
      <c r="IJ52" s="87"/>
      <c r="IK52" s="87"/>
      <c r="IL52" s="87"/>
      <c r="IM52" s="87"/>
      <c r="IN52" s="87"/>
      <c r="IO52" s="87"/>
      <c r="IP52" s="87"/>
      <c r="IQ52" s="87"/>
      <c r="IR52" s="87"/>
      <c r="IS52" s="87"/>
      <c r="IT52" s="87"/>
      <c r="IU52" s="87"/>
      <c r="IV52" s="87"/>
    </row>
    <row r="53" spans="1:256" s="249" customFormat="1" ht="19.5" customHeight="1">
      <c r="A53" s="260"/>
      <c r="B53" s="86" t="s">
        <v>495</v>
      </c>
      <c r="C53" s="87"/>
      <c r="D53" s="87"/>
      <c r="E53" s="87"/>
      <c r="F53" s="87"/>
      <c r="G53" s="246"/>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c r="CF53" s="87"/>
      <c r="CG53" s="87"/>
      <c r="CH53" s="87"/>
      <c r="CI53" s="87"/>
      <c r="CJ53" s="87"/>
      <c r="CK53" s="87"/>
      <c r="CL53" s="87"/>
      <c r="CM53" s="87"/>
      <c r="CN53" s="87"/>
      <c r="CO53" s="87"/>
      <c r="CP53" s="87"/>
      <c r="CQ53" s="87"/>
      <c r="CR53" s="87"/>
      <c r="CS53" s="87"/>
      <c r="CT53" s="87"/>
      <c r="CU53" s="87"/>
      <c r="CV53" s="87"/>
      <c r="CW53" s="87"/>
      <c r="CX53" s="87"/>
      <c r="CY53" s="87"/>
      <c r="CZ53" s="87"/>
      <c r="DA53" s="87"/>
      <c r="DB53" s="87"/>
      <c r="DC53" s="87"/>
      <c r="DD53" s="87"/>
      <c r="DE53" s="87"/>
      <c r="DF53" s="87"/>
      <c r="DG53" s="87"/>
      <c r="DH53" s="87"/>
      <c r="DI53" s="87"/>
      <c r="DJ53" s="87"/>
      <c r="DK53" s="87"/>
      <c r="DL53" s="87"/>
      <c r="DM53" s="87"/>
      <c r="DN53" s="87"/>
      <c r="DO53" s="87"/>
      <c r="DP53" s="87"/>
      <c r="DQ53" s="87"/>
      <c r="DR53" s="87"/>
      <c r="DS53" s="87"/>
      <c r="DT53" s="87"/>
      <c r="DU53" s="87"/>
      <c r="DV53" s="87"/>
      <c r="DW53" s="87"/>
      <c r="DX53" s="87"/>
      <c r="DY53" s="87"/>
      <c r="DZ53" s="87"/>
      <c r="EA53" s="87"/>
      <c r="EB53" s="87"/>
      <c r="EC53" s="87"/>
      <c r="ED53" s="87"/>
      <c r="EE53" s="87"/>
      <c r="EF53" s="87"/>
      <c r="EG53" s="87"/>
      <c r="EH53" s="87"/>
      <c r="EI53" s="87"/>
      <c r="EJ53" s="87"/>
      <c r="EK53" s="87"/>
      <c r="EL53" s="87"/>
      <c r="EM53" s="87"/>
      <c r="EN53" s="87"/>
      <c r="EO53" s="87"/>
      <c r="EP53" s="87"/>
      <c r="EQ53" s="87"/>
      <c r="ER53" s="87"/>
      <c r="ES53" s="87"/>
      <c r="ET53" s="87"/>
      <c r="EU53" s="87"/>
      <c r="EV53" s="87"/>
      <c r="EW53" s="87"/>
      <c r="EX53" s="87"/>
      <c r="EY53" s="87"/>
      <c r="EZ53" s="87"/>
      <c r="FA53" s="87"/>
      <c r="FB53" s="87"/>
      <c r="FC53" s="87"/>
      <c r="FD53" s="87"/>
      <c r="FE53" s="87"/>
      <c r="FF53" s="87"/>
      <c r="FG53" s="87"/>
      <c r="FH53" s="87"/>
      <c r="FI53" s="87"/>
      <c r="FJ53" s="87"/>
      <c r="FK53" s="87"/>
      <c r="FL53" s="87"/>
      <c r="FM53" s="87"/>
      <c r="FN53" s="87"/>
      <c r="FO53" s="87"/>
      <c r="FP53" s="87"/>
      <c r="FQ53" s="87"/>
      <c r="FR53" s="87"/>
      <c r="FS53" s="87"/>
      <c r="FT53" s="87"/>
      <c r="FU53" s="87"/>
      <c r="FV53" s="87"/>
      <c r="FW53" s="87"/>
      <c r="FX53" s="87"/>
      <c r="FY53" s="87"/>
      <c r="FZ53" s="87"/>
      <c r="GA53" s="87"/>
      <c r="GB53" s="87"/>
      <c r="GC53" s="87"/>
      <c r="GD53" s="87"/>
      <c r="GE53" s="87"/>
      <c r="GF53" s="87"/>
      <c r="GG53" s="87"/>
      <c r="GH53" s="87"/>
      <c r="GI53" s="87"/>
      <c r="GJ53" s="87"/>
      <c r="GK53" s="87"/>
      <c r="GL53" s="87"/>
      <c r="GM53" s="87"/>
      <c r="GN53" s="87"/>
      <c r="GO53" s="87"/>
      <c r="GP53" s="87"/>
      <c r="GQ53" s="87"/>
      <c r="GR53" s="87"/>
      <c r="GS53" s="87"/>
      <c r="GT53" s="87"/>
      <c r="GU53" s="87"/>
      <c r="GV53" s="87"/>
      <c r="GW53" s="87"/>
      <c r="GX53" s="87"/>
      <c r="GY53" s="87"/>
      <c r="GZ53" s="87"/>
      <c r="HA53" s="87"/>
      <c r="HB53" s="87"/>
      <c r="HC53" s="87"/>
      <c r="HD53" s="87"/>
      <c r="HE53" s="87"/>
      <c r="HF53" s="87"/>
      <c r="HG53" s="87"/>
      <c r="HH53" s="87"/>
      <c r="HI53" s="87"/>
      <c r="HJ53" s="87"/>
      <c r="HK53" s="87"/>
      <c r="HL53" s="87"/>
      <c r="HM53" s="87"/>
      <c r="HN53" s="87"/>
      <c r="HO53" s="87"/>
      <c r="HP53" s="87"/>
      <c r="HQ53" s="87"/>
      <c r="HR53" s="87"/>
      <c r="HS53" s="87"/>
      <c r="HT53" s="87"/>
      <c r="HU53" s="87"/>
      <c r="HV53" s="87"/>
      <c r="HW53" s="87"/>
      <c r="HX53" s="87"/>
      <c r="HY53" s="87"/>
      <c r="HZ53" s="87"/>
      <c r="IA53" s="87"/>
      <c r="IB53" s="87"/>
      <c r="IC53" s="87"/>
      <c r="ID53" s="87"/>
      <c r="IE53" s="87"/>
      <c r="IF53" s="87"/>
      <c r="IG53" s="87"/>
      <c r="IH53" s="87"/>
      <c r="II53" s="87"/>
      <c r="IJ53" s="87"/>
      <c r="IK53" s="87"/>
      <c r="IL53" s="87"/>
      <c r="IM53" s="87"/>
      <c r="IN53" s="87"/>
      <c r="IO53" s="87"/>
      <c r="IP53" s="87"/>
      <c r="IQ53" s="87"/>
      <c r="IR53" s="87"/>
      <c r="IS53" s="87"/>
      <c r="IT53" s="87"/>
      <c r="IU53" s="87"/>
      <c r="IV53" s="87"/>
    </row>
    <row r="54" spans="1:256" s="87" customFormat="1" ht="20.25" customHeight="1">
      <c r="A54" s="87"/>
      <c r="B54" s="86" t="s">
        <v>323</v>
      </c>
      <c r="C54" s="259"/>
      <c r="D54" s="259"/>
      <c r="E54" s="259"/>
      <c r="F54" s="259"/>
      <c r="G54" s="259"/>
      <c r="H54" s="259"/>
      <c r="I54" s="259"/>
      <c r="J54" s="259"/>
      <c r="K54" s="259"/>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87"/>
      <c r="BU54" s="87"/>
      <c r="BV54" s="87"/>
      <c r="BW54" s="87"/>
      <c r="BX54" s="87"/>
      <c r="BY54" s="87"/>
      <c r="BZ54" s="87"/>
      <c r="CA54" s="87"/>
      <c r="CB54" s="87"/>
      <c r="CC54" s="87"/>
      <c r="CD54" s="87"/>
      <c r="CE54" s="87"/>
      <c r="CF54" s="87"/>
      <c r="CG54" s="87"/>
      <c r="CH54" s="87"/>
      <c r="CI54" s="87"/>
      <c r="CJ54" s="87"/>
      <c r="CK54" s="87"/>
      <c r="CL54" s="87"/>
      <c r="CM54" s="87"/>
      <c r="CN54" s="87"/>
      <c r="CO54" s="87"/>
      <c r="CP54" s="87"/>
      <c r="CQ54" s="87"/>
      <c r="CR54" s="87"/>
      <c r="CS54" s="87"/>
      <c r="CT54" s="87"/>
      <c r="CU54" s="87"/>
      <c r="CV54" s="87"/>
      <c r="CW54" s="87"/>
      <c r="CX54" s="87"/>
      <c r="CY54" s="87"/>
      <c r="CZ54" s="87"/>
      <c r="DA54" s="87"/>
      <c r="DB54" s="87"/>
      <c r="DC54" s="87"/>
      <c r="DD54" s="87"/>
      <c r="DE54" s="87"/>
      <c r="DF54" s="87"/>
      <c r="DG54" s="87"/>
      <c r="DH54" s="87"/>
      <c r="DI54" s="87"/>
      <c r="DJ54" s="87"/>
      <c r="DK54" s="87"/>
      <c r="DL54" s="87"/>
      <c r="DM54" s="87"/>
      <c r="DN54" s="87"/>
      <c r="DO54" s="87"/>
      <c r="DP54" s="87"/>
      <c r="DQ54" s="87"/>
      <c r="DR54" s="87"/>
      <c r="DS54" s="87"/>
      <c r="DT54" s="87"/>
      <c r="DU54" s="87"/>
      <c r="DV54" s="87"/>
      <c r="DW54" s="87"/>
      <c r="DX54" s="87"/>
      <c r="DY54" s="87"/>
      <c r="DZ54" s="87"/>
      <c r="EA54" s="87"/>
      <c r="EB54" s="87"/>
      <c r="EC54" s="87"/>
      <c r="ED54" s="87"/>
      <c r="EE54" s="87"/>
      <c r="EF54" s="87"/>
      <c r="EG54" s="87"/>
      <c r="EH54" s="87"/>
      <c r="EI54" s="87"/>
      <c r="EJ54" s="87"/>
      <c r="EK54" s="87"/>
      <c r="EL54" s="87"/>
      <c r="EM54" s="87"/>
      <c r="EN54" s="87"/>
      <c r="EO54" s="87"/>
      <c r="EP54" s="87"/>
      <c r="EQ54" s="87"/>
      <c r="ER54" s="87"/>
      <c r="ES54" s="87"/>
      <c r="ET54" s="87"/>
      <c r="EU54" s="87"/>
      <c r="EV54" s="87"/>
      <c r="EW54" s="87"/>
      <c r="EX54" s="87"/>
      <c r="EY54" s="87"/>
      <c r="EZ54" s="87"/>
      <c r="FA54" s="87"/>
      <c r="FB54" s="87"/>
      <c r="FC54" s="87"/>
      <c r="FD54" s="87"/>
      <c r="FE54" s="87"/>
      <c r="FF54" s="87"/>
      <c r="FG54" s="87"/>
      <c r="FH54" s="87"/>
      <c r="FI54" s="87"/>
      <c r="FJ54" s="87"/>
      <c r="FK54" s="87"/>
      <c r="FL54" s="87"/>
      <c r="FM54" s="87"/>
      <c r="FN54" s="87"/>
      <c r="FO54" s="87"/>
      <c r="FP54" s="87"/>
      <c r="FQ54" s="87"/>
      <c r="FR54" s="87"/>
      <c r="FS54" s="87"/>
      <c r="FT54" s="87"/>
      <c r="FU54" s="87"/>
      <c r="FV54" s="87"/>
      <c r="FW54" s="87"/>
      <c r="FX54" s="87"/>
      <c r="FY54" s="87"/>
      <c r="FZ54" s="87"/>
      <c r="GA54" s="87"/>
      <c r="GB54" s="87"/>
      <c r="GC54" s="87"/>
      <c r="GD54" s="87"/>
      <c r="GE54" s="87"/>
      <c r="GF54" s="87"/>
      <c r="GG54" s="87"/>
      <c r="GH54" s="87"/>
      <c r="GI54" s="87"/>
      <c r="GJ54" s="87"/>
      <c r="GK54" s="87"/>
      <c r="GL54" s="87"/>
      <c r="GM54" s="87"/>
      <c r="GN54" s="87"/>
      <c r="GO54" s="87"/>
      <c r="GP54" s="87"/>
      <c r="GQ54" s="87"/>
      <c r="GR54" s="87"/>
      <c r="GS54" s="87"/>
      <c r="GT54" s="87"/>
      <c r="GU54" s="87"/>
      <c r="GV54" s="87"/>
      <c r="GW54" s="87"/>
      <c r="GX54" s="87"/>
      <c r="GY54" s="87"/>
      <c r="GZ54" s="87"/>
      <c r="HA54" s="87"/>
      <c r="HB54" s="87"/>
      <c r="HC54" s="87"/>
      <c r="HD54" s="87"/>
      <c r="HE54" s="87"/>
      <c r="HF54" s="87"/>
      <c r="HG54" s="87"/>
      <c r="HH54" s="87"/>
      <c r="HI54" s="87"/>
      <c r="HJ54" s="87"/>
      <c r="HK54" s="87"/>
      <c r="HL54" s="87"/>
      <c r="HM54" s="87"/>
      <c r="HN54" s="87"/>
      <c r="HO54" s="87"/>
      <c r="HP54" s="87"/>
      <c r="HQ54" s="87"/>
      <c r="HR54" s="87"/>
      <c r="HS54" s="87"/>
      <c r="HT54" s="87"/>
      <c r="HU54" s="87"/>
      <c r="HV54" s="87"/>
      <c r="HW54" s="87"/>
      <c r="HX54" s="87"/>
      <c r="HY54" s="87"/>
      <c r="HZ54" s="87"/>
      <c r="IA54" s="87"/>
      <c r="IB54" s="87"/>
      <c r="IC54" s="87"/>
      <c r="ID54" s="87"/>
      <c r="IE54" s="87"/>
      <c r="IF54" s="87"/>
      <c r="IG54" s="87"/>
      <c r="IH54" s="87"/>
      <c r="II54" s="87"/>
      <c r="IJ54" s="87"/>
      <c r="IK54" s="87"/>
      <c r="IL54" s="87"/>
      <c r="IM54" s="87"/>
      <c r="IN54" s="87"/>
      <c r="IO54" s="87"/>
      <c r="IP54" s="87"/>
      <c r="IQ54" s="87"/>
      <c r="IR54" s="87"/>
      <c r="IS54" s="87"/>
      <c r="IT54" s="87"/>
      <c r="IU54" s="87"/>
      <c r="IV54" s="87"/>
    </row>
    <row r="55" spans="1:256" s="87" customFormat="1" ht="19.5" customHeight="1">
      <c r="A55" s="87"/>
      <c r="B55" s="86" t="s">
        <v>546</v>
      </c>
      <c r="C55" s="259"/>
      <c r="D55" s="259"/>
      <c r="E55" s="259"/>
      <c r="F55" s="259"/>
      <c r="G55" s="259"/>
      <c r="H55" s="259"/>
      <c r="I55" s="259"/>
      <c r="J55" s="259"/>
      <c r="K55" s="259"/>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7"/>
      <c r="BR55" s="87"/>
      <c r="BS55" s="87"/>
      <c r="BT55" s="87"/>
      <c r="BU55" s="87"/>
      <c r="BV55" s="87"/>
      <c r="BW55" s="87"/>
      <c r="BX55" s="87"/>
      <c r="BY55" s="87"/>
      <c r="BZ55" s="87"/>
      <c r="CA55" s="87"/>
      <c r="CB55" s="87"/>
      <c r="CC55" s="87"/>
      <c r="CD55" s="87"/>
      <c r="CE55" s="87"/>
      <c r="CF55" s="87"/>
      <c r="CG55" s="87"/>
      <c r="CH55" s="87"/>
      <c r="CI55" s="87"/>
      <c r="CJ55" s="87"/>
      <c r="CK55" s="87"/>
      <c r="CL55" s="87"/>
      <c r="CM55" s="87"/>
      <c r="CN55" s="87"/>
      <c r="CO55" s="87"/>
      <c r="CP55" s="87"/>
      <c r="CQ55" s="87"/>
      <c r="CR55" s="87"/>
      <c r="CS55" s="87"/>
      <c r="CT55" s="87"/>
      <c r="CU55" s="87"/>
      <c r="CV55" s="87"/>
      <c r="CW55" s="87"/>
      <c r="CX55" s="87"/>
      <c r="CY55" s="87"/>
      <c r="CZ55" s="87"/>
      <c r="DA55" s="87"/>
      <c r="DB55" s="87"/>
      <c r="DC55" s="87"/>
      <c r="DD55" s="87"/>
      <c r="DE55" s="87"/>
      <c r="DF55" s="87"/>
      <c r="DG55" s="87"/>
      <c r="DH55" s="87"/>
      <c r="DI55" s="87"/>
      <c r="DJ55" s="87"/>
      <c r="DK55" s="87"/>
      <c r="DL55" s="87"/>
      <c r="DM55" s="87"/>
      <c r="DN55" s="87"/>
      <c r="DO55" s="87"/>
      <c r="DP55" s="87"/>
      <c r="DQ55" s="87"/>
      <c r="DR55" s="87"/>
      <c r="DS55" s="87"/>
      <c r="DT55" s="87"/>
      <c r="DU55" s="87"/>
      <c r="DV55" s="87"/>
      <c r="DW55" s="87"/>
      <c r="DX55" s="87"/>
      <c r="DY55" s="87"/>
      <c r="DZ55" s="87"/>
      <c r="EA55" s="87"/>
      <c r="EB55" s="87"/>
      <c r="EC55" s="87"/>
      <c r="ED55" s="87"/>
      <c r="EE55" s="87"/>
      <c r="EF55" s="87"/>
      <c r="EG55" s="87"/>
      <c r="EH55" s="87"/>
      <c r="EI55" s="87"/>
      <c r="EJ55" s="87"/>
      <c r="EK55" s="87"/>
      <c r="EL55" s="87"/>
      <c r="EM55" s="87"/>
      <c r="EN55" s="87"/>
      <c r="EO55" s="87"/>
      <c r="EP55" s="87"/>
      <c r="EQ55" s="87"/>
      <c r="ER55" s="87"/>
      <c r="ES55" s="87"/>
      <c r="ET55" s="87"/>
      <c r="EU55" s="87"/>
      <c r="EV55" s="87"/>
      <c r="EW55" s="87"/>
      <c r="EX55" s="87"/>
      <c r="EY55" s="87"/>
      <c r="EZ55" s="87"/>
      <c r="FA55" s="87"/>
      <c r="FB55" s="87"/>
      <c r="FC55" s="87"/>
      <c r="FD55" s="87"/>
      <c r="FE55" s="87"/>
      <c r="FF55" s="87"/>
      <c r="FG55" s="87"/>
      <c r="FH55" s="87"/>
      <c r="FI55" s="87"/>
      <c r="FJ55" s="87"/>
      <c r="FK55" s="87"/>
      <c r="FL55" s="87"/>
      <c r="FM55" s="87"/>
      <c r="FN55" s="87"/>
      <c r="FO55" s="87"/>
      <c r="FP55" s="87"/>
      <c r="FQ55" s="87"/>
      <c r="FR55" s="87"/>
      <c r="FS55" s="87"/>
      <c r="FT55" s="87"/>
      <c r="FU55" s="87"/>
      <c r="FV55" s="87"/>
      <c r="FW55" s="87"/>
      <c r="FX55" s="87"/>
      <c r="FY55" s="87"/>
      <c r="FZ55" s="87"/>
      <c r="GA55" s="87"/>
      <c r="GB55" s="87"/>
      <c r="GC55" s="87"/>
      <c r="GD55" s="87"/>
      <c r="GE55" s="87"/>
      <c r="GF55" s="87"/>
      <c r="GG55" s="87"/>
      <c r="GH55" s="87"/>
      <c r="GI55" s="87"/>
      <c r="GJ55" s="87"/>
      <c r="GK55" s="87"/>
      <c r="GL55" s="87"/>
      <c r="GM55" s="87"/>
      <c r="GN55" s="87"/>
      <c r="GO55" s="87"/>
      <c r="GP55" s="87"/>
      <c r="GQ55" s="87"/>
      <c r="GR55" s="87"/>
      <c r="GS55" s="87"/>
      <c r="GT55" s="87"/>
      <c r="GU55" s="87"/>
      <c r="GV55" s="87"/>
      <c r="GW55" s="87"/>
      <c r="GX55" s="87"/>
      <c r="GY55" s="87"/>
      <c r="GZ55" s="87"/>
      <c r="HA55" s="87"/>
      <c r="HB55" s="87"/>
      <c r="HC55" s="87"/>
      <c r="HD55" s="87"/>
      <c r="HE55" s="87"/>
      <c r="HF55" s="87"/>
      <c r="HG55" s="87"/>
      <c r="HH55" s="87"/>
      <c r="HI55" s="87"/>
      <c r="HJ55" s="87"/>
      <c r="HK55" s="87"/>
      <c r="HL55" s="87"/>
      <c r="HM55" s="87"/>
      <c r="HN55" s="87"/>
      <c r="HO55" s="87"/>
      <c r="HP55" s="87"/>
      <c r="HQ55" s="87"/>
      <c r="HR55" s="87"/>
      <c r="HS55" s="87"/>
      <c r="HT55" s="87"/>
      <c r="HU55" s="87"/>
      <c r="HV55" s="87"/>
      <c r="HW55" s="87"/>
      <c r="HX55" s="87"/>
      <c r="HY55" s="87"/>
      <c r="HZ55" s="87"/>
      <c r="IA55" s="87"/>
      <c r="IB55" s="87"/>
      <c r="IC55" s="87"/>
      <c r="ID55" s="87"/>
      <c r="IE55" s="87"/>
      <c r="IF55" s="87"/>
      <c r="IG55" s="87"/>
      <c r="IH55" s="87"/>
      <c r="II55" s="87"/>
      <c r="IJ55" s="87"/>
      <c r="IK55" s="87"/>
      <c r="IL55" s="87"/>
      <c r="IM55" s="87"/>
      <c r="IN55" s="87"/>
      <c r="IO55" s="87"/>
      <c r="IP55" s="87"/>
      <c r="IQ55" s="87"/>
      <c r="IR55" s="87"/>
      <c r="IS55" s="87"/>
      <c r="IT55" s="87"/>
      <c r="IU55" s="87"/>
      <c r="IV55" s="87"/>
    </row>
    <row r="56" spans="1:256" s="246" customFormat="1" ht="20.25" customHeight="1">
      <c r="A56" s="261"/>
      <c r="B56" s="86" t="s">
        <v>81</v>
      </c>
      <c r="C56" s="259"/>
      <c r="D56" s="259"/>
      <c r="E56" s="259"/>
      <c r="F56" s="87"/>
      <c r="G56" s="246"/>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7"/>
      <c r="CF56" s="87"/>
      <c r="CG56" s="87"/>
      <c r="CH56" s="87"/>
      <c r="CI56" s="87"/>
      <c r="CJ56" s="87"/>
      <c r="CK56" s="87"/>
      <c r="CL56" s="87"/>
      <c r="CM56" s="87"/>
      <c r="CN56" s="87"/>
      <c r="CO56" s="87"/>
      <c r="CP56" s="87"/>
      <c r="CQ56" s="87"/>
      <c r="CR56" s="87"/>
      <c r="CS56" s="87"/>
      <c r="CT56" s="87"/>
      <c r="CU56" s="87"/>
      <c r="CV56" s="87"/>
      <c r="CW56" s="87"/>
      <c r="CX56" s="87"/>
      <c r="CY56" s="87"/>
      <c r="CZ56" s="87"/>
      <c r="DA56" s="87"/>
      <c r="DB56" s="87"/>
      <c r="DC56" s="87"/>
      <c r="DD56" s="87"/>
      <c r="DE56" s="87"/>
      <c r="DF56" s="87"/>
      <c r="DG56" s="87"/>
      <c r="DH56" s="87"/>
      <c r="DI56" s="87"/>
      <c r="DJ56" s="87"/>
      <c r="DK56" s="87"/>
      <c r="DL56" s="87"/>
      <c r="DM56" s="87"/>
      <c r="DN56" s="87"/>
      <c r="DO56" s="87"/>
      <c r="DP56" s="87"/>
      <c r="DQ56" s="87"/>
      <c r="DR56" s="87"/>
      <c r="DS56" s="87"/>
      <c r="DT56" s="87"/>
      <c r="DU56" s="87"/>
      <c r="DV56" s="87"/>
      <c r="DW56" s="87"/>
      <c r="DX56" s="87"/>
      <c r="DY56" s="87"/>
      <c r="DZ56" s="87"/>
      <c r="EA56" s="87"/>
      <c r="EB56" s="87"/>
      <c r="EC56" s="87"/>
      <c r="ED56" s="87"/>
      <c r="EE56" s="87"/>
      <c r="EF56" s="87"/>
      <c r="EG56" s="87"/>
      <c r="EH56" s="87"/>
      <c r="EI56" s="87"/>
      <c r="EJ56" s="87"/>
      <c r="EK56" s="87"/>
      <c r="EL56" s="87"/>
      <c r="EM56" s="87"/>
      <c r="EN56" s="87"/>
      <c r="EO56" s="87"/>
      <c r="EP56" s="87"/>
      <c r="EQ56" s="87"/>
      <c r="ER56" s="87"/>
      <c r="ES56" s="87"/>
      <c r="ET56" s="87"/>
      <c r="EU56" s="87"/>
      <c r="EV56" s="87"/>
      <c r="EW56" s="87"/>
      <c r="EX56" s="87"/>
      <c r="EY56" s="87"/>
      <c r="EZ56" s="87"/>
      <c r="FA56" s="87"/>
      <c r="FB56" s="87"/>
      <c r="FC56" s="87"/>
      <c r="FD56" s="87"/>
      <c r="FE56" s="87"/>
      <c r="FF56" s="87"/>
      <c r="FG56" s="87"/>
      <c r="FH56" s="87"/>
      <c r="FI56" s="87"/>
      <c r="FJ56" s="87"/>
      <c r="FK56" s="87"/>
      <c r="FL56" s="87"/>
      <c r="FM56" s="87"/>
      <c r="FN56" s="87"/>
      <c r="FO56" s="87"/>
      <c r="FP56" s="87"/>
      <c r="FQ56" s="87"/>
      <c r="FR56" s="87"/>
      <c r="FS56" s="87"/>
      <c r="FT56" s="87"/>
      <c r="FU56" s="87"/>
      <c r="FV56" s="87"/>
      <c r="FW56" s="87"/>
      <c r="FX56" s="87"/>
      <c r="FY56" s="87"/>
      <c r="FZ56" s="87"/>
      <c r="GA56" s="87"/>
      <c r="GB56" s="87"/>
      <c r="GC56" s="87"/>
      <c r="GD56" s="87"/>
      <c r="GE56" s="87"/>
      <c r="GF56" s="87"/>
      <c r="GG56" s="87"/>
      <c r="GH56" s="87"/>
      <c r="GI56" s="87"/>
      <c r="GJ56" s="87"/>
      <c r="GK56" s="87"/>
      <c r="GL56" s="87"/>
      <c r="GM56" s="87"/>
      <c r="GN56" s="87"/>
      <c r="GO56" s="87"/>
      <c r="GP56" s="87"/>
      <c r="GQ56" s="87"/>
      <c r="GR56" s="87"/>
      <c r="GS56" s="87"/>
      <c r="GT56" s="87"/>
      <c r="GU56" s="87"/>
      <c r="GV56" s="87"/>
      <c r="GW56" s="87"/>
      <c r="GX56" s="87"/>
      <c r="GY56" s="87"/>
      <c r="GZ56" s="87"/>
      <c r="HA56" s="87"/>
      <c r="HB56" s="87"/>
      <c r="HC56" s="87"/>
      <c r="HD56" s="87"/>
      <c r="HE56" s="87"/>
      <c r="HF56" s="87"/>
      <c r="HG56" s="87"/>
      <c r="HH56" s="87"/>
      <c r="HI56" s="87"/>
      <c r="HJ56" s="87"/>
      <c r="HK56" s="87"/>
      <c r="HL56" s="87"/>
      <c r="HM56" s="87"/>
      <c r="HN56" s="87"/>
      <c r="HO56" s="87"/>
      <c r="HP56" s="87"/>
      <c r="HQ56" s="87"/>
      <c r="HR56" s="87"/>
      <c r="HS56" s="87"/>
      <c r="HT56" s="87"/>
      <c r="HU56" s="87"/>
      <c r="HV56" s="87"/>
      <c r="HW56" s="87"/>
      <c r="HX56" s="87"/>
      <c r="HY56" s="87"/>
      <c r="HZ56" s="87"/>
      <c r="IA56" s="87"/>
      <c r="IB56" s="87"/>
      <c r="IC56" s="87"/>
      <c r="ID56" s="87"/>
      <c r="IE56" s="87"/>
      <c r="IF56" s="87"/>
      <c r="IG56" s="87"/>
      <c r="IH56" s="87"/>
      <c r="II56" s="87"/>
      <c r="IJ56" s="87"/>
      <c r="IK56" s="87"/>
      <c r="IL56" s="87"/>
      <c r="IM56" s="87"/>
      <c r="IN56" s="87"/>
      <c r="IO56" s="87"/>
      <c r="IP56" s="87"/>
      <c r="IQ56" s="87"/>
      <c r="IR56" s="87"/>
      <c r="IS56" s="87"/>
      <c r="IT56" s="87"/>
      <c r="IU56" s="87"/>
      <c r="IV56" s="87"/>
    </row>
    <row r="57" spans="1:256" s="87" customFormat="1" ht="20.25" customHeight="1">
      <c r="A57" s="88"/>
      <c r="B57" s="86"/>
      <c r="C57" s="259"/>
      <c r="D57" s="259"/>
      <c r="E57" s="259"/>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87"/>
      <c r="BU57" s="87"/>
      <c r="BV57" s="87"/>
      <c r="BW57" s="87"/>
      <c r="BX57" s="87"/>
      <c r="BY57" s="87"/>
      <c r="BZ57" s="87"/>
      <c r="CA57" s="87"/>
      <c r="CB57" s="87"/>
      <c r="CC57" s="87"/>
      <c r="CD57" s="87"/>
      <c r="CE57" s="87"/>
      <c r="CF57" s="87"/>
      <c r="CG57" s="87"/>
      <c r="CH57" s="87"/>
      <c r="CI57" s="87"/>
      <c r="CJ57" s="87"/>
      <c r="CK57" s="87"/>
      <c r="CL57" s="87"/>
      <c r="CM57" s="87"/>
      <c r="CN57" s="87"/>
      <c r="CO57" s="87"/>
      <c r="CP57" s="87"/>
      <c r="CQ57" s="87"/>
      <c r="CR57" s="87"/>
      <c r="CS57" s="87"/>
      <c r="CT57" s="87"/>
      <c r="CU57" s="87"/>
      <c r="CV57" s="87"/>
      <c r="CW57" s="87"/>
      <c r="CX57" s="87"/>
      <c r="CY57" s="87"/>
      <c r="CZ57" s="87"/>
      <c r="DA57" s="87"/>
      <c r="DB57" s="87"/>
      <c r="DC57" s="87"/>
      <c r="DD57" s="87"/>
      <c r="DE57" s="87"/>
      <c r="DF57" s="87"/>
      <c r="DG57" s="87"/>
      <c r="DH57" s="87"/>
      <c r="DI57" s="87"/>
      <c r="DJ57" s="87"/>
      <c r="DK57" s="87"/>
      <c r="DL57" s="87"/>
      <c r="DM57" s="87"/>
      <c r="DN57" s="87"/>
      <c r="DO57" s="87"/>
      <c r="DP57" s="87"/>
      <c r="DQ57" s="87"/>
      <c r="DR57" s="87"/>
      <c r="DS57" s="87"/>
      <c r="DT57" s="87"/>
      <c r="DU57" s="87"/>
      <c r="DV57" s="87"/>
      <c r="DW57" s="87"/>
      <c r="DX57" s="87"/>
      <c r="DY57" s="87"/>
      <c r="DZ57" s="87"/>
      <c r="EA57" s="87"/>
      <c r="EB57" s="87"/>
      <c r="EC57" s="87"/>
      <c r="ED57" s="87"/>
      <c r="EE57" s="87"/>
      <c r="EF57" s="87"/>
      <c r="EG57" s="87"/>
      <c r="EH57" s="87"/>
      <c r="EI57" s="87"/>
      <c r="EJ57" s="87"/>
      <c r="EK57" s="87"/>
      <c r="EL57" s="87"/>
      <c r="EM57" s="87"/>
      <c r="EN57" s="87"/>
      <c r="EO57" s="87"/>
      <c r="EP57" s="87"/>
      <c r="EQ57" s="87"/>
      <c r="ER57" s="87"/>
      <c r="ES57" s="87"/>
      <c r="ET57" s="87"/>
      <c r="EU57" s="87"/>
      <c r="EV57" s="87"/>
      <c r="EW57" s="87"/>
      <c r="EX57" s="87"/>
      <c r="EY57" s="87"/>
      <c r="EZ57" s="87"/>
      <c r="FA57" s="87"/>
      <c r="FB57" s="87"/>
      <c r="FC57" s="87"/>
      <c r="FD57" s="87"/>
      <c r="FE57" s="87"/>
      <c r="FF57" s="87"/>
      <c r="FG57" s="87"/>
      <c r="FH57" s="87"/>
      <c r="FI57" s="87"/>
      <c r="FJ57" s="87"/>
      <c r="FK57" s="87"/>
      <c r="FL57" s="87"/>
      <c r="FM57" s="87"/>
      <c r="FN57" s="87"/>
      <c r="FO57" s="87"/>
      <c r="FP57" s="87"/>
      <c r="FQ57" s="87"/>
      <c r="FR57" s="87"/>
      <c r="FS57" s="87"/>
      <c r="FT57" s="87"/>
      <c r="FU57" s="87"/>
      <c r="FV57" s="87"/>
      <c r="FW57" s="87"/>
      <c r="FX57" s="87"/>
      <c r="FY57" s="87"/>
      <c r="FZ57" s="87"/>
      <c r="GA57" s="87"/>
      <c r="GB57" s="87"/>
      <c r="GC57" s="87"/>
      <c r="GD57" s="87"/>
      <c r="GE57" s="87"/>
      <c r="GF57" s="87"/>
      <c r="GG57" s="87"/>
      <c r="GH57" s="87"/>
      <c r="GI57" s="87"/>
      <c r="GJ57" s="87"/>
      <c r="GK57" s="87"/>
      <c r="GL57" s="87"/>
      <c r="GM57" s="87"/>
      <c r="GN57" s="87"/>
      <c r="GO57" s="87"/>
      <c r="GP57" s="87"/>
      <c r="GQ57" s="87"/>
      <c r="GR57" s="87"/>
      <c r="GS57" s="87"/>
      <c r="GT57" s="87"/>
      <c r="GU57" s="87"/>
      <c r="GV57" s="87"/>
      <c r="GW57" s="87"/>
      <c r="GX57" s="87"/>
      <c r="GY57" s="87"/>
      <c r="GZ57" s="87"/>
      <c r="HA57" s="87"/>
      <c r="HB57" s="87"/>
      <c r="HC57" s="87"/>
      <c r="HD57" s="87"/>
      <c r="HE57" s="87"/>
      <c r="HF57" s="87"/>
      <c r="HG57" s="87"/>
      <c r="HH57" s="87"/>
      <c r="HI57" s="87"/>
      <c r="HJ57" s="87"/>
      <c r="HK57" s="87"/>
      <c r="HL57" s="87"/>
      <c r="HM57" s="87"/>
      <c r="HN57" s="87"/>
      <c r="HO57" s="87"/>
      <c r="HP57" s="87"/>
      <c r="HQ57" s="87"/>
      <c r="HR57" s="87"/>
      <c r="HS57" s="87"/>
      <c r="HT57" s="87"/>
      <c r="HU57" s="87"/>
      <c r="HV57" s="87"/>
      <c r="HW57" s="87"/>
      <c r="HX57" s="87"/>
      <c r="HY57" s="87"/>
      <c r="HZ57" s="87"/>
      <c r="IA57" s="87"/>
      <c r="IB57" s="87"/>
      <c r="IC57" s="87"/>
      <c r="ID57" s="87"/>
      <c r="IE57" s="87"/>
      <c r="IF57" s="87"/>
      <c r="IG57" s="87"/>
      <c r="IH57" s="87"/>
      <c r="II57" s="87"/>
      <c r="IJ57" s="87"/>
      <c r="IK57" s="87"/>
      <c r="IL57" s="87"/>
      <c r="IM57" s="87"/>
      <c r="IN57" s="87"/>
      <c r="IO57" s="87"/>
      <c r="IP57" s="87"/>
      <c r="IQ57" s="87"/>
      <c r="IR57" s="87"/>
      <c r="IS57" s="87"/>
      <c r="IT57" s="87"/>
      <c r="IU57" s="87"/>
      <c r="IV57" s="87"/>
    </row>
    <row r="58" spans="1:256" s="87" customFormat="1" ht="20.25" customHeight="1">
      <c r="A58" s="258"/>
      <c r="B58" s="87"/>
      <c r="C58" s="87"/>
      <c r="D58" s="87"/>
      <c r="E58" s="87"/>
      <c r="F58" s="84"/>
      <c r="G58" s="84"/>
      <c r="H58" s="84"/>
      <c r="I58" s="84"/>
      <c r="J58" s="84"/>
      <c r="K58" s="84"/>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7"/>
      <c r="BR58" s="87"/>
      <c r="BS58" s="87"/>
      <c r="BT58" s="87"/>
      <c r="BU58" s="87"/>
      <c r="BV58" s="87"/>
      <c r="BW58" s="87"/>
      <c r="BX58" s="87"/>
      <c r="BY58" s="87"/>
      <c r="BZ58" s="87"/>
      <c r="CA58" s="87"/>
      <c r="CB58" s="87"/>
      <c r="CC58" s="87"/>
      <c r="CD58" s="87"/>
      <c r="CE58" s="87"/>
      <c r="CF58" s="87"/>
      <c r="CG58" s="87"/>
      <c r="CH58" s="87"/>
      <c r="CI58" s="87"/>
      <c r="CJ58" s="87"/>
      <c r="CK58" s="87"/>
      <c r="CL58" s="87"/>
      <c r="CM58" s="87"/>
      <c r="CN58" s="87"/>
      <c r="CO58" s="87"/>
      <c r="CP58" s="87"/>
      <c r="CQ58" s="87"/>
      <c r="CR58" s="87"/>
      <c r="CS58" s="87"/>
      <c r="CT58" s="87"/>
      <c r="CU58" s="87"/>
      <c r="CV58" s="87"/>
      <c r="CW58" s="87"/>
      <c r="CX58" s="87"/>
      <c r="CY58" s="87"/>
      <c r="CZ58" s="87"/>
      <c r="DA58" s="87"/>
      <c r="DB58" s="87"/>
      <c r="DC58" s="87"/>
      <c r="DD58" s="87"/>
      <c r="DE58" s="87"/>
      <c r="DF58" s="87"/>
      <c r="DG58" s="87"/>
      <c r="DH58" s="87"/>
      <c r="DI58" s="87"/>
      <c r="DJ58" s="87"/>
      <c r="DK58" s="87"/>
      <c r="DL58" s="87"/>
      <c r="DM58" s="87"/>
      <c r="DN58" s="87"/>
      <c r="DO58" s="87"/>
      <c r="DP58" s="87"/>
      <c r="DQ58" s="87"/>
      <c r="DR58" s="87"/>
      <c r="DS58" s="87"/>
      <c r="DT58" s="87"/>
      <c r="DU58" s="87"/>
      <c r="DV58" s="87"/>
      <c r="DW58" s="87"/>
      <c r="DX58" s="87"/>
      <c r="DY58" s="87"/>
      <c r="DZ58" s="87"/>
      <c r="EA58" s="87"/>
      <c r="EB58" s="87"/>
      <c r="EC58" s="87"/>
      <c r="ED58" s="87"/>
      <c r="EE58" s="87"/>
      <c r="EF58" s="87"/>
      <c r="EG58" s="87"/>
      <c r="EH58" s="87"/>
      <c r="EI58" s="87"/>
      <c r="EJ58" s="87"/>
      <c r="EK58" s="87"/>
      <c r="EL58" s="87"/>
      <c r="EM58" s="87"/>
      <c r="EN58" s="87"/>
      <c r="EO58" s="87"/>
      <c r="EP58" s="87"/>
      <c r="EQ58" s="87"/>
      <c r="ER58" s="87"/>
      <c r="ES58" s="87"/>
      <c r="ET58" s="87"/>
      <c r="EU58" s="87"/>
      <c r="EV58" s="87"/>
      <c r="EW58" s="87"/>
      <c r="EX58" s="87"/>
      <c r="EY58" s="87"/>
      <c r="EZ58" s="87"/>
      <c r="FA58" s="87"/>
      <c r="FB58" s="87"/>
      <c r="FC58" s="87"/>
      <c r="FD58" s="87"/>
      <c r="FE58" s="87"/>
      <c r="FF58" s="87"/>
      <c r="FG58" s="87"/>
      <c r="FH58" s="87"/>
      <c r="FI58" s="87"/>
      <c r="FJ58" s="87"/>
      <c r="FK58" s="87"/>
      <c r="FL58" s="87"/>
      <c r="FM58" s="87"/>
      <c r="FN58" s="87"/>
      <c r="FO58" s="87"/>
      <c r="FP58" s="87"/>
      <c r="FQ58" s="87"/>
      <c r="FR58" s="87"/>
      <c r="FS58" s="87"/>
      <c r="FT58" s="87"/>
      <c r="FU58" s="87"/>
      <c r="FV58" s="87"/>
      <c r="FW58" s="87"/>
      <c r="FX58" s="87"/>
      <c r="FY58" s="87"/>
      <c r="FZ58" s="87"/>
      <c r="GA58" s="87"/>
      <c r="GB58" s="87"/>
      <c r="GC58" s="87"/>
      <c r="GD58" s="87"/>
      <c r="GE58" s="87"/>
      <c r="GF58" s="87"/>
      <c r="GG58" s="87"/>
      <c r="GH58" s="87"/>
      <c r="GI58" s="87"/>
      <c r="GJ58" s="87"/>
      <c r="GK58" s="87"/>
      <c r="GL58" s="87"/>
      <c r="GM58" s="87"/>
      <c r="GN58" s="87"/>
      <c r="GO58" s="87"/>
      <c r="GP58" s="87"/>
      <c r="GQ58" s="87"/>
      <c r="GR58" s="87"/>
      <c r="GS58" s="87"/>
      <c r="GT58" s="87"/>
      <c r="GU58" s="87"/>
      <c r="GV58" s="87"/>
      <c r="GW58" s="87"/>
      <c r="GX58" s="87"/>
      <c r="GY58" s="87"/>
      <c r="GZ58" s="87"/>
      <c r="HA58" s="87"/>
      <c r="HB58" s="87"/>
      <c r="HC58" s="87"/>
      <c r="HD58" s="87"/>
      <c r="HE58" s="87"/>
      <c r="HF58" s="87"/>
      <c r="HG58" s="87"/>
      <c r="HH58" s="87"/>
      <c r="HI58" s="87"/>
      <c r="HJ58" s="87"/>
      <c r="HK58" s="87"/>
      <c r="HL58" s="87"/>
      <c r="HM58" s="87"/>
      <c r="HN58" s="87"/>
      <c r="HO58" s="87"/>
      <c r="HP58" s="87"/>
      <c r="HQ58" s="87"/>
      <c r="HR58" s="87"/>
      <c r="HS58" s="87"/>
      <c r="HT58" s="87"/>
      <c r="HU58" s="87"/>
      <c r="HV58" s="87"/>
      <c r="HW58" s="87"/>
      <c r="HX58" s="87"/>
      <c r="HY58" s="87"/>
      <c r="HZ58" s="87"/>
      <c r="IA58" s="87"/>
      <c r="IB58" s="87"/>
      <c r="IC58" s="87"/>
      <c r="ID58" s="87"/>
      <c r="IE58" s="87"/>
      <c r="IF58" s="87"/>
      <c r="IG58" s="87"/>
      <c r="IH58" s="87"/>
      <c r="II58" s="87"/>
      <c r="IJ58" s="87"/>
      <c r="IK58" s="87"/>
      <c r="IL58" s="87"/>
      <c r="IM58" s="87"/>
      <c r="IN58" s="87"/>
      <c r="IO58" s="87"/>
      <c r="IP58" s="87"/>
      <c r="IQ58" s="87"/>
      <c r="IR58" s="87"/>
      <c r="IS58" s="87"/>
      <c r="IT58" s="87"/>
      <c r="IU58" s="87"/>
      <c r="IV58" s="87"/>
    </row>
    <row r="59" spans="1:256" ht="20.25" customHeight="1">
      <c r="A59" s="251" t="s">
        <v>454</v>
      </c>
      <c r="B59" s="251"/>
      <c r="C59" s="251"/>
      <c r="D59" s="251"/>
      <c r="E59" s="251"/>
      <c r="F59" s="251"/>
      <c r="G59" s="251"/>
      <c r="H59" s="251"/>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row>
    <row r="60" spans="1:256" ht="20.25" customHeight="1">
      <c r="A60" s="129"/>
      <c r="B60" s="129"/>
      <c r="C60" s="267"/>
      <c r="D60" s="267"/>
      <c r="E60" s="267"/>
      <c r="F60" s="267"/>
      <c r="G60" s="288"/>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row>
    <row r="61" spans="1:256" ht="30" customHeight="1">
      <c r="A61" s="129"/>
      <c r="B61" s="129"/>
      <c r="C61" s="267"/>
      <c r="D61" s="267"/>
      <c r="E61" s="267"/>
      <c r="F61" s="267"/>
      <c r="G61" s="288"/>
      <c r="H61" s="267"/>
      <c r="I61" s="267"/>
      <c r="S61" s="183" t="s">
        <v>619</v>
      </c>
      <c r="T61" s="189"/>
      <c r="U61" s="189"/>
      <c r="V61" s="207"/>
      <c r="W61" s="372"/>
      <c r="X61" s="373"/>
      <c r="Y61" s="373"/>
      <c r="Z61" s="373"/>
      <c r="AA61" s="373"/>
      <c r="AB61" s="373"/>
      <c r="AC61" s="373"/>
      <c r="AD61" s="373"/>
      <c r="AE61" s="373"/>
      <c r="AF61" s="207"/>
    </row>
    <row r="62" spans="1:256" ht="20.25" customHeight="1">
      <c r="A62" s="129"/>
      <c r="B62" s="129"/>
      <c r="C62" s="267"/>
      <c r="D62" s="267"/>
      <c r="E62" s="267"/>
      <c r="F62" s="267"/>
      <c r="G62" s="288"/>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row>
    <row r="63" spans="1:256" ht="18" customHeight="1">
      <c r="A63" s="183" t="s">
        <v>218</v>
      </c>
      <c r="B63" s="189"/>
      <c r="C63" s="207"/>
      <c r="D63" s="183" t="s">
        <v>221</v>
      </c>
      <c r="E63" s="207"/>
      <c r="F63" s="183" t="s">
        <v>305</v>
      </c>
      <c r="G63" s="207"/>
      <c r="H63" s="183" t="s">
        <v>162</v>
      </c>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207"/>
    </row>
    <row r="64" spans="1:256" ht="18.75" customHeight="1">
      <c r="A64" s="185" t="s">
        <v>236</v>
      </c>
      <c r="B64" s="191"/>
      <c r="C64" s="203"/>
      <c r="D64" s="185"/>
      <c r="E64" s="281"/>
      <c r="F64" s="286"/>
      <c r="G64" s="289"/>
      <c r="H64" s="299" t="s">
        <v>430</v>
      </c>
      <c r="I64" s="333" t="s">
        <v>6</v>
      </c>
      <c r="J64" s="336" t="s">
        <v>604</v>
      </c>
      <c r="K64" s="336"/>
      <c r="L64" s="336"/>
      <c r="M64" s="363" t="s">
        <v>6</v>
      </c>
      <c r="N64" s="336" t="s">
        <v>511</v>
      </c>
      <c r="O64" s="336"/>
      <c r="P64" s="336"/>
      <c r="Q64" s="363" t="s">
        <v>6</v>
      </c>
      <c r="R64" s="336" t="s">
        <v>616</v>
      </c>
      <c r="S64" s="336"/>
      <c r="T64" s="336"/>
      <c r="U64" s="363" t="s">
        <v>6</v>
      </c>
      <c r="V64" s="336" t="s">
        <v>625</v>
      </c>
      <c r="W64" s="336"/>
      <c r="X64" s="336"/>
      <c r="Y64" s="336"/>
      <c r="Z64" s="336"/>
      <c r="AA64" s="336"/>
      <c r="AB64" s="336"/>
      <c r="AC64" s="336"/>
      <c r="AD64" s="336"/>
      <c r="AE64" s="336"/>
      <c r="AF64" s="409"/>
    </row>
    <row r="65" spans="1:33" s="87" customFormat="1" ht="18.75" customHeight="1">
      <c r="A65" s="186"/>
      <c r="B65" s="192"/>
      <c r="C65" s="204"/>
      <c r="D65" s="186"/>
      <c r="E65" s="282"/>
      <c r="F65" s="287"/>
      <c r="G65" s="290"/>
      <c r="H65" s="300"/>
      <c r="I65" s="322" t="s">
        <v>6</v>
      </c>
      <c r="J65" s="337" t="s">
        <v>79</v>
      </c>
      <c r="K65" s="337"/>
      <c r="L65" s="337"/>
      <c r="M65" s="361" t="s">
        <v>6</v>
      </c>
      <c r="N65" s="337" t="s">
        <v>118</v>
      </c>
      <c r="O65" s="337"/>
      <c r="P65" s="337"/>
      <c r="Q65" s="361" t="s">
        <v>6</v>
      </c>
      <c r="R65" s="337" t="s">
        <v>618</v>
      </c>
      <c r="S65" s="337"/>
      <c r="T65" s="337"/>
      <c r="U65" s="361" t="s">
        <v>6</v>
      </c>
      <c r="V65" s="337" t="s">
        <v>626</v>
      </c>
      <c r="W65" s="337"/>
      <c r="X65" s="337"/>
      <c r="Y65" s="397"/>
      <c r="Z65" s="397"/>
      <c r="AA65" s="397"/>
      <c r="AB65" s="397"/>
      <c r="AC65" s="397"/>
      <c r="AD65" s="397"/>
      <c r="AE65" s="397"/>
      <c r="AF65" s="282"/>
      <c r="AG65" s="87"/>
    </row>
    <row r="66" spans="1:33" s="247" customFormat="1" ht="18.75" customHeight="1">
      <c r="A66" s="253"/>
      <c r="B66" s="263"/>
      <c r="C66" s="269"/>
      <c r="D66" s="276"/>
      <c r="E66" s="284"/>
      <c r="F66" s="277"/>
      <c r="G66" s="292"/>
      <c r="H66" s="303" t="s">
        <v>911</v>
      </c>
      <c r="I66" s="325" t="s">
        <v>6</v>
      </c>
      <c r="J66" s="340" t="s">
        <v>761</v>
      </c>
      <c r="K66" s="348"/>
      <c r="L66" s="354"/>
      <c r="M66" s="330" t="s">
        <v>6</v>
      </c>
      <c r="N66" s="340" t="s">
        <v>584</v>
      </c>
      <c r="O66" s="330"/>
      <c r="P66" s="340"/>
      <c r="Q66" s="366"/>
      <c r="R66" s="366"/>
      <c r="S66" s="366"/>
      <c r="T66" s="366"/>
      <c r="U66" s="366"/>
      <c r="V66" s="366"/>
      <c r="W66" s="366"/>
      <c r="X66" s="366"/>
      <c r="Y66" s="366"/>
      <c r="Z66" s="366"/>
      <c r="AA66" s="366"/>
      <c r="AB66" s="366"/>
      <c r="AC66" s="366"/>
      <c r="AD66" s="366"/>
      <c r="AE66" s="366"/>
      <c r="AF66" s="410"/>
      <c r="AG66" s="247"/>
    </row>
    <row r="67" spans="1:33" s="247" customFormat="1" ht="18.75" customHeight="1">
      <c r="A67" s="253"/>
      <c r="B67" s="263"/>
      <c r="C67" s="269"/>
      <c r="D67" s="276"/>
      <c r="E67" s="284"/>
      <c r="F67" s="277"/>
      <c r="G67" s="292"/>
      <c r="H67" s="310" t="s">
        <v>912</v>
      </c>
      <c r="I67" s="325" t="s">
        <v>6</v>
      </c>
      <c r="J67" s="340" t="s">
        <v>761</v>
      </c>
      <c r="K67" s="348"/>
      <c r="L67" s="354"/>
      <c r="M67" s="330" t="s">
        <v>6</v>
      </c>
      <c r="N67" s="340" t="s">
        <v>584</v>
      </c>
      <c r="O67" s="330"/>
      <c r="P67" s="340"/>
      <c r="Q67" s="366"/>
      <c r="R67" s="366"/>
      <c r="S67" s="366"/>
      <c r="T67" s="366"/>
      <c r="U67" s="366"/>
      <c r="V67" s="366"/>
      <c r="W67" s="366"/>
      <c r="X67" s="366"/>
      <c r="Y67" s="366"/>
      <c r="Z67" s="366"/>
      <c r="AA67" s="366"/>
      <c r="AB67" s="366"/>
      <c r="AC67" s="366"/>
      <c r="AD67" s="366"/>
      <c r="AE67" s="366"/>
      <c r="AF67" s="410"/>
      <c r="AG67" s="247"/>
    </row>
    <row r="68" spans="1:33" s="247" customFormat="1" ht="18.75" customHeight="1">
      <c r="A68" s="253"/>
      <c r="B68" s="263"/>
      <c r="C68" s="270"/>
      <c r="D68" s="277"/>
      <c r="E68" s="284"/>
      <c r="F68" s="277"/>
      <c r="G68" s="293"/>
      <c r="H68" s="316" t="s">
        <v>102</v>
      </c>
      <c r="I68" s="324" t="s">
        <v>6</v>
      </c>
      <c r="J68" s="339" t="s">
        <v>228</v>
      </c>
      <c r="K68" s="339"/>
      <c r="L68" s="353"/>
      <c r="M68" s="356" t="s">
        <v>6</v>
      </c>
      <c r="N68" s="339" t="s">
        <v>611</v>
      </c>
      <c r="O68" s="339"/>
      <c r="P68" s="353"/>
      <c r="Q68" s="356" t="s">
        <v>6</v>
      </c>
      <c r="R68" s="342" t="s">
        <v>357</v>
      </c>
      <c r="S68" s="342"/>
      <c r="T68" s="342"/>
      <c r="U68" s="342"/>
      <c r="V68" s="339"/>
      <c r="W68" s="339"/>
      <c r="X68" s="339"/>
      <c r="Y68" s="339"/>
      <c r="Z68" s="339"/>
      <c r="AA68" s="339"/>
      <c r="AB68" s="339"/>
      <c r="AC68" s="339"/>
      <c r="AD68" s="339"/>
      <c r="AE68" s="339"/>
      <c r="AF68" s="383"/>
      <c r="AG68" s="247"/>
    </row>
    <row r="69" spans="1:33" s="87" customFormat="1" ht="18.75" customHeight="1">
      <c r="A69" s="253"/>
      <c r="B69" s="263"/>
      <c r="C69" s="270"/>
      <c r="D69" s="277"/>
      <c r="E69" s="284"/>
      <c r="F69" s="277"/>
      <c r="G69" s="293"/>
      <c r="H69" s="310" t="s">
        <v>113</v>
      </c>
      <c r="I69" s="325" t="s">
        <v>6</v>
      </c>
      <c r="J69" s="340" t="s">
        <v>605</v>
      </c>
      <c r="K69" s="348"/>
      <c r="L69" s="358"/>
      <c r="M69" s="330" t="s">
        <v>6</v>
      </c>
      <c r="N69" s="340" t="s">
        <v>613</v>
      </c>
      <c r="O69" s="366"/>
      <c r="P69" s="366"/>
      <c r="Q69" s="366"/>
      <c r="R69" s="340"/>
      <c r="S69" s="340"/>
      <c r="T69" s="340"/>
      <c r="U69" s="340"/>
      <c r="V69" s="340"/>
      <c r="W69" s="340"/>
      <c r="X69" s="340"/>
      <c r="Y69" s="340"/>
      <c r="Z69" s="340"/>
      <c r="AA69" s="340"/>
      <c r="AB69" s="340"/>
      <c r="AC69" s="340"/>
      <c r="AD69" s="340"/>
      <c r="AE69" s="340"/>
      <c r="AF69" s="411"/>
      <c r="AG69" s="247"/>
    </row>
    <row r="70" spans="1:33" s="247" customFormat="1" ht="18.75" customHeight="1">
      <c r="A70" s="253"/>
      <c r="B70" s="263"/>
      <c r="C70" s="270"/>
      <c r="D70" s="277"/>
      <c r="E70" s="284"/>
      <c r="F70" s="277"/>
      <c r="G70" s="293"/>
      <c r="H70" s="317" t="s">
        <v>462</v>
      </c>
      <c r="I70" s="334" t="s">
        <v>6</v>
      </c>
      <c r="J70" s="341" t="s">
        <v>228</v>
      </c>
      <c r="K70" s="341"/>
      <c r="L70" s="359" t="s">
        <v>6</v>
      </c>
      <c r="M70" s="341" t="s">
        <v>159</v>
      </c>
      <c r="N70" s="341"/>
      <c r="O70" s="343"/>
      <c r="P70" s="343"/>
      <c r="Q70" s="343"/>
      <c r="R70" s="343"/>
      <c r="S70" s="343"/>
      <c r="T70" s="343"/>
      <c r="U70" s="343"/>
      <c r="V70" s="343"/>
      <c r="W70" s="343"/>
      <c r="X70" s="343"/>
      <c r="Y70" s="343"/>
      <c r="Z70" s="343"/>
      <c r="AA70" s="343"/>
      <c r="AB70" s="343"/>
      <c r="AC70" s="343"/>
      <c r="AD70" s="343"/>
      <c r="AE70" s="343"/>
      <c r="AF70" s="382"/>
      <c r="AG70" s="247"/>
    </row>
    <row r="71" spans="1:33" s="247" customFormat="1" ht="19.5" customHeight="1">
      <c r="A71" s="253"/>
      <c r="B71" s="263"/>
      <c r="C71" s="270"/>
      <c r="D71" s="277"/>
      <c r="E71" s="284"/>
      <c r="F71" s="277"/>
      <c r="G71" s="293"/>
      <c r="H71" s="318"/>
      <c r="I71" s="335"/>
      <c r="J71" s="342"/>
      <c r="K71" s="342"/>
      <c r="L71" s="360"/>
      <c r="M71" s="342"/>
      <c r="N71" s="342"/>
      <c r="O71" s="339"/>
      <c r="P71" s="339"/>
      <c r="Q71" s="339"/>
      <c r="R71" s="339"/>
      <c r="S71" s="339"/>
      <c r="T71" s="339"/>
      <c r="U71" s="339"/>
      <c r="V71" s="339"/>
      <c r="W71" s="339"/>
      <c r="X71" s="339"/>
      <c r="Y71" s="339"/>
      <c r="Z71" s="339"/>
      <c r="AA71" s="339"/>
      <c r="AB71" s="339"/>
      <c r="AC71" s="339"/>
      <c r="AD71" s="339"/>
      <c r="AE71" s="339"/>
      <c r="AF71" s="383"/>
      <c r="AG71" s="247"/>
    </row>
    <row r="72" spans="1:33" s="247" customFormat="1" ht="18.75" customHeight="1">
      <c r="A72" s="253"/>
      <c r="B72" s="263"/>
      <c r="C72" s="270"/>
      <c r="D72" s="277"/>
      <c r="E72" s="284"/>
      <c r="F72" s="277"/>
      <c r="G72" s="293"/>
      <c r="H72" s="317" t="s">
        <v>251</v>
      </c>
      <c r="I72" s="334" t="s">
        <v>6</v>
      </c>
      <c r="J72" s="341" t="s">
        <v>228</v>
      </c>
      <c r="K72" s="341"/>
      <c r="L72" s="359" t="s">
        <v>6</v>
      </c>
      <c r="M72" s="341" t="s">
        <v>159</v>
      </c>
      <c r="N72" s="341"/>
      <c r="O72" s="343"/>
      <c r="P72" s="343"/>
      <c r="Q72" s="343"/>
      <c r="R72" s="343"/>
      <c r="S72" s="343"/>
      <c r="T72" s="343"/>
      <c r="U72" s="343"/>
      <c r="V72" s="343"/>
      <c r="W72" s="343"/>
      <c r="X72" s="343"/>
      <c r="Y72" s="343"/>
      <c r="Z72" s="343"/>
      <c r="AA72" s="343"/>
      <c r="AB72" s="343"/>
      <c r="AC72" s="343"/>
      <c r="AD72" s="343"/>
      <c r="AE72" s="343"/>
      <c r="AF72" s="382"/>
      <c r="AG72" s="247"/>
    </row>
    <row r="73" spans="1:33" s="247" customFormat="1" ht="18.75" customHeight="1">
      <c r="A73" s="253"/>
      <c r="B73" s="263"/>
      <c r="C73" s="270"/>
      <c r="D73" s="277"/>
      <c r="E73" s="284"/>
      <c r="F73" s="277"/>
      <c r="G73" s="293"/>
      <c r="H73" s="318"/>
      <c r="I73" s="335"/>
      <c r="J73" s="342"/>
      <c r="K73" s="342"/>
      <c r="L73" s="360"/>
      <c r="M73" s="342"/>
      <c r="N73" s="342"/>
      <c r="O73" s="339"/>
      <c r="P73" s="339"/>
      <c r="Q73" s="339"/>
      <c r="R73" s="339"/>
      <c r="S73" s="339"/>
      <c r="T73" s="339"/>
      <c r="U73" s="339"/>
      <c r="V73" s="339"/>
      <c r="W73" s="339"/>
      <c r="X73" s="339"/>
      <c r="Y73" s="339"/>
      <c r="Z73" s="339"/>
      <c r="AA73" s="339"/>
      <c r="AB73" s="339"/>
      <c r="AC73" s="339"/>
      <c r="AD73" s="339"/>
      <c r="AE73" s="339"/>
      <c r="AF73" s="383"/>
      <c r="AG73" s="247"/>
    </row>
    <row r="74" spans="1:33" s="247" customFormat="1" ht="18.75" customHeight="1">
      <c r="A74" s="253"/>
      <c r="B74" s="263"/>
      <c r="C74" s="270"/>
      <c r="D74" s="277"/>
      <c r="E74" s="284"/>
      <c r="F74" s="277"/>
      <c r="G74" s="293"/>
      <c r="H74" s="317" t="s">
        <v>593</v>
      </c>
      <c r="I74" s="334" t="s">
        <v>6</v>
      </c>
      <c r="J74" s="341" t="s">
        <v>228</v>
      </c>
      <c r="K74" s="341"/>
      <c r="L74" s="359" t="s">
        <v>6</v>
      </c>
      <c r="M74" s="341" t="s">
        <v>159</v>
      </c>
      <c r="N74" s="341"/>
      <c r="O74" s="343"/>
      <c r="P74" s="343"/>
      <c r="Q74" s="343"/>
      <c r="R74" s="343"/>
      <c r="S74" s="343"/>
      <c r="T74" s="343"/>
      <c r="U74" s="343"/>
      <c r="V74" s="343"/>
      <c r="W74" s="343"/>
      <c r="X74" s="343"/>
      <c r="Y74" s="343"/>
      <c r="Z74" s="343"/>
      <c r="AA74" s="343"/>
      <c r="AB74" s="343"/>
      <c r="AC74" s="343"/>
      <c r="AD74" s="343"/>
      <c r="AE74" s="343"/>
      <c r="AF74" s="382"/>
      <c r="AG74" s="247"/>
    </row>
    <row r="75" spans="1:33" s="247" customFormat="1" ht="18.75" customHeight="1">
      <c r="A75" s="253"/>
      <c r="B75" s="263"/>
      <c r="C75" s="270"/>
      <c r="D75" s="277"/>
      <c r="E75" s="284"/>
      <c r="F75" s="277"/>
      <c r="G75" s="293"/>
      <c r="H75" s="318"/>
      <c r="I75" s="335"/>
      <c r="J75" s="342"/>
      <c r="K75" s="342"/>
      <c r="L75" s="360"/>
      <c r="M75" s="342"/>
      <c r="N75" s="342"/>
      <c r="O75" s="339"/>
      <c r="P75" s="339"/>
      <c r="Q75" s="339"/>
      <c r="R75" s="339"/>
      <c r="S75" s="339"/>
      <c r="T75" s="339"/>
      <c r="U75" s="339"/>
      <c r="V75" s="339"/>
      <c r="W75" s="339"/>
      <c r="X75" s="339"/>
      <c r="Y75" s="339"/>
      <c r="Z75" s="339"/>
      <c r="AA75" s="339"/>
      <c r="AB75" s="339"/>
      <c r="AC75" s="339"/>
      <c r="AD75" s="339"/>
      <c r="AE75" s="339"/>
      <c r="AF75" s="383"/>
      <c r="AG75" s="247"/>
    </row>
    <row r="76" spans="1:33" s="247" customFormat="1" ht="18.75" customHeight="1">
      <c r="A76" s="253"/>
      <c r="B76" s="263"/>
      <c r="C76" s="270"/>
      <c r="D76" s="277"/>
      <c r="E76" s="284"/>
      <c r="F76" s="277"/>
      <c r="G76" s="293"/>
      <c r="H76" s="317" t="s">
        <v>595</v>
      </c>
      <c r="I76" s="334" t="s">
        <v>6</v>
      </c>
      <c r="J76" s="341" t="s">
        <v>228</v>
      </c>
      <c r="K76" s="341"/>
      <c r="L76" s="359" t="s">
        <v>6</v>
      </c>
      <c r="M76" s="341" t="s">
        <v>159</v>
      </c>
      <c r="N76" s="341"/>
      <c r="O76" s="343"/>
      <c r="P76" s="343"/>
      <c r="Q76" s="343"/>
      <c r="R76" s="343"/>
      <c r="S76" s="343"/>
      <c r="T76" s="343"/>
      <c r="U76" s="343"/>
      <c r="V76" s="343"/>
      <c r="W76" s="343"/>
      <c r="X76" s="343"/>
      <c r="Y76" s="343"/>
      <c r="Z76" s="343"/>
      <c r="AA76" s="343"/>
      <c r="AB76" s="343"/>
      <c r="AC76" s="343"/>
      <c r="AD76" s="343"/>
      <c r="AE76" s="343"/>
      <c r="AF76" s="382"/>
      <c r="AG76" s="247"/>
    </row>
    <row r="77" spans="1:33" s="247" customFormat="1" ht="18.75" customHeight="1">
      <c r="A77" s="253"/>
      <c r="B77" s="263"/>
      <c r="C77" s="270"/>
      <c r="D77" s="277"/>
      <c r="E77" s="284"/>
      <c r="F77" s="277"/>
      <c r="G77" s="293"/>
      <c r="H77" s="318"/>
      <c r="I77" s="335"/>
      <c r="J77" s="342"/>
      <c r="K77" s="342"/>
      <c r="L77" s="360"/>
      <c r="M77" s="342"/>
      <c r="N77" s="342"/>
      <c r="O77" s="339"/>
      <c r="P77" s="339"/>
      <c r="Q77" s="339"/>
      <c r="R77" s="339"/>
      <c r="S77" s="339"/>
      <c r="T77" s="339"/>
      <c r="U77" s="339"/>
      <c r="V77" s="339"/>
      <c r="W77" s="339"/>
      <c r="X77" s="339"/>
      <c r="Y77" s="339"/>
      <c r="Z77" s="339"/>
      <c r="AA77" s="339"/>
      <c r="AB77" s="339"/>
      <c r="AC77" s="339"/>
      <c r="AD77" s="339"/>
      <c r="AE77" s="339"/>
      <c r="AF77" s="383"/>
      <c r="AG77" s="247"/>
    </row>
    <row r="78" spans="1:33" s="247" customFormat="1" ht="18.75" customHeight="1">
      <c r="A78" s="254" t="s">
        <v>6</v>
      </c>
      <c r="B78" s="263">
        <v>78</v>
      </c>
      <c r="C78" s="270" t="s">
        <v>225</v>
      </c>
      <c r="D78" s="254" t="s">
        <v>6</v>
      </c>
      <c r="E78" s="284" t="s">
        <v>592</v>
      </c>
      <c r="F78" s="277"/>
      <c r="G78" s="293"/>
      <c r="H78" s="310" t="s">
        <v>361</v>
      </c>
      <c r="I78" s="325" t="s">
        <v>6</v>
      </c>
      <c r="J78" s="340" t="s">
        <v>228</v>
      </c>
      <c r="K78" s="348"/>
      <c r="L78" s="330" t="s">
        <v>6</v>
      </c>
      <c r="M78" s="340" t="s">
        <v>159</v>
      </c>
      <c r="N78" s="358"/>
      <c r="O78" s="340"/>
      <c r="P78" s="340"/>
      <c r="Q78" s="340"/>
      <c r="R78" s="340"/>
      <c r="S78" s="340"/>
      <c r="T78" s="340"/>
      <c r="U78" s="340"/>
      <c r="V78" s="340"/>
      <c r="W78" s="340"/>
      <c r="X78" s="340"/>
      <c r="Y78" s="340"/>
      <c r="Z78" s="340"/>
      <c r="AA78" s="340"/>
      <c r="AB78" s="340"/>
      <c r="AC78" s="340"/>
      <c r="AD78" s="340"/>
      <c r="AE78" s="340"/>
      <c r="AF78" s="411"/>
      <c r="AG78" s="247"/>
    </row>
    <row r="79" spans="1:33" s="247" customFormat="1" ht="18.75" customHeight="1">
      <c r="A79" s="253"/>
      <c r="B79" s="263"/>
      <c r="C79" s="270"/>
      <c r="D79" s="277"/>
      <c r="E79" s="284"/>
      <c r="F79" s="277"/>
      <c r="G79" s="293"/>
      <c r="H79" s="319" t="s">
        <v>121</v>
      </c>
      <c r="I79" s="325" t="s">
        <v>6</v>
      </c>
      <c r="J79" s="340" t="s">
        <v>228</v>
      </c>
      <c r="K79" s="340"/>
      <c r="L79" s="330" t="s">
        <v>6</v>
      </c>
      <c r="M79" s="340" t="s">
        <v>609</v>
      </c>
      <c r="N79" s="340"/>
      <c r="O79" s="330" t="s">
        <v>6</v>
      </c>
      <c r="P79" s="340" t="s">
        <v>410</v>
      </c>
      <c r="Q79" s="358"/>
      <c r="R79" s="358"/>
      <c r="S79" s="370"/>
      <c r="T79" s="370"/>
      <c r="U79" s="370"/>
      <c r="V79" s="370"/>
      <c r="W79" s="370"/>
      <c r="X79" s="370"/>
      <c r="Y79" s="370"/>
      <c r="Z79" s="370"/>
      <c r="AA79" s="370"/>
      <c r="AB79" s="370"/>
      <c r="AC79" s="370"/>
      <c r="AD79" s="370"/>
      <c r="AE79" s="370"/>
      <c r="AF79" s="412"/>
      <c r="AG79" s="247"/>
    </row>
    <row r="80" spans="1:33" s="247" customFormat="1" ht="18.75" customHeight="1">
      <c r="A80" s="253"/>
      <c r="B80" s="263"/>
      <c r="C80" s="270"/>
      <c r="D80" s="277"/>
      <c r="E80" s="284"/>
      <c r="F80" s="277"/>
      <c r="G80" s="293"/>
      <c r="H80" s="319" t="s">
        <v>133</v>
      </c>
      <c r="I80" s="325" t="s">
        <v>6</v>
      </c>
      <c r="J80" s="340" t="s">
        <v>228</v>
      </c>
      <c r="K80" s="348"/>
      <c r="L80" s="330" t="s">
        <v>6</v>
      </c>
      <c r="M80" s="340" t="s">
        <v>159</v>
      </c>
      <c r="N80" s="358"/>
      <c r="O80" s="340"/>
      <c r="P80" s="340"/>
      <c r="Q80" s="340"/>
      <c r="R80" s="340"/>
      <c r="S80" s="340"/>
      <c r="T80" s="340"/>
      <c r="U80" s="340"/>
      <c r="V80" s="340"/>
      <c r="W80" s="340"/>
      <c r="X80" s="340"/>
      <c r="Y80" s="340"/>
      <c r="Z80" s="340"/>
      <c r="AA80" s="340"/>
      <c r="AB80" s="340"/>
      <c r="AC80" s="340"/>
      <c r="AD80" s="340"/>
      <c r="AE80" s="340"/>
      <c r="AF80" s="411"/>
      <c r="AG80" s="247"/>
    </row>
    <row r="81" spans="1:32" s="247" customFormat="1" ht="18.75" customHeight="1">
      <c r="A81" s="253"/>
      <c r="B81" s="263"/>
      <c r="C81" s="270"/>
      <c r="D81" s="277"/>
      <c r="E81" s="284"/>
      <c r="F81" s="277"/>
      <c r="G81" s="293"/>
      <c r="H81" s="319" t="s">
        <v>147</v>
      </c>
      <c r="I81" s="325" t="s">
        <v>6</v>
      </c>
      <c r="J81" s="340" t="s">
        <v>228</v>
      </c>
      <c r="K81" s="340"/>
      <c r="L81" s="330" t="s">
        <v>6</v>
      </c>
      <c r="M81" s="340" t="s">
        <v>610</v>
      </c>
      <c r="N81" s="340"/>
      <c r="O81" s="330" t="s">
        <v>6</v>
      </c>
      <c r="P81" s="340" t="s">
        <v>211</v>
      </c>
      <c r="Q81" s="358"/>
      <c r="R81" s="358"/>
      <c r="S81" s="358"/>
      <c r="T81" s="340"/>
      <c r="U81" s="340"/>
      <c r="V81" s="340"/>
      <c r="W81" s="340"/>
      <c r="X81" s="340"/>
      <c r="Y81" s="340"/>
      <c r="Z81" s="340"/>
      <c r="AA81" s="340"/>
      <c r="AB81" s="340"/>
      <c r="AC81" s="340"/>
      <c r="AD81" s="340"/>
      <c r="AE81" s="340"/>
      <c r="AF81" s="411"/>
    </row>
    <row r="82" spans="1:32" s="247" customFormat="1" ht="18.75" customHeight="1">
      <c r="A82" s="253"/>
      <c r="B82" s="263"/>
      <c r="C82" s="270"/>
      <c r="D82" s="277"/>
      <c r="E82" s="284"/>
      <c r="F82" s="277"/>
      <c r="G82" s="293"/>
      <c r="H82" s="319" t="s">
        <v>242</v>
      </c>
      <c r="I82" s="325" t="s">
        <v>6</v>
      </c>
      <c r="J82" s="340" t="s">
        <v>228</v>
      </c>
      <c r="K82" s="340"/>
      <c r="L82" s="330" t="s">
        <v>6</v>
      </c>
      <c r="M82" s="340" t="s">
        <v>457</v>
      </c>
      <c r="N82" s="340"/>
      <c r="O82" s="340"/>
      <c r="P82" s="330" t="s">
        <v>6</v>
      </c>
      <c r="Q82" s="340" t="s">
        <v>325</v>
      </c>
      <c r="R82" s="340"/>
      <c r="S82" s="340"/>
      <c r="T82" s="340"/>
      <c r="U82" s="340"/>
      <c r="V82" s="340"/>
      <c r="W82" s="340"/>
      <c r="X82" s="340"/>
      <c r="Y82" s="340"/>
      <c r="Z82" s="340"/>
      <c r="AA82" s="340"/>
      <c r="AB82" s="340"/>
      <c r="AC82" s="340"/>
      <c r="AD82" s="340"/>
      <c r="AE82" s="340"/>
      <c r="AF82" s="411"/>
    </row>
    <row r="83" spans="1:32" s="247" customFormat="1" ht="18.75" customHeight="1">
      <c r="A83" s="253"/>
      <c r="B83" s="263"/>
      <c r="C83" s="270"/>
      <c r="D83" s="277"/>
      <c r="E83" s="284"/>
      <c r="F83" s="277"/>
      <c r="G83" s="293"/>
      <c r="H83" s="320" t="s">
        <v>597</v>
      </c>
      <c r="I83" s="325" t="s">
        <v>6</v>
      </c>
      <c r="J83" s="340" t="s">
        <v>228</v>
      </c>
      <c r="K83" s="348"/>
      <c r="L83" s="330" t="s">
        <v>6</v>
      </c>
      <c r="M83" s="340" t="s">
        <v>159</v>
      </c>
      <c r="N83" s="358"/>
      <c r="O83" s="340"/>
      <c r="P83" s="340"/>
      <c r="Q83" s="340"/>
      <c r="R83" s="340"/>
      <c r="S83" s="340"/>
      <c r="T83" s="340"/>
      <c r="U83" s="340"/>
      <c r="V83" s="340"/>
      <c r="W83" s="340"/>
      <c r="X83" s="340"/>
      <c r="Y83" s="340"/>
      <c r="Z83" s="340"/>
      <c r="AA83" s="340"/>
      <c r="AB83" s="340"/>
      <c r="AC83" s="340"/>
      <c r="AD83" s="340"/>
      <c r="AE83" s="340"/>
      <c r="AF83" s="411"/>
    </row>
    <row r="84" spans="1:32" s="247" customFormat="1" ht="19.5" customHeight="1">
      <c r="A84" s="253"/>
      <c r="B84" s="263"/>
      <c r="C84" s="270"/>
      <c r="D84" s="277"/>
      <c r="E84" s="284"/>
      <c r="F84" s="277"/>
      <c r="G84" s="293"/>
      <c r="H84" s="310" t="s">
        <v>598</v>
      </c>
      <c r="I84" s="325" t="s">
        <v>6</v>
      </c>
      <c r="J84" s="340" t="s">
        <v>228</v>
      </c>
      <c r="K84" s="348"/>
      <c r="L84" s="330" t="s">
        <v>6</v>
      </c>
      <c r="M84" s="340" t="s">
        <v>159</v>
      </c>
      <c r="N84" s="358"/>
      <c r="O84" s="340"/>
      <c r="P84" s="340"/>
      <c r="Q84" s="340"/>
      <c r="R84" s="340"/>
      <c r="S84" s="340"/>
      <c r="T84" s="340"/>
      <c r="U84" s="340"/>
      <c r="V84" s="340"/>
      <c r="W84" s="340"/>
      <c r="X84" s="340"/>
      <c r="Y84" s="340"/>
      <c r="Z84" s="340"/>
      <c r="AA84" s="340"/>
      <c r="AB84" s="340"/>
      <c r="AC84" s="340"/>
      <c r="AD84" s="340"/>
      <c r="AE84" s="340"/>
      <c r="AF84" s="411"/>
    </row>
    <row r="85" spans="1:32" s="247" customFormat="1" ht="18.75" customHeight="1">
      <c r="A85" s="253"/>
      <c r="B85" s="263"/>
      <c r="C85" s="270"/>
      <c r="D85" s="277"/>
      <c r="E85" s="284"/>
      <c r="F85" s="277"/>
      <c r="G85" s="293"/>
      <c r="H85" s="310" t="s">
        <v>599</v>
      </c>
      <c r="I85" s="325" t="s">
        <v>6</v>
      </c>
      <c r="J85" s="340" t="s">
        <v>228</v>
      </c>
      <c r="K85" s="348"/>
      <c r="L85" s="330" t="s">
        <v>6</v>
      </c>
      <c r="M85" s="340" t="s">
        <v>159</v>
      </c>
      <c r="N85" s="358"/>
      <c r="O85" s="340"/>
      <c r="P85" s="340"/>
      <c r="Q85" s="340"/>
      <c r="R85" s="340"/>
      <c r="S85" s="340"/>
      <c r="T85" s="340"/>
      <c r="U85" s="340"/>
      <c r="V85" s="340"/>
      <c r="W85" s="340"/>
      <c r="X85" s="340"/>
      <c r="Y85" s="340"/>
      <c r="Z85" s="340"/>
      <c r="AA85" s="340"/>
      <c r="AB85" s="340"/>
      <c r="AC85" s="340"/>
      <c r="AD85" s="340"/>
      <c r="AE85" s="340"/>
      <c r="AF85" s="411"/>
    </row>
    <row r="86" spans="1:32" s="247" customFormat="1" ht="18.75" customHeight="1">
      <c r="A86" s="253"/>
      <c r="B86" s="263"/>
      <c r="C86" s="270"/>
      <c r="D86" s="277"/>
      <c r="E86" s="284"/>
      <c r="F86" s="277"/>
      <c r="G86" s="293"/>
      <c r="H86" s="321" t="s">
        <v>170</v>
      </c>
      <c r="I86" s="325" t="s">
        <v>6</v>
      </c>
      <c r="J86" s="340" t="s">
        <v>228</v>
      </c>
      <c r="K86" s="348"/>
      <c r="L86" s="330" t="s">
        <v>6</v>
      </c>
      <c r="M86" s="340" t="s">
        <v>159</v>
      </c>
      <c r="N86" s="358"/>
      <c r="O86" s="340"/>
      <c r="P86" s="340"/>
      <c r="Q86" s="340"/>
      <c r="R86" s="340"/>
      <c r="S86" s="340"/>
      <c r="T86" s="340"/>
      <c r="U86" s="340"/>
      <c r="V86" s="340"/>
      <c r="W86" s="340"/>
      <c r="X86" s="340"/>
      <c r="Y86" s="340"/>
      <c r="Z86" s="340"/>
      <c r="AA86" s="340"/>
      <c r="AB86" s="340"/>
      <c r="AC86" s="340"/>
      <c r="AD86" s="340"/>
      <c r="AE86" s="340"/>
      <c r="AF86" s="411"/>
    </row>
    <row r="87" spans="1:32" s="247" customFormat="1" ht="18.75" customHeight="1">
      <c r="A87" s="253"/>
      <c r="B87" s="263"/>
      <c r="C87" s="270"/>
      <c r="D87" s="277"/>
      <c r="E87" s="284"/>
      <c r="F87" s="277"/>
      <c r="G87" s="293"/>
      <c r="H87" s="319" t="s">
        <v>600</v>
      </c>
      <c r="I87" s="325" t="s">
        <v>6</v>
      </c>
      <c r="J87" s="340" t="s">
        <v>228</v>
      </c>
      <c r="K87" s="348"/>
      <c r="L87" s="330" t="s">
        <v>6</v>
      </c>
      <c r="M87" s="340" t="s">
        <v>159</v>
      </c>
      <c r="N87" s="358"/>
      <c r="O87" s="340"/>
      <c r="P87" s="340"/>
      <c r="Q87" s="340"/>
      <c r="R87" s="340"/>
      <c r="S87" s="340"/>
      <c r="T87" s="340"/>
      <c r="U87" s="340"/>
      <c r="V87" s="340"/>
      <c r="W87" s="340"/>
      <c r="X87" s="340"/>
      <c r="Y87" s="340"/>
      <c r="Z87" s="340"/>
      <c r="AA87" s="340"/>
      <c r="AB87" s="340"/>
      <c r="AC87" s="340"/>
      <c r="AD87" s="340"/>
      <c r="AE87" s="340"/>
      <c r="AF87" s="411"/>
    </row>
    <row r="88" spans="1:32" s="247" customFormat="1" ht="18.75" customHeight="1">
      <c r="A88" s="255"/>
      <c r="B88" s="264"/>
      <c r="C88" s="273"/>
      <c r="D88" s="280"/>
      <c r="E88" s="285"/>
      <c r="F88" s="280"/>
      <c r="G88" s="297"/>
      <c r="H88" s="314" t="s">
        <v>120</v>
      </c>
      <c r="I88" s="331" t="s">
        <v>6</v>
      </c>
      <c r="J88" s="344" t="s">
        <v>228</v>
      </c>
      <c r="K88" s="351"/>
      <c r="L88" s="357" t="s">
        <v>6</v>
      </c>
      <c r="M88" s="344" t="s">
        <v>159</v>
      </c>
      <c r="N88" s="365"/>
      <c r="O88" s="344"/>
      <c r="P88" s="344"/>
      <c r="Q88" s="344"/>
      <c r="R88" s="344"/>
      <c r="S88" s="344"/>
      <c r="T88" s="344"/>
      <c r="U88" s="344"/>
      <c r="V88" s="344"/>
      <c r="W88" s="344"/>
      <c r="X88" s="344"/>
      <c r="Y88" s="344"/>
      <c r="Z88" s="344"/>
      <c r="AA88" s="344"/>
      <c r="AB88" s="344"/>
      <c r="AC88" s="344"/>
      <c r="AD88" s="344"/>
      <c r="AE88" s="344"/>
      <c r="AF88" s="413"/>
    </row>
    <row r="89" spans="1:32" ht="18.75" customHeight="1">
      <c r="A89" s="86"/>
      <c r="C89" s="272"/>
      <c r="D89" s="245"/>
      <c r="E89" s="272"/>
      <c r="F89" s="245"/>
      <c r="G89" s="298"/>
      <c r="H89" s="272"/>
      <c r="I89" s="261"/>
      <c r="J89" s="86"/>
      <c r="K89" s="298"/>
      <c r="L89" s="261"/>
      <c r="M89" s="86"/>
      <c r="O89" s="86"/>
      <c r="P89" s="86"/>
      <c r="Q89" s="86"/>
      <c r="R89" s="86"/>
      <c r="S89" s="86"/>
      <c r="T89" s="86"/>
      <c r="U89" s="86"/>
      <c r="V89" s="86"/>
      <c r="W89" s="86"/>
      <c r="X89" s="86"/>
      <c r="Y89" s="86"/>
      <c r="Z89" s="86"/>
      <c r="AA89" s="86"/>
      <c r="AB89" s="86"/>
      <c r="AC89" s="86"/>
      <c r="AD89" s="86"/>
      <c r="AE89" s="86"/>
      <c r="AF89" s="86"/>
    </row>
    <row r="90" spans="1:32" ht="18.75" customHeight="1">
      <c r="A90" s="86"/>
      <c r="C90" s="272"/>
      <c r="D90" s="245"/>
      <c r="E90" s="272"/>
      <c r="F90" s="245"/>
      <c r="G90" s="298"/>
      <c r="H90" s="272"/>
      <c r="I90" s="261"/>
      <c r="J90" s="86"/>
      <c r="K90" s="298"/>
      <c r="L90" s="261"/>
      <c r="M90" s="86"/>
      <c r="O90" s="86"/>
      <c r="P90" s="86"/>
      <c r="Q90" s="86"/>
      <c r="R90" s="86"/>
      <c r="S90" s="86"/>
      <c r="T90" s="86"/>
      <c r="U90" s="86"/>
      <c r="V90" s="86"/>
      <c r="W90" s="86"/>
      <c r="X90" s="86"/>
      <c r="Y90" s="86"/>
      <c r="Z90" s="86"/>
      <c r="AA90" s="86"/>
      <c r="AB90" s="86"/>
      <c r="AC90" s="86"/>
      <c r="AD90" s="86"/>
      <c r="AE90" s="86"/>
      <c r="AF90" s="86"/>
    </row>
    <row r="91" spans="1:32" s="87" customFormat="1" ht="20.25" customHeight="1">
      <c r="A91" s="88"/>
      <c r="B91" s="265" t="s">
        <v>75</v>
      </c>
      <c r="C91" s="246"/>
      <c r="D91" s="246"/>
      <c r="E91" s="246"/>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row>
    <row r="92" spans="1:32" s="87" customFormat="1" ht="20.25" customHeight="1">
      <c r="A92" s="88"/>
      <c r="B92" s="87"/>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row>
    <row r="93" spans="1:32" ht="20.25" customHeight="1">
      <c r="A93" s="258"/>
      <c r="B93" s="258"/>
      <c r="C93" s="274" t="s">
        <v>351</v>
      </c>
      <c r="D93" s="274"/>
      <c r="E93" s="84"/>
      <c r="F93" s="84"/>
      <c r="G93" s="259"/>
      <c r="H93" s="84"/>
      <c r="I93" s="84"/>
      <c r="J93" s="84"/>
      <c r="K93" s="84"/>
      <c r="L93" s="84"/>
      <c r="M93" s="84"/>
      <c r="N93" s="84"/>
      <c r="O93" s="84"/>
      <c r="P93" s="84"/>
      <c r="Q93" s="84"/>
      <c r="R93" s="84"/>
      <c r="S93" s="84"/>
      <c r="T93" s="84"/>
      <c r="U93" s="84"/>
      <c r="V93" s="84"/>
    </row>
  </sheetData>
  <mergeCells count="64">
    <mergeCell ref="A3:AF3"/>
    <mergeCell ref="S5:V5"/>
    <mergeCell ref="A7:C7"/>
    <mergeCell ref="D7:E7"/>
    <mergeCell ref="F7:G7"/>
    <mergeCell ref="H7:X7"/>
    <mergeCell ref="Y7:AB7"/>
    <mergeCell ref="AC7:AF7"/>
    <mergeCell ref="J21:K21"/>
    <mergeCell ref="M21:N21"/>
    <mergeCell ref="B45:X45"/>
    <mergeCell ref="A59:AF59"/>
    <mergeCell ref="S61:V61"/>
    <mergeCell ref="A63:C63"/>
    <mergeCell ref="D63:E63"/>
    <mergeCell ref="F63:G63"/>
    <mergeCell ref="H63:AF63"/>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2:H23"/>
    <mergeCell ref="I22:I23"/>
    <mergeCell ref="J22:K23"/>
    <mergeCell ref="L22:L23"/>
    <mergeCell ref="M22:N23"/>
    <mergeCell ref="H36:H38"/>
    <mergeCell ref="A64:C65"/>
    <mergeCell ref="H64:H65"/>
    <mergeCell ref="H70:H71"/>
    <mergeCell ref="I70:I71"/>
    <mergeCell ref="J70:K71"/>
    <mergeCell ref="L70:L71"/>
    <mergeCell ref="M70:N71"/>
    <mergeCell ref="H72:H73"/>
    <mergeCell ref="I72:I73"/>
    <mergeCell ref="J72:K73"/>
    <mergeCell ref="L72:L73"/>
    <mergeCell ref="M72:N73"/>
    <mergeCell ref="H74:H75"/>
    <mergeCell ref="I74:I75"/>
    <mergeCell ref="J74:K75"/>
    <mergeCell ref="L74:L75"/>
    <mergeCell ref="M74:N75"/>
    <mergeCell ref="H76:H77"/>
    <mergeCell ref="I76:I77"/>
    <mergeCell ref="J76:K77"/>
    <mergeCell ref="L76:L77"/>
    <mergeCell ref="M76:N77"/>
  </mergeCells>
  <phoneticPr fontId="7"/>
  <dataValidations count="1">
    <dataValidation type="list" allowBlank="1" showDropDown="0" showInputMessage="1" showErrorMessage="1" sqref="I64:I90 L70:L90 M64:M69 Q64:Q65 U64:U65 Q68 O79 O81 P82 D78 A78 WVQ69 JM69 TI69 ADE69 ANA69 AWW69 BGS69 BQO69 CAK69 CKG69 CUC69 DDY69 DNU69 DXQ69 EHM69 ERI69 FBE69 FLA69 FUW69 GES69 GOO69 GYK69 HIG69 HSC69 IBY69 ILU69 IVQ69 JFM69 JPI69 JZE69 KJA69 KSW69 LCS69 LMO69 LWK69 MGG69 MQC69 MZY69 NJU69 NTQ69 ODM69 ONI69 OXE69 PHA69 PQW69 QAS69 QKO69 QUK69 REG69 ROC69 RXY69 SHU69 SRQ69 TBM69 TLI69 TVE69 UFA69 UOW69 UYS69 VIO69 VSK69 WCG69 WMC69 WVY69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O66:O67 M8:M12 Q8:Q10 U8:U9 I8:I13 I16:I42 L39:L42 L17:L36 T37 M16 O25 O28 P29 R36 A28 O11:O12 D28:D30 L13 N37 AC27 Y27 Y10:Y12 AC10:AC12 R39:R40 O38:O40">
      <formula1>"□,■"</formula1>
    </dataValidation>
  </dataValidations>
  <printOptions horizontalCentered="1"/>
  <pageMargins left="0.23622047244094491" right="0.23622047244094491" top="0.39370078740157477" bottom="0.74803149606299213" header="0.31496062992125984" footer="0.31496062992125984"/>
  <pageSetup paperSize="9" scale="51" fitToWidth="1" fitToHeight="0" orientation="landscape" usePrinterDefaults="1" r:id="rId1"/>
  <headerFooter alignWithMargins="0"/>
  <rowBreaks count="1" manualBreakCount="1">
    <brk id="56"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K53"/>
  <sheetViews>
    <sheetView view="pageBreakPreview" zoomScaleSheetLayoutView="100" workbookViewId="0"/>
  </sheetViews>
  <sheetFormatPr defaultRowHeight="13.5"/>
  <cols>
    <col min="1" max="1" width="36.0078125" style="88" customWidth="1"/>
    <col min="2" max="2" width="17.16796875" style="88" customWidth="1"/>
    <col min="3" max="5" width="9.5" style="88" customWidth="1"/>
    <col min="6" max="15" width="4.15625" style="88" customWidth="1"/>
    <col min="16" max="1025" width="12.0078125" style="88" customWidth="1"/>
    <col min="1026" max="16384" width="9.33203125" style="414" customWidth="1"/>
  </cols>
  <sheetData>
    <row r="1" spans="1:15" ht="15.2" customHeight="1">
      <c r="A1" s="87" t="s">
        <v>719</v>
      </c>
    </row>
    <row r="2" spans="1:15" ht="15.2" customHeight="1">
      <c r="A2" s="86"/>
      <c r="B2" s="86"/>
      <c r="C2" s="86"/>
      <c r="D2" s="86"/>
      <c r="E2" s="86"/>
      <c r="F2" s="86"/>
      <c r="G2" s="427" t="s">
        <v>39</v>
      </c>
      <c r="H2" s="427"/>
      <c r="I2" s="427"/>
      <c r="J2" s="427"/>
      <c r="K2" s="427"/>
      <c r="L2" s="427"/>
      <c r="M2" s="427"/>
      <c r="N2" s="427"/>
      <c r="O2" s="427"/>
    </row>
    <row r="3" spans="1:15" ht="15.2" customHeight="1">
      <c r="A3" s="86" t="s">
        <v>640</v>
      </c>
      <c r="B3" s="86"/>
      <c r="C3" s="86"/>
      <c r="D3" s="86"/>
      <c r="E3" s="86"/>
      <c r="F3" s="86"/>
      <c r="G3" s="86"/>
      <c r="H3" s="86"/>
      <c r="I3" s="86"/>
      <c r="J3" s="86"/>
      <c r="K3" s="86"/>
      <c r="L3" s="86"/>
      <c r="M3" s="86"/>
      <c r="N3" s="86"/>
      <c r="O3" s="86"/>
    </row>
    <row r="4" spans="1:15" ht="22.5" customHeight="1">
      <c r="A4" s="86"/>
      <c r="B4" s="86"/>
      <c r="C4" s="129" t="s">
        <v>715</v>
      </c>
      <c r="D4" s="129"/>
      <c r="E4" s="129"/>
      <c r="F4" s="129"/>
      <c r="G4" s="129"/>
      <c r="H4" s="129"/>
      <c r="I4" s="129"/>
      <c r="J4" s="129"/>
      <c r="K4" s="129"/>
      <c r="L4" s="129"/>
      <c r="M4" s="129"/>
      <c r="N4" s="86"/>
      <c r="O4" s="86"/>
    </row>
    <row r="5" spans="1:15" ht="15.2" customHeight="1"/>
    <row r="6" spans="1:15" ht="15.2" customHeight="1">
      <c r="A6" s="267" t="s">
        <v>620</v>
      </c>
      <c r="B6" s="267"/>
      <c r="C6" s="267"/>
      <c r="D6" s="267"/>
      <c r="E6" s="267"/>
      <c r="F6" s="267"/>
      <c r="G6" s="267"/>
      <c r="H6" s="267"/>
      <c r="I6" s="267"/>
      <c r="J6" s="267"/>
      <c r="K6" s="267"/>
      <c r="L6" s="267"/>
      <c r="M6" s="267"/>
      <c r="N6" s="267"/>
      <c r="O6" s="267"/>
    </row>
    <row r="7" spans="1:15" ht="15.2" customHeight="1">
      <c r="A7" s="267" t="s">
        <v>138</v>
      </c>
      <c r="B7" s="267"/>
      <c r="C7" s="267"/>
      <c r="D7" s="267"/>
      <c r="E7" s="267"/>
      <c r="F7" s="267"/>
      <c r="G7" s="267"/>
      <c r="H7" s="267"/>
      <c r="I7" s="267"/>
      <c r="J7" s="267"/>
      <c r="K7" s="267"/>
      <c r="L7" s="267"/>
      <c r="M7" s="267"/>
      <c r="N7" s="267"/>
      <c r="O7" s="267"/>
    </row>
    <row r="8" spans="1:15" ht="15.2" customHeight="1"/>
    <row r="9" spans="1:15" ht="15.2" customHeight="1">
      <c r="A9" s="87" t="s">
        <v>158</v>
      </c>
    </row>
    <row r="10" spans="1:15" ht="15.2" customHeight="1"/>
    <row r="11" spans="1:15" ht="22.5" customHeight="1">
      <c r="D11" s="415" t="s">
        <v>209</v>
      </c>
      <c r="E11" s="415"/>
      <c r="F11" s="426" t="s">
        <v>80</v>
      </c>
      <c r="G11" s="428" t="s">
        <v>215</v>
      </c>
      <c r="H11" s="428"/>
      <c r="I11" s="428"/>
      <c r="J11" s="428"/>
      <c r="K11" s="428"/>
      <c r="L11" s="428"/>
      <c r="M11" s="428"/>
      <c r="N11" s="428"/>
      <c r="O11" s="429"/>
    </row>
    <row r="12" spans="1:15" ht="15.2" customHeight="1">
      <c r="D12" s="129"/>
      <c r="E12" s="129"/>
    </row>
    <row r="13" spans="1:15" ht="22.5" customHeight="1">
      <c r="A13" s="415" t="s">
        <v>255</v>
      </c>
      <c r="B13" s="415" t="s">
        <v>122</v>
      </c>
      <c r="C13" s="415" t="s">
        <v>256</v>
      </c>
      <c r="D13" s="415"/>
      <c r="E13" s="415"/>
      <c r="F13" s="415"/>
      <c r="G13" s="415"/>
      <c r="H13" s="415"/>
      <c r="I13" s="415"/>
      <c r="J13" s="415"/>
      <c r="K13" s="415"/>
      <c r="L13" s="415"/>
      <c r="M13" s="415"/>
      <c r="N13" s="415"/>
      <c r="O13" s="415"/>
    </row>
    <row r="14" spans="1:15" ht="15.2" customHeight="1">
      <c r="A14" s="416" t="s">
        <v>261</v>
      </c>
      <c r="B14" s="415" t="s">
        <v>57</v>
      </c>
      <c r="C14" s="415" t="s">
        <v>84</v>
      </c>
      <c r="D14" s="415"/>
      <c r="E14" s="415"/>
      <c r="F14" s="415"/>
      <c r="G14" s="415"/>
      <c r="H14" s="415"/>
      <c r="I14" s="415"/>
      <c r="J14" s="415"/>
      <c r="K14" s="415"/>
      <c r="L14" s="415"/>
      <c r="M14" s="415"/>
      <c r="N14" s="415"/>
      <c r="O14" s="415"/>
    </row>
    <row r="15" spans="1:15" ht="15.2" customHeight="1">
      <c r="A15" s="417"/>
      <c r="B15" s="421" t="s">
        <v>91</v>
      </c>
      <c r="C15" s="415"/>
      <c r="D15" s="415"/>
      <c r="E15" s="415"/>
      <c r="F15" s="415"/>
      <c r="G15" s="415"/>
      <c r="H15" s="415"/>
      <c r="I15" s="415"/>
      <c r="J15" s="415"/>
      <c r="K15" s="415"/>
      <c r="L15" s="415"/>
      <c r="M15" s="415"/>
      <c r="N15" s="415"/>
      <c r="O15" s="415"/>
    </row>
    <row r="16" spans="1:15" ht="15.2" customHeight="1">
      <c r="A16" s="418"/>
      <c r="B16" s="421" t="s">
        <v>91</v>
      </c>
      <c r="C16" s="415"/>
      <c r="D16" s="415"/>
      <c r="E16" s="415"/>
      <c r="F16" s="415"/>
      <c r="G16" s="415"/>
      <c r="H16" s="415"/>
      <c r="I16" s="415"/>
      <c r="J16" s="415"/>
      <c r="K16" s="415"/>
      <c r="L16" s="415"/>
      <c r="M16" s="415"/>
      <c r="N16" s="415"/>
      <c r="O16" s="415"/>
    </row>
    <row r="17" spans="1:15" ht="15.2" customHeight="1">
      <c r="A17" s="417" t="s">
        <v>225</v>
      </c>
      <c r="B17" s="421" t="s">
        <v>91</v>
      </c>
      <c r="C17" s="415"/>
      <c r="D17" s="415"/>
      <c r="E17" s="415"/>
      <c r="F17" s="415"/>
      <c r="G17" s="415"/>
      <c r="H17" s="415"/>
      <c r="I17" s="415"/>
      <c r="J17" s="415"/>
      <c r="K17" s="415"/>
      <c r="L17" s="415"/>
      <c r="M17" s="415"/>
      <c r="N17" s="415"/>
      <c r="O17" s="415"/>
    </row>
    <row r="18" spans="1:15" ht="15.2" customHeight="1">
      <c r="A18" s="417"/>
      <c r="B18" s="421" t="s">
        <v>91</v>
      </c>
      <c r="C18" s="415"/>
      <c r="D18" s="415"/>
      <c r="E18" s="415"/>
      <c r="F18" s="415"/>
      <c r="G18" s="415"/>
      <c r="H18" s="415"/>
      <c r="I18" s="415"/>
      <c r="J18" s="415"/>
      <c r="K18" s="415"/>
      <c r="L18" s="415"/>
      <c r="M18" s="415"/>
      <c r="N18" s="415"/>
      <c r="O18" s="415"/>
    </row>
    <row r="19" spans="1:15" ht="15.2" customHeight="1">
      <c r="A19" s="417"/>
      <c r="B19" s="421" t="s">
        <v>91</v>
      </c>
      <c r="C19" s="415"/>
      <c r="D19" s="415"/>
      <c r="E19" s="415"/>
      <c r="F19" s="415"/>
      <c r="G19" s="415"/>
      <c r="H19" s="415"/>
      <c r="I19" s="415"/>
      <c r="J19" s="415"/>
      <c r="K19" s="415"/>
      <c r="L19" s="415"/>
      <c r="M19" s="415"/>
      <c r="N19" s="415"/>
      <c r="O19" s="415"/>
    </row>
    <row r="20" spans="1:15" ht="15.2" customHeight="1">
      <c r="A20" s="416" t="s">
        <v>17</v>
      </c>
      <c r="B20" s="421" t="s">
        <v>91</v>
      </c>
      <c r="C20" s="415"/>
      <c r="D20" s="415"/>
      <c r="E20" s="415"/>
      <c r="F20" s="415"/>
      <c r="G20" s="415"/>
      <c r="H20" s="415"/>
      <c r="I20" s="415"/>
      <c r="J20" s="415"/>
      <c r="K20" s="415"/>
      <c r="L20" s="415"/>
      <c r="M20" s="415"/>
      <c r="N20" s="415"/>
      <c r="O20" s="415"/>
    </row>
    <row r="21" spans="1:15" ht="15.2" customHeight="1">
      <c r="A21" s="417"/>
      <c r="B21" s="421" t="s">
        <v>91</v>
      </c>
      <c r="C21" s="415"/>
      <c r="D21" s="415"/>
      <c r="E21" s="415"/>
      <c r="F21" s="415"/>
      <c r="G21" s="415"/>
      <c r="H21" s="415"/>
      <c r="I21" s="415"/>
      <c r="J21" s="415"/>
      <c r="K21" s="415"/>
      <c r="L21" s="415"/>
      <c r="M21" s="415"/>
      <c r="N21" s="415"/>
      <c r="O21" s="415"/>
    </row>
    <row r="22" spans="1:15" ht="15.2" customHeight="1">
      <c r="A22" s="418"/>
      <c r="B22" s="421" t="s">
        <v>91</v>
      </c>
      <c r="C22" s="415"/>
      <c r="D22" s="415"/>
      <c r="E22" s="415"/>
      <c r="F22" s="415"/>
      <c r="G22" s="415"/>
      <c r="H22" s="415"/>
      <c r="I22" s="415"/>
      <c r="J22" s="415"/>
      <c r="K22" s="415"/>
      <c r="L22" s="415"/>
      <c r="M22" s="415"/>
      <c r="N22" s="415"/>
      <c r="O22" s="415"/>
    </row>
    <row r="23" spans="1:15" ht="15.2" customHeight="1">
      <c r="A23" s="416" t="s">
        <v>139</v>
      </c>
      <c r="B23" s="421" t="s">
        <v>91</v>
      </c>
      <c r="C23" s="415"/>
      <c r="D23" s="415"/>
      <c r="E23" s="415"/>
      <c r="F23" s="415"/>
      <c r="G23" s="415"/>
      <c r="H23" s="415"/>
      <c r="I23" s="415"/>
      <c r="J23" s="415"/>
      <c r="K23" s="415"/>
      <c r="L23" s="415"/>
      <c r="M23" s="415"/>
      <c r="N23" s="415"/>
      <c r="O23" s="415"/>
    </row>
    <row r="24" spans="1:15" ht="15.2" customHeight="1">
      <c r="A24" s="417"/>
      <c r="B24" s="421" t="s">
        <v>91</v>
      </c>
      <c r="C24" s="415"/>
      <c r="D24" s="415"/>
      <c r="E24" s="415"/>
      <c r="F24" s="415"/>
      <c r="G24" s="415"/>
      <c r="H24" s="415"/>
      <c r="I24" s="415"/>
      <c r="J24" s="415"/>
      <c r="K24" s="415"/>
      <c r="L24" s="415"/>
      <c r="M24" s="415"/>
      <c r="N24" s="415"/>
      <c r="O24" s="415"/>
    </row>
    <row r="25" spans="1:15" ht="15.2" customHeight="1">
      <c r="A25" s="418"/>
      <c r="B25" s="421" t="s">
        <v>91</v>
      </c>
      <c r="C25" s="415"/>
      <c r="D25" s="415"/>
      <c r="E25" s="415"/>
      <c r="F25" s="415"/>
      <c r="G25" s="415"/>
      <c r="H25" s="415"/>
      <c r="I25" s="415"/>
      <c r="J25" s="415"/>
      <c r="K25" s="415"/>
      <c r="L25" s="415"/>
      <c r="M25" s="415"/>
      <c r="N25" s="415"/>
      <c r="O25" s="415"/>
    </row>
    <row r="26" spans="1:15" ht="15.2" customHeight="1">
      <c r="A26" s="416" t="s">
        <v>262</v>
      </c>
      <c r="B26" s="421" t="s">
        <v>91</v>
      </c>
      <c r="C26" s="415"/>
      <c r="D26" s="415"/>
      <c r="E26" s="415"/>
      <c r="F26" s="415"/>
      <c r="G26" s="415"/>
      <c r="H26" s="415"/>
      <c r="I26" s="415"/>
      <c r="J26" s="415"/>
      <c r="K26" s="415"/>
      <c r="L26" s="415"/>
      <c r="M26" s="415"/>
      <c r="N26" s="415"/>
      <c r="O26" s="415"/>
    </row>
    <row r="27" spans="1:15" ht="15.2" customHeight="1">
      <c r="A27" s="417"/>
      <c r="B27" s="421" t="s">
        <v>91</v>
      </c>
      <c r="C27" s="415"/>
      <c r="D27" s="415"/>
      <c r="E27" s="415"/>
      <c r="F27" s="415"/>
      <c r="G27" s="415"/>
      <c r="H27" s="415"/>
      <c r="I27" s="415"/>
      <c r="J27" s="415"/>
      <c r="K27" s="415"/>
      <c r="L27" s="415"/>
      <c r="M27" s="415"/>
      <c r="N27" s="415"/>
      <c r="O27" s="415"/>
    </row>
    <row r="28" spans="1:15" ht="15.2" customHeight="1">
      <c r="A28" s="418"/>
      <c r="B28" s="421" t="s">
        <v>91</v>
      </c>
      <c r="C28" s="415"/>
      <c r="D28" s="415"/>
      <c r="E28" s="415"/>
      <c r="F28" s="415"/>
      <c r="G28" s="415"/>
      <c r="H28" s="415"/>
      <c r="I28" s="415"/>
      <c r="J28" s="415"/>
      <c r="K28" s="415"/>
      <c r="L28" s="415"/>
      <c r="M28" s="415"/>
      <c r="N28" s="415"/>
      <c r="O28" s="415"/>
    </row>
    <row r="29" spans="1:15" ht="15.2" customHeight="1">
      <c r="A29" s="416" t="s">
        <v>266</v>
      </c>
      <c r="B29" s="421" t="s">
        <v>91</v>
      </c>
      <c r="C29" s="415"/>
      <c r="D29" s="415"/>
      <c r="E29" s="415"/>
      <c r="F29" s="415"/>
      <c r="G29" s="415"/>
      <c r="H29" s="415"/>
      <c r="I29" s="415"/>
      <c r="J29" s="415"/>
      <c r="K29" s="415"/>
      <c r="L29" s="415"/>
      <c r="M29" s="415"/>
      <c r="N29" s="415"/>
      <c r="O29" s="415"/>
    </row>
    <row r="30" spans="1:15" ht="15.2" customHeight="1">
      <c r="A30" s="417" t="s">
        <v>272</v>
      </c>
      <c r="B30" s="421" t="s">
        <v>91</v>
      </c>
      <c r="C30" s="415"/>
      <c r="D30" s="415"/>
      <c r="E30" s="415"/>
      <c r="F30" s="415"/>
      <c r="G30" s="415"/>
      <c r="H30" s="415"/>
      <c r="I30" s="415"/>
      <c r="J30" s="415"/>
      <c r="K30" s="415"/>
      <c r="L30" s="415"/>
      <c r="M30" s="415"/>
      <c r="N30" s="415"/>
      <c r="O30" s="415"/>
    </row>
    <row r="31" spans="1:15" ht="15.2" customHeight="1">
      <c r="A31" s="418"/>
      <c r="B31" s="421" t="s">
        <v>91</v>
      </c>
      <c r="C31" s="415"/>
      <c r="D31" s="415"/>
      <c r="E31" s="415"/>
      <c r="F31" s="415"/>
      <c r="G31" s="415"/>
      <c r="H31" s="415"/>
      <c r="I31" s="415"/>
      <c r="J31" s="415"/>
      <c r="K31" s="415"/>
      <c r="L31" s="415"/>
      <c r="M31" s="415"/>
      <c r="N31" s="415"/>
      <c r="O31" s="415"/>
    </row>
    <row r="32" spans="1:15" ht="15.2" customHeight="1">
      <c r="A32" s="416" t="s">
        <v>237</v>
      </c>
      <c r="B32" s="421" t="s">
        <v>91</v>
      </c>
      <c r="C32" s="415"/>
      <c r="D32" s="415"/>
      <c r="E32" s="415"/>
      <c r="F32" s="415"/>
      <c r="G32" s="415"/>
      <c r="H32" s="415"/>
      <c r="I32" s="415"/>
      <c r="J32" s="415"/>
      <c r="K32" s="415"/>
      <c r="L32" s="415"/>
      <c r="M32" s="415"/>
      <c r="N32" s="415"/>
      <c r="O32" s="415"/>
    </row>
    <row r="33" spans="1:15" ht="15.2" customHeight="1">
      <c r="A33" s="417"/>
      <c r="B33" s="421" t="s">
        <v>91</v>
      </c>
      <c r="C33" s="415"/>
      <c r="D33" s="415"/>
      <c r="E33" s="415"/>
      <c r="F33" s="415"/>
      <c r="G33" s="415"/>
      <c r="H33" s="415"/>
      <c r="I33" s="415"/>
      <c r="J33" s="415"/>
      <c r="K33" s="415"/>
      <c r="L33" s="415"/>
      <c r="M33" s="415"/>
      <c r="N33" s="415"/>
      <c r="O33" s="415"/>
    </row>
    <row r="34" spans="1:15" ht="15.2" customHeight="1">
      <c r="A34" s="418"/>
      <c r="B34" s="421" t="s">
        <v>91</v>
      </c>
      <c r="C34" s="415"/>
      <c r="D34" s="415"/>
      <c r="E34" s="415"/>
      <c r="F34" s="415"/>
      <c r="G34" s="415"/>
      <c r="H34" s="415"/>
      <c r="I34" s="415"/>
      <c r="J34" s="415"/>
      <c r="K34" s="415"/>
      <c r="L34" s="415"/>
      <c r="M34" s="415"/>
      <c r="N34" s="415"/>
      <c r="O34" s="415"/>
    </row>
    <row r="35" spans="1:15" ht="15.2" customHeight="1">
      <c r="A35" s="416" t="s">
        <v>273</v>
      </c>
      <c r="B35" s="421" t="s">
        <v>91</v>
      </c>
      <c r="C35" s="415"/>
      <c r="D35" s="415"/>
      <c r="E35" s="415"/>
      <c r="F35" s="415"/>
      <c r="G35" s="415"/>
      <c r="H35" s="415"/>
      <c r="I35" s="415"/>
      <c r="J35" s="415"/>
      <c r="K35" s="415"/>
      <c r="L35" s="415"/>
      <c r="M35" s="415"/>
      <c r="N35" s="415"/>
      <c r="O35" s="415"/>
    </row>
    <row r="36" spans="1:15" ht="15.2" customHeight="1">
      <c r="A36" s="417" t="s">
        <v>270</v>
      </c>
      <c r="B36" s="421" t="s">
        <v>91</v>
      </c>
      <c r="C36" s="415"/>
      <c r="D36" s="415"/>
      <c r="E36" s="415"/>
      <c r="F36" s="415"/>
      <c r="G36" s="415"/>
      <c r="H36" s="415"/>
      <c r="I36" s="415"/>
      <c r="J36" s="415"/>
      <c r="K36" s="415"/>
      <c r="L36" s="415"/>
      <c r="M36" s="415"/>
      <c r="N36" s="415"/>
      <c r="O36" s="415"/>
    </row>
    <row r="37" spans="1:15" ht="15.2" customHeight="1">
      <c r="A37" s="418"/>
      <c r="B37" s="421" t="s">
        <v>91</v>
      </c>
      <c r="C37" s="415"/>
      <c r="D37" s="415"/>
      <c r="E37" s="415"/>
      <c r="F37" s="415"/>
      <c r="G37" s="415"/>
      <c r="H37" s="415"/>
      <c r="I37" s="415"/>
      <c r="J37" s="415"/>
      <c r="K37" s="415"/>
      <c r="L37" s="415"/>
      <c r="M37" s="415"/>
      <c r="N37" s="415"/>
      <c r="O37" s="415"/>
    </row>
    <row r="38" spans="1:15" ht="15.2" customHeight="1">
      <c r="A38" s="416" t="s">
        <v>47</v>
      </c>
      <c r="B38" s="421" t="s">
        <v>91</v>
      </c>
      <c r="C38" s="415"/>
      <c r="D38" s="415"/>
      <c r="E38" s="415"/>
      <c r="F38" s="415"/>
      <c r="G38" s="415"/>
      <c r="H38" s="415"/>
      <c r="I38" s="415"/>
      <c r="J38" s="415"/>
      <c r="K38" s="415"/>
      <c r="L38" s="415"/>
      <c r="M38" s="415"/>
      <c r="N38" s="415"/>
      <c r="O38" s="415"/>
    </row>
    <row r="39" spans="1:15" ht="15.2" customHeight="1">
      <c r="A39" s="417"/>
      <c r="B39" s="421" t="s">
        <v>91</v>
      </c>
      <c r="C39" s="415"/>
      <c r="D39" s="415"/>
      <c r="E39" s="415"/>
      <c r="F39" s="415"/>
      <c r="G39" s="415"/>
      <c r="H39" s="415"/>
      <c r="I39" s="415"/>
      <c r="J39" s="415"/>
      <c r="K39" s="415"/>
      <c r="L39" s="415"/>
      <c r="M39" s="415"/>
      <c r="N39" s="415"/>
      <c r="O39" s="415"/>
    </row>
    <row r="40" spans="1:15" ht="15.2" customHeight="1">
      <c r="A40" s="419"/>
      <c r="B40" s="422" t="s">
        <v>91</v>
      </c>
      <c r="C40" s="424"/>
      <c r="D40" s="424"/>
      <c r="E40" s="424"/>
      <c r="F40" s="424"/>
      <c r="G40" s="424"/>
      <c r="H40" s="424"/>
      <c r="I40" s="424"/>
      <c r="J40" s="424"/>
      <c r="K40" s="424"/>
      <c r="L40" s="424"/>
      <c r="M40" s="424"/>
      <c r="N40" s="424"/>
      <c r="O40" s="424"/>
    </row>
    <row r="41" spans="1:15" ht="15.2" customHeight="1">
      <c r="A41" s="417" t="s">
        <v>275</v>
      </c>
      <c r="B41" s="423" t="s">
        <v>91</v>
      </c>
      <c r="C41" s="425"/>
      <c r="D41" s="425"/>
      <c r="E41" s="425"/>
      <c r="F41" s="425"/>
      <c r="G41" s="425"/>
      <c r="H41" s="425"/>
      <c r="I41" s="425"/>
      <c r="J41" s="425"/>
      <c r="K41" s="425"/>
      <c r="L41" s="425"/>
      <c r="M41" s="425"/>
      <c r="N41" s="425"/>
      <c r="O41" s="425"/>
    </row>
    <row r="42" spans="1:15" ht="15.2" customHeight="1">
      <c r="A42" s="417" t="s">
        <v>129</v>
      </c>
      <c r="B42" s="421" t="s">
        <v>91</v>
      </c>
      <c r="C42" s="415"/>
      <c r="D42" s="415"/>
      <c r="E42" s="415"/>
      <c r="F42" s="415"/>
      <c r="G42" s="415"/>
      <c r="H42" s="415"/>
      <c r="I42" s="415"/>
      <c r="J42" s="415"/>
      <c r="K42" s="415"/>
      <c r="L42" s="415"/>
      <c r="M42" s="415"/>
      <c r="N42" s="415"/>
      <c r="O42" s="415"/>
    </row>
    <row r="43" spans="1:15" ht="15.2" customHeight="1">
      <c r="A43" s="418"/>
      <c r="B43" s="421" t="s">
        <v>91</v>
      </c>
      <c r="C43" s="415"/>
      <c r="D43" s="415"/>
      <c r="E43" s="415"/>
      <c r="F43" s="415"/>
      <c r="G43" s="415"/>
      <c r="H43" s="415"/>
      <c r="I43" s="415"/>
      <c r="J43" s="415"/>
      <c r="K43" s="415"/>
      <c r="L43" s="415"/>
      <c r="M43" s="415"/>
      <c r="N43" s="415"/>
      <c r="O43" s="415"/>
    </row>
    <row r="44" spans="1:15" ht="15.2" customHeight="1">
      <c r="A44" s="416" t="s">
        <v>276</v>
      </c>
      <c r="B44" s="421" t="s">
        <v>91</v>
      </c>
      <c r="C44" s="415"/>
      <c r="D44" s="415"/>
      <c r="E44" s="415"/>
      <c r="F44" s="415"/>
      <c r="G44" s="415"/>
      <c r="H44" s="415"/>
      <c r="I44" s="415"/>
      <c r="J44" s="415"/>
      <c r="K44" s="415"/>
      <c r="L44" s="415"/>
      <c r="M44" s="415"/>
      <c r="N44" s="415"/>
      <c r="O44" s="415"/>
    </row>
    <row r="45" spans="1:15" ht="15.2" customHeight="1">
      <c r="A45" s="417" t="s">
        <v>277</v>
      </c>
      <c r="B45" s="421" t="s">
        <v>91</v>
      </c>
      <c r="C45" s="415"/>
      <c r="D45" s="415"/>
      <c r="E45" s="415"/>
      <c r="F45" s="415"/>
      <c r="G45" s="415"/>
      <c r="H45" s="415"/>
      <c r="I45" s="415"/>
      <c r="J45" s="415"/>
      <c r="K45" s="415"/>
      <c r="L45" s="415"/>
      <c r="M45" s="415"/>
      <c r="N45" s="415"/>
      <c r="O45" s="415"/>
    </row>
    <row r="46" spans="1:15" ht="15.2" customHeight="1">
      <c r="A46" s="418"/>
      <c r="B46" s="421" t="s">
        <v>91</v>
      </c>
      <c r="C46" s="415"/>
      <c r="D46" s="415"/>
      <c r="E46" s="415"/>
      <c r="F46" s="415"/>
      <c r="G46" s="415"/>
      <c r="H46" s="415"/>
      <c r="I46" s="415"/>
      <c r="J46" s="415"/>
      <c r="K46" s="415"/>
      <c r="L46" s="415"/>
      <c r="M46" s="415"/>
      <c r="N46" s="415"/>
      <c r="O46" s="415"/>
    </row>
    <row r="47" spans="1:15" ht="15.2" customHeight="1">
      <c r="A47" s="416" t="s">
        <v>275</v>
      </c>
      <c r="B47" s="421" t="s">
        <v>91</v>
      </c>
      <c r="C47" s="415"/>
      <c r="D47" s="415"/>
      <c r="E47" s="415"/>
      <c r="F47" s="415"/>
      <c r="G47" s="415"/>
      <c r="H47" s="415"/>
      <c r="I47" s="415"/>
      <c r="J47" s="415"/>
      <c r="K47" s="415"/>
      <c r="L47" s="415"/>
      <c r="M47" s="415"/>
      <c r="N47" s="415"/>
      <c r="O47" s="415"/>
    </row>
    <row r="48" spans="1:15" ht="15.2" customHeight="1">
      <c r="A48" s="417" t="s">
        <v>281</v>
      </c>
      <c r="B48" s="421" t="s">
        <v>91</v>
      </c>
      <c r="C48" s="415"/>
      <c r="D48" s="415"/>
      <c r="E48" s="415"/>
      <c r="F48" s="415"/>
      <c r="G48" s="415"/>
      <c r="H48" s="415"/>
      <c r="I48" s="415"/>
      <c r="J48" s="415"/>
      <c r="K48" s="415"/>
      <c r="L48" s="415"/>
      <c r="M48" s="415"/>
      <c r="N48" s="415"/>
      <c r="O48" s="415"/>
    </row>
    <row r="49" spans="1:15" ht="15.2" customHeight="1">
      <c r="A49" s="418"/>
      <c r="B49" s="421" t="s">
        <v>91</v>
      </c>
      <c r="C49" s="415"/>
      <c r="D49" s="415"/>
      <c r="E49" s="415"/>
      <c r="F49" s="415"/>
      <c r="G49" s="415"/>
      <c r="H49" s="415"/>
      <c r="I49" s="415"/>
      <c r="J49" s="415"/>
      <c r="K49" s="415"/>
      <c r="L49" s="415"/>
      <c r="M49" s="415"/>
      <c r="N49" s="415"/>
      <c r="O49" s="415"/>
    </row>
    <row r="50" spans="1:15" s="88" customFormat="1" ht="15.2" customHeight="1">
      <c r="A50" s="88"/>
      <c r="B50" s="88"/>
      <c r="C50" s="88"/>
      <c r="D50" s="88"/>
      <c r="E50" s="88"/>
      <c r="F50" s="88"/>
      <c r="G50" s="88"/>
      <c r="H50" s="88"/>
      <c r="I50" s="88"/>
      <c r="J50" s="88"/>
      <c r="K50" s="88"/>
      <c r="L50" s="88"/>
      <c r="M50" s="88"/>
      <c r="N50" s="88"/>
      <c r="O50" s="88"/>
    </row>
    <row r="51" spans="1:15" s="88" customFormat="1" ht="15.2" customHeight="1">
      <c r="A51" s="420" t="s">
        <v>284</v>
      </c>
      <c r="B51" s="420"/>
      <c r="C51" s="420"/>
      <c r="D51" s="420"/>
      <c r="E51" s="420"/>
      <c r="F51" s="420"/>
      <c r="G51" s="420"/>
      <c r="H51" s="420"/>
      <c r="I51" s="420"/>
      <c r="J51" s="420"/>
      <c r="K51" s="420"/>
      <c r="L51" s="420"/>
      <c r="M51" s="420"/>
      <c r="N51" s="420"/>
      <c r="O51" s="420"/>
    </row>
    <row r="52" spans="1:15" s="88" customFormat="1" ht="15.2" customHeight="1">
      <c r="A52" s="88"/>
      <c r="B52" s="88"/>
      <c r="C52" s="88"/>
      <c r="D52" s="88"/>
      <c r="E52" s="88"/>
      <c r="F52" s="88"/>
      <c r="G52" s="88"/>
      <c r="H52" s="88"/>
      <c r="I52" s="88"/>
      <c r="J52" s="88"/>
      <c r="K52" s="88"/>
      <c r="L52" s="88"/>
      <c r="M52" s="88"/>
      <c r="N52" s="88"/>
      <c r="O52" s="88"/>
    </row>
    <row r="53" spans="1:15" ht="15.2" customHeight="1">
      <c r="A53" s="87" t="s">
        <v>60</v>
      </c>
      <c r="B53" s="129" t="s">
        <v>286</v>
      </c>
      <c r="C53" s="129"/>
      <c r="D53" s="129"/>
      <c r="E53" s="129"/>
    </row>
  </sheetData>
  <mergeCells count="46">
    <mergeCell ref="G2:O2"/>
    <mergeCell ref="C4:E4"/>
    <mergeCell ref="F4:M4"/>
    <mergeCell ref="A6:O6"/>
    <mergeCell ref="A7:O7"/>
    <mergeCell ref="D11:E11"/>
    <mergeCell ref="D12:E12"/>
    <mergeCell ref="C13:O13"/>
    <mergeCell ref="C14:O14"/>
    <mergeCell ref="C15:O15"/>
    <mergeCell ref="C16:O16"/>
    <mergeCell ref="C17:O17"/>
    <mergeCell ref="C18:O18"/>
    <mergeCell ref="C19:O19"/>
    <mergeCell ref="C20:O20"/>
    <mergeCell ref="C21:O21"/>
    <mergeCell ref="C22:O22"/>
    <mergeCell ref="C23:O23"/>
    <mergeCell ref="C24:O24"/>
    <mergeCell ref="C25:O25"/>
    <mergeCell ref="C26:O26"/>
    <mergeCell ref="C27:O27"/>
    <mergeCell ref="C28:O28"/>
    <mergeCell ref="C29:O29"/>
    <mergeCell ref="C30:O30"/>
    <mergeCell ref="C31:O31"/>
    <mergeCell ref="C32:O32"/>
    <mergeCell ref="C33:O33"/>
    <mergeCell ref="C34:O34"/>
    <mergeCell ref="C35:O35"/>
    <mergeCell ref="C36:O36"/>
    <mergeCell ref="C37:O37"/>
    <mergeCell ref="C38:O38"/>
    <mergeCell ref="C39:O39"/>
    <mergeCell ref="C40:O40"/>
    <mergeCell ref="C41:O41"/>
    <mergeCell ref="C42:O42"/>
    <mergeCell ref="C43:O43"/>
    <mergeCell ref="C44:O44"/>
    <mergeCell ref="C45:O45"/>
    <mergeCell ref="C46:O46"/>
    <mergeCell ref="C47:O47"/>
    <mergeCell ref="C48:O48"/>
    <mergeCell ref="C49:O49"/>
    <mergeCell ref="A51:O51"/>
    <mergeCell ref="B53:E53"/>
  </mergeCells>
  <phoneticPr fontId="7" type="Hiragana"/>
  <printOptions horizontalCentered="1" verticalCentered="1"/>
  <pageMargins left="0.39374999999999999" right="0.39374999999999999" top="0.59097222222222201" bottom="0.39374999999999999" header="0.27569444444444402" footer="0.51180555555555496"/>
  <pageSetup paperSize="9" scale="91" firstPageNumber="0" fitToWidth="1" fitToHeight="1" orientation="portrait" usePrinterDefaults="1" useFirstPageNumber="1" horizontalDpi="300" verticalDpi="300"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AMK118"/>
  <sheetViews>
    <sheetView view="pageBreakPreview" zoomScaleSheetLayoutView="100" workbookViewId="0"/>
  </sheetViews>
  <sheetFormatPr defaultRowHeight="13.5"/>
  <cols>
    <col min="1" max="66" width="4.15625" style="430" customWidth="1"/>
    <col min="67" max="1025" width="12.0078125" style="430" customWidth="1"/>
    <col min="1026" max="16384" width="9.33203125" style="414" customWidth="1"/>
  </cols>
  <sheetData>
    <row r="1" spans="1:29">
      <c r="A1" s="430" t="s">
        <v>427</v>
      </c>
    </row>
    <row r="2" spans="1:29">
      <c r="Y2" s="206"/>
      <c r="AC2" s="475"/>
    </row>
    <row r="3" spans="1:29" ht="22.5" customHeight="1">
      <c r="A3" s="415" t="s">
        <v>209</v>
      </c>
      <c r="B3" s="415"/>
      <c r="C3" s="415"/>
      <c r="D3" s="415"/>
      <c r="E3" s="415"/>
      <c r="F3" s="415"/>
      <c r="G3" s="415"/>
      <c r="H3" s="415"/>
      <c r="I3" s="415"/>
      <c r="J3" s="415"/>
      <c r="K3" s="415"/>
      <c r="L3" s="415"/>
      <c r="M3" s="415"/>
      <c r="O3" s="415" t="s">
        <v>365</v>
      </c>
      <c r="P3" s="415"/>
      <c r="Q3" s="415"/>
      <c r="R3" s="415"/>
      <c r="S3" s="415"/>
      <c r="T3" s="415"/>
      <c r="U3" s="415"/>
      <c r="V3" s="415"/>
      <c r="W3" s="415"/>
      <c r="X3" s="415"/>
      <c r="Y3" s="415"/>
      <c r="Z3" s="415"/>
      <c r="AA3" s="415"/>
      <c r="AB3" s="415"/>
      <c r="AC3" s="415"/>
    </row>
    <row r="4" spans="1:29" ht="13.5" customHeight="1">
      <c r="A4" s="88"/>
      <c r="B4" s="88"/>
      <c r="C4" s="88"/>
      <c r="D4" s="88"/>
      <c r="E4" s="88"/>
      <c r="F4" s="88"/>
      <c r="G4" s="88"/>
      <c r="H4" s="88"/>
      <c r="I4" s="88"/>
      <c r="J4" s="88"/>
      <c r="K4" s="88"/>
      <c r="L4" s="88"/>
      <c r="M4" s="88"/>
      <c r="O4" s="88"/>
      <c r="P4" s="88"/>
      <c r="Q4" s="88"/>
      <c r="R4" s="88"/>
      <c r="S4" s="88"/>
      <c r="T4" s="88"/>
      <c r="U4" s="88"/>
      <c r="V4" s="88"/>
      <c r="W4" s="88"/>
      <c r="X4" s="88"/>
      <c r="Y4" s="88"/>
      <c r="Z4" s="88"/>
      <c r="AA4" s="88"/>
      <c r="AB4" s="88"/>
      <c r="AC4" s="88"/>
    </row>
    <row r="5" spans="1:29" ht="18" customHeight="1">
      <c r="A5" s="433" t="s">
        <v>153</v>
      </c>
      <c r="B5" s="433"/>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row>
    <row r="6" spans="1:29" ht="15.2" customHeight="1">
      <c r="A6" s="434" t="s">
        <v>368</v>
      </c>
      <c r="B6" s="434"/>
      <c r="C6" s="434"/>
      <c r="D6" s="434"/>
      <c r="E6" s="434"/>
      <c r="F6" s="434"/>
      <c r="G6" s="434"/>
      <c r="H6" s="434"/>
      <c r="I6" s="434"/>
      <c r="J6" s="434"/>
      <c r="K6" s="434"/>
      <c r="L6" s="434"/>
      <c r="M6" s="434"/>
      <c r="N6" s="434"/>
      <c r="O6" s="434"/>
      <c r="P6" s="434"/>
      <c r="Q6" s="434"/>
      <c r="R6" s="434"/>
      <c r="S6" s="434"/>
      <c r="T6" s="434"/>
      <c r="U6" s="434"/>
      <c r="V6" s="434"/>
      <c r="W6" s="434"/>
      <c r="X6" s="434"/>
      <c r="Y6" s="434"/>
      <c r="Z6" s="434"/>
      <c r="AA6" s="434"/>
      <c r="AB6" s="434"/>
      <c r="AC6" s="434"/>
    </row>
    <row r="7" spans="1:29" ht="15.2" customHeight="1">
      <c r="A7" s="435"/>
      <c r="B7" s="435"/>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row>
    <row r="8" spans="1:29">
      <c r="A8" s="430" t="s">
        <v>67</v>
      </c>
    </row>
    <row r="9" spans="1:29" ht="7.5" customHeight="1"/>
    <row r="10" spans="1:29">
      <c r="B10" s="430" t="s">
        <v>178</v>
      </c>
    </row>
    <row r="11" spans="1:29" ht="18" customHeight="1">
      <c r="C11" s="455"/>
      <c r="D11" s="457"/>
      <c r="E11" s="457"/>
      <c r="F11" s="457"/>
      <c r="G11" s="457" t="s">
        <v>370</v>
      </c>
      <c r="H11" s="457"/>
      <c r="I11" s="457"/>
      <c r="J11" s="457"/>
      <c r="K11" s="457" t="s">
        <v>373</v>
      </c>
      <c r="L11" s="457"/>
      <c r="M11" s="457"/>
      <c r="N11" s="457"/>
      <c r="O11" s="457" t="s">
        <v>370</v>
      </c>
      <c r="P11" s="457"/>
      <c r="Q11" s="457"/>
      <c r="R11" s="457"/>
      <c r="S11" s="457" t="s">
        <v>374</v>
      </c>
      <c r="T11" s="457"/>
      <c r="U11" s="457"/>
      <c r="V11" s="457" t="s">
        <v>377</v>
      </c>
      <c r="W11" s="457"/>
      <c r="X11" s="457"/>
      <c r="Y11" s="457"/>
      <c r="Z11" s="457" t="s">
        <v>346</v>
      </c>
      <c r="AA11" s="457"/>
      <c r="AB11" s="472"/>
    </row>
    <row r="12" spans="1:29" ht="7.5" customHeight="1"/>
    <row r="13" spans="1:29">
      <c r="B13" s="430" t="s">
        <v>200</v>
      </c>
    </row>
    <row r="14" spans="1:29" ht="18" customHeight="1">
      <c r="C14" s="415" t="s">
        <v>379</v>
      </c>
      <c r="D14" s="415"/>
      <c r="E14" s="415"/>
      <c r="F14" s="415"/>
      <c r="G14" s="415"/>
      <c r="H14" s="415"/>
      <c r="I14" s="415"/>
      <c r="J14" s="415"/>
      <c r="K14" s="426"/>
      <c r="L14" s="426"/>
      <c r="M14" s="426"/>
      <c r="N14" s="426"/>
      <c r="O14" s="429" t="s">
        <v>327</v>
      </c>
      <c r="P14" s="415" t="s">
        <v>322</v>
      </c>
      <c r="Q14" s="415"/>
      <c r="R14" s="415"/>
      <c r="S14" s="415"/>
      <c r="T14" s="415"/>
      <c r="U14" s="415"/>
      <c r="V14" s="415"/>
      <c r="W14" s="415"/>
      <c r="X14" s="426"/>
      <c r="Y14" s="426"/>
      <c r="Z14" s="426"/>
      <c r="AA14" s="426"/>
      <c r="AB14" s="429" t="s">
        <v>327</v>
      </c>
    </row>
    <row r="15" spans="1:29" ht="7.5" customHeight="1"/>
    <row r="16" spans="1:29">
      <c r="B16" s="430" t="s">
        <v>383</v>
      </c>
    </row>
    <row r="17" spans="1:1025">
      <c r="C17" s="443" t="s">
        <v>384</v>
      </c>
      <c r="D17" s="443"/>
      <c r="E17" s="443"/>
      <c r="F17" s="443"/>
      <c r="G17" s="443"/>
      <c r="H17" s="443"/>
      <c r="I17" s="443"/>
      <c r="J17" s="443"/>
      <c r="K17" s="462" t="s">
        <v>20</v>
      </c>
      <c r="L17" s="462"/>
      <c r="M17" s="462"/>
      <c r="N17" s="462"/>
      <c r="O17" s="462"/>
      <c r="P17" s="443" t="s">
        <v>384</v>
      </c>
      <c r="Q17" s="443"/>
      <c r="R17" s="443"/>
      <c r="S17" s="443"/>
      <c r="T17" s="443"/>
      <c r="U17" s="443"/>
      <c r="V17" s="443"/>
      <c r="W17" s="443"/>
      <c r="X17" s="443" t="s">
        <v>20</v>
      </c>
      <c r="Y17" s="443"/>
      <c r="Z17" s="443"/>
      <c r="AA17" s="443"/>
      <c r="AB17" s="443"/>
    </row>
    <row r="18" spans="1:1025" ht="18" customHeight="1">
      <c r="C18" s="415" t="s">
        <v>227</v>
      </c>
      <c r="D18" s="415"/>
      <c r="E18" s="415"/>
      <c r="F18" s="415"/>
      <c r="G18" s="415"/>
      <c r="H18" s="415"/>
      <c r="I18" s="415"/>
      <c r="J18" s="415"/>
      <c r="K18" s="426"/>
      <c r="L18" s="426"/>
      <c r="M18" s="426"/>
      <c r="N18" s="426"/>
      <c r="O18" s="464" t="s">
        <v>327</v>
      </c>
      <c r="P18" s="467" t="s">
        <v>386</v>
      </c>
      <c r="Q18" s="467"/>
      <c r="R18" s="467"/>
      <c r="S18" s="467"/>
      <c r="T18" s="467"/>
      <c r="U18" s="467"/>
      <c r="V18" s="467"/>
      <c r="W18" s="467"/>
      <c r="X18" s="426"/>
      <c r="Y18" s="426"/>
      <c r="Z18" s="426"/>
      <c r="AA18" s="426"/>
      <c r="AB18" s="473" t="s">
        <v>327</v>
      </c>
    </row>
    <row r="19" spans="1:1025" ht="18" customHeight="1">
      <c r="C19" s="415" t="s">
        <v>74</v>
      </c>
      <c r="D19" s="415"/>
      <c r="E19" s="415"/>
      <c r="F19" s="415"/>
      <c r="G19" s="415"/>
      <c r="H19" s="415"/>
      <c r="I19" s="415"/>
      <c r="J19" s="415"/>
      <c r="K19" s="426"/>
      <c r="L19" s="426"/>
      <c r="M19" s="426"/>
      <c r="N19" s="426"/>
      <c r="O19" s="465" t="s">
        <v>327</v>
      </c>
      <c r="P19" s="467" t="s">
        <v>226</v>
      </c>
      <c r="Q19" s="467"/>
      <c r="R19" s="467"/>
      <c r="S19" s="467"/>
      <c r="T19" s="467"/>
      <c r="U19" s="467"/>
      <c r="V19" s="467"/>
      <c r="W19" s="467"/>
      <c r="X19" s="426"/>
      <c r="Y19" s="426"/>
      <c r="Z19" s="426"/>
      <c r="AA19" s="426"/>
      <c r="AB19" s="472" t="s">
        <v>327</v>
      </c>
    </row>
    <row r="20" spans="1:1025" ht="18" customHeight="1">
      <c r="C20" s="415" t="s">
        <v>232</v>
      </c>
      <c r="D20" s="415"/>
      <c r="E20" s="415"/>
      <c r="F20" s="415"/>
      <c r="G20" s="415"/>
      <c r="H20" s="415"/>
      <c r="I20" s="415"/>
      <c r="J20" s="415"/>
      <c r="K20" s="426"/>
      <c r="L20" s="426"/>
      <c r="M20" s="426"/>
      <c r="N20" s="426"/>
      <c r="O20" s="466" t="s">
        <v>327</v>
      </c>
      <c r="P20" s="467" t="s">
        <v>125</v>
      </c>
      <c r="Q20" s="467"/>
      <c r="R20" s="467"/>
      <c r="S20" s="467"/>
      <c r="T20" s="467"/>
      <c r="U20" s="467"/>
      <c r="V20" s="467"/>
      <c r="W20" s="467"/>
      <c r="X20" s="426"/>
      <c r="Y20" s="426"/>
      <c r="Z20" s="426"/>
      <c r="AA20" s="426"/>
      <c r="AB20" s="474" t="s">
        <v>327</v>
      </c>
    </row>
    <row r="21" spans="1:1025" ht="18" customHeight="1">
      <c r="C21" s="415" t="s">
        <v>82</v>
      </c>
      <c r="D21" s="415"/>
      <c r="E21" s="415"/>
      <c r="F21" s="415"/>
      <c r="G21" s="415"/>
      <c r="H21" s="415"/>
      <c r="I21" s="415"/>
      <c r="J21" s="415"/>
      <c r="K21" s="426"/>
      <c r="L21" s="426"/>
      <c r="M21" s="426"/>
      <c r="N21" s="426"/>
      <c r="O21" s="466" t="s">
        <v>327</v>
      </c>
    </row>
    <row r="22" spans="1:1025" s="430" customFormat="1">
      <c r="C22" s="442" t="s">
        <v>320</v>
      </c>
    </row>
    <row r="23" spans="1:1025" s="430" customFormat="1">
      <c r="C23" s="442"/>
    </row>
    <row r="24" spans="1:1025" s="414" customFormat="1" ht="18" customHeight="1">
      <c r="A24" s="433" t="s">
        <v>577</v>
      </c>
      <c r="B24" s="433"/>
      <c r="C24" s="433"/>
      <c r="D24" s="433"/>
      <c r="E24" s="433"/>
      <c r="F24" s="433"/>
      <c r="G24" s="433"/>
      <c r="H24" s="433"/>
      <c r="I24" s="433"/>
      <c r="J24" s="433"/>
      <c r="K24" s="433"/>
      <c r="L24" s="433"/>
      <c r="M24" s="433"/>
      <c r="N24" s="433"/>
      <c r="O24" s="433"/>
      <c r="P24" s="433"/>
      <c r="Q24" s="433"/>
      <c r="R24" s="433"/>
      <c r="S24" s="433"/>
      <c r="T24" s="433"/>
      <c r="U24" s="433"/>
      <c r="V24" s="433"/>
      <c r="W24" s="433"/>
      <c r="X24" s="433"/>
      <c r="Y24" s="433"/>
      <c r="Z24" s="433"/>
      <c r="AA24" s="433"/>
      <c r="AB24" s="433"/>
      <c r="AC24" s="433"/>
      <c r="AD24" s="430"/>
      <c r="AE24" s="430"/>
      <c r="AF24" s="430"/>
      <c r="AG24" s="430"/>
      <c r="AH24" s="430"/>
      <c r="AI24" s="430"/>
      <c r="AJ24" s="430"/>
      <c r="AK24" s="430"/>
      <c r="AL24" s="430"/>
      <c r="AM24" s="430"/>
      <c r="AN24" s="430"/>
      <c r="AO24" s="430"/>
      <c r="AP24" s="430"/>
      <c r="AQ24" s="430"/>
      <c r="AR24" s="430"/>
      <c r="AS24" s="430"/>
      <c r="AT24" s="430"/>
      <c r="AU24" s="430"/>
      <c r="AV24" s="430"/>
      <c r="AW24" s="430"/>
      <c r="AX24" s="430"/>
      <c r="AY24" s="430"/>
      <c r="AZ24" s="430"/>
      <c r="BA24" s="430"/>
      <c r="BB24" s="430"/>
      <c r="BC24" s="430"/>
      <c r="BD24" s="430"/>
      <c r="BE24" s="430"/>
      <c r="BF24" s="430"/>
      <c r="BG24" s="430"/>
      <c r="BH24" s="430"/>
      <c r="BI24" s="430"/>
      <c r="BJ24" s="430"/>
      <c r="BK24" s="430"/>
      <c r="BL24" s="430"/>
      <c r="BM24" s="430"/>
      <c r="BN24" s="430"/>
      <c r="BO24" s="430"/>
      <c r="BP24" s="430"/>
      <c r="BQ24" s="430"/>
      <c r="BR24" s="430"/>
      <c r="BS24" s="430"/>
      <c r="BT24" s="430"/>
      <c r="BU24" s="430"/>
      <c r="BV24" s="430"/>
      <c r="BW24" s="430"/>
      <c r="BX24" s="430"/>
      <c r="BY24" s="430"/>
      <c r="BZ24" s="430"/>
      <c r="CA24" s="430"/>
      <c r="CB24" s="430"/>
      <c r="CC24" s="430"/>
      <c r="CD24" s="430"/>
      <c r="CE24" s="430"/>
      <c r="CF24" s="430"/>
      <c r="CG24" s="430"/>
      <c r="CH24" s="430"/>
      <c r="CI24" s="430"/>
      <c r="CJ24" s="430"/>
      <c r="CK24" s="430"/>
      <c r="CL24" s="430"/>
      <c r="CM24" s="430"/>
      <c r="CN24" s="430"/>
      <c r="CO24" s="430"/>
      <c r="CP24" s="430"/>
      <c r="CQ24" s="430"/>
      <c r="CR24" s="430"/>
      <c r="CS24" s="430"/>
      <c r="CT24" s="430"/>
      <c r="CU24" s="430"/>
      <c r="CV24" s="430"/>
      <c r="CW24" s="430"/>
      <c r="CX24" s="430"/>
      <c r="CY24" s="430"/>
      <c r="CZ24" s="430"/>
      <c r="DA24" s="430"/>
      <c r="DB24" s="430"/>
      <c r="DC24" s="430"/>
      <c r="DD24" s="430"/>
      <c r="DE24" s="430"/>
      <c r="DF24" s="430"/>
      <c r="DG24" s="430"/>
      <c r="DH24" s="430"/>
      <c r="DI24" s="430"/>
      <c r="DJ24" s="430"/>
      <c r="DK24" s="430"/>
      <c r="DL24" s="430"/>
      <c r="DM24" s="430"/>
      <c r="DN24" s="430"/>
      <c r="DO24" s="430"/>
      <c r="DP24" s="430"/>
      <c r="DQ24" s="430"/>
      <c r="DR24" s="430"/>
      <c r="DS24" s="430"/>
      <c r="DT24" s="430"/>
      <c r="DU24" s="430"/>
      <c r="DV24" s="430"/>
      <c r="DW24" s="430"/>
      <c r="DX24" s="430"/>
      <c r="DY24" s="430"/>
      <c r="DZ24" s="430"/>
      <c r="EA24" s="430"/>
      <c r="EB24" s="430"/>
      <c r="EC24" s="430"/>
      <c r="ED24" s="430"/>
      <c r="EE24" s="430"/>
      <c r="EF24" s="430"/>
      <c r="EG24" s="430"/>
      <c r="EH24" s="430"/>
      <c r="EI24" s="430"/>
      <c r="EJ24" s="430"/>
      <c r="EK24" s="430"/>
      <c r="EL24" s="430"/>
      <c r="EM24" s="430"/>
      <c r="EN24" s="430"/>
      <c r="EO24" s="430"/>
      <c r="EP24" s="430"/>
      <c r="EQ24" s="430"/>
      <c r="ER24" s="430"/>
      <c r="ES24" s="430"/>
      <c r="ET24" s="430"/>
      <c r="EU24" s="430"/>
      <c r="EV24" s="430"/>
      <c r="EW24" s="430"/>
      <c r="EX24" s="430"/>
      <c r="EY24" s="430"/>
      <c r="EZ24" s="430"/>
      <c r="FA24" s="430"/>
      <c r="FB24" s="430"/>
      <c r="FC24" s="430"/>
      <c r="FD24" s="430"/>
      <c r="FE24" s="430"/>
      <c r="FF24" s="430"/>
      <c r="FG24" s="430"/>
      <c r="FH24" s="430"/>
      <c r="FI24" s="430"/>
      <c r="FJ24" s="430"/>
      <c r="FK24" s="430"/>
      <c r="FL24" s="430"/>
      <c r="FM24" s="430"/>
      <c r="FN24" s="430"/>
      <c r="FO24" s="430"/>
      <c r="FP24" s="430"/>
      <c r="FQ24" s="430"/>
      <c r="FR24" s="430"/>
      <c r="FS24" s="430"/>
      <c r="FT24" s="430"/>
      <c r="FU24" s="430"/>
      <c r="FV24" s="430"/>
      <c r="FW24" s="430"/>
      <c r="FX24" s="430"/>
      <c r="FY24" s="430"/>
      <c r="FZ24" s="430"/>
      <c r="GA24" s="430"/>
      <c r="GB24" s="430"/>
      <c r="GC24" s="430"/>
      <c r="GD24" s="430"/>
      <c r="GE24" s="430"/>
      <c r="GF24" s="430"/>
      <c r="GG24" s="430"/>
      <c r="GH24" s="430"/>
      <c r="GI24" s="430"/>
      <c r="GJ24" s="430"/>
      <c r="GK24" s="430"/>
      <c r="GL24" s="430"/>
      <c r="GM24" s="430"/>
      <c r="GN24" s="430"/>
      <c r="GO24" s="430"/>
      <c r="GP24" s="430"/>
      <c r="GQ24" s="430"/>
      <c r="GR24" s="430"/>
      <c r="GS24" s="430"/>
      <c r="GT24" s="430"/>
      <c r="GU24" s="430"/>
      <c r="GV24" s="430"/>
      <c r="GW24" s="430"/>
      <c r="GX24" s="430"/>
      <c r="GY24" s="430"/>
      <c r="GZ24" s="430"/>
      <c r="HA24" s="430"/>
      <c r="HB24" s="430"/>
      <c r="HC24" s="430"/>
      <c r="HD24" s="430"/>
      <c r="HE24" s="430"/>
      <c r="HF24" s="430"/>
      <c r="HG24" s="430"/>
      <c r="HH24" s="430"/>
      <c r="HI24" s="430"/>
      <c r="HJ24" s="430"/>
      <c r="HK24" s="430"/>
      <c r="HL24" s="430"/>
      <c r="HM24" s="430"/>
      <c r="HN24" s="430"/>
      <c r="HO24" s="430"/>
      <c r="HP24" s="430"/>
      <c r="HQ24" s="430"/>
      <c r="HR24" s="430"/>
      <c r="HS24" s="430"/>
      <c r="HT24" s="430"/>
      <c r="HU24" s="430"/>
      <c r="HV24" s="430"/>
      <c r="HW24" s="430"/>
      <c r="HX24" s="430"/>
      <c r="HY24" s="430"/>
      <c r="HZ24" s="430"/>
      <c r="IA24" s="430"/>
      <c r="IB24" s="430"/>
      <c r="IC24" s="430"/>
      <c r="ID24" s="430"/>
      <c r="IE24" s="430"/>
      <c r="IF24" s="430"/>
      <c r="IG24" s="430"/>
      <c r="IH24" s="430"/>
      <c r="II24" s="430"/>
      <c r="IJ24" s="430"/>
      <c r="IK24" s="430"/>
      <c r="IL24" s="430"/>
      <c r="IM24" s="430"/>
      <c r="IN24" s="430"/>
      <c r="IO24" s="430"/>
      <c r="IP24" s="430"/>
      <c r="IQ24" s="430"/>
      <c r="IR24" s="430"/>
      <c r="IS24" s="430"/>
      <c r="IT24" s="430"/>
      <c r="IU24" s="430"/>
      <c r="IV24" s="430"/>
      <c r="IW24" s="430"/>
      <c r="IX24" s="430"/>
      <c r="IY24" s="430"/>
      <c r="IZ24" s="430"/>
      <c r="JA24" s="430"/>
      <c r="JB24" s="430"/>
      <c r="JC24" s="430"/>
      <c r="JD24" s="430"/>
      <c r="JE24" s="430"/>
      <c r="JF24" s="430"/>
      <c r="JG24" s="430"/>
      <c r="JH24" s="430"/>
      <c r="JI24" s="430"/>
      <c r="JJ24" s="430"/>
      <c r="JK24" s="430"/>
      <c r="JL24" s="430"/>
      <c r="JM24" s="430"/>
      <c r="JN24" s="430"/>
      <c r="JO24" s="430"/>
      <c r="JP24" s="430"/>
      <c r="JQ24" s="430"/>
      <c r="JR24" s="430"/>
      <c r="JS24" s="430"/>
      <c r="JT24" s="430"/>
      <c r="JU24" s="430"/>
      <c r="JV24" s="430"/>
      <c r="JW24" s="430"/>
      <c r="JX24" s="430"/>
      <c r="JY24" s="430"/>
      <c r="JZ24" s="430"/>
      <c r="KA24" s="430"/>
      <c r="KB24" s="430"/>
      <c r="KC24" s="430"/>
      <c r="KD24" s="430"/>
      <c r="KE24" s="430"/>
      <c r="KF24" s="430"/>
      <c r="KG24" s="430"/>
      <c r="KH24" s="430"/>
      <c r="KI24" s="430"/>
      <c r="KJ24" s="430"/>
      <c r="KK24" s="430"/>
      <c r="KL24" s="430"/>
      <c r="KM24" s="430"/>
      <c r="KN24" s="430"/>
      <c r="KO24" s="430"/>
      <c r="KP24" s="430"/>
      <c r="KQ24" s="430"/>
      <c r="KR24" s="430"/>
      <c r="KS24" s="430"/>
      <c r="KT24" s="430"/>
      <c r="KU24" s="430"/>
      <c r="KV24" s="430"/>
      <c r="KW24" s="430"/>
      <c r="KX24" s="430"/>
      <c r="KY24" s="430"/>
      <c r="KZ24" s="430"/>
      <c r="LA24" s="430"/>
      <c r="LB24" s="430"/>
      <c r="LC24" s="430"/>
      <c r="LD24" s="430"/>
      <c r="LE24" s="430"/>
      <c r="LF24" s="430"/>
      <c r="LG24" s="430"/>
      <c r="LH24" s="430"/>
      <c r="LI24" s="430"/>
      <c r="LJ24" s="430"/>
      <c r="LK24" s="430"/>
      <c r="LL24" s="430"/>
      <c r="LM24" s="430"/>
      <c r="LN24" s="430"/>
      <c r="LO24" s="430"/>
      <c r="LP24" s="430"/>
      <c r="LQ24" s="430"/>
      <c r="LR24" s="430"/>
      <c r="LS24" s="430"/>
      <c r="LT24" s="430"/>
      <c r="LU24" s="430"/>
      <c r="LV24" s="430"/>
      <c r="LW24" s="430"/>
      <c r="LX24" s="430"/>
      <c r="LY24" s="430"/>
      <c r="LZ24" s="430"/>
      <c r="MA24" s="430"/>
      <c r="MB24" s="430"/>
      <c r="MC24" s="430"/>
      <c r="MD24" s="430"/>
      <c r="ME24" s="430"/>
      <c r="MF24" s="430"/>
      <c r="MG24" s="430"/>
      <c r="MH24" s="430"/>
      <c r="MI24" s="430"/>
      <c r="MJ24" s="430"/>
      <c r="MK24" s="430"/>
      <c r="ML24" s="430"/>
      <c r="MM24" s="430"/>
      <c r="MN24" s="430"/>
      <c r="MO24" s="430"/>
      <c r="MP24" s="430"/>
      <c r="MQ24" s="430"/>
      <c r="MR24" s="430"/>
      <c r="MS24" s="430"/>
      <c r="MT24" s="430"/>
      <c r="MU24" s="430"/>
      <c r="MV24" s="430"/>
      <c r="MW24" s="430"/>
      <c r="MX24" s="430"/>
      <c r="MY24" s="430"/>
      <c r="MZ24" s="430"/>
      <c r="NA24" s="430"/>
      <c r="NB24" s="430"/>
      <c r="NC24" s="430"/>
      <c r="ND24" s="430"/>
      <c r="NE24" s="430"/>
      <c r="NF24" s="430"/>
      <c r="NG24" s="430"/>
      <c r="NH24" s="430"/>
      <c r="NI24" s="430"/>
      <c r="NJ24" s="430"/>
      <c r="NK24" s="430"/>
      <c r="NL24" s="430"/>
      <c r="NM24" s="430"/>
      <c r="NN24" s="430"/>
      <c r="NO24" s="430"/>
      <c r="NP24" s="430"/>
      <c r="NQ24" s="430"/>
      <c r="NR24" s="430"/>
      <c r="NS24" s="430"/>
      <c r="NT24" s="430"/>
      <c r="NU24" s="430"/>
      <c r="NV24" s="430"/>
      <c r="NW24" s="430"/>
      <c r="NX24" s="430"/>
      <c r="NY24" s="430"/>
      <c r="NZ24" s="430"/>
      <c r="OA24" s="430"/>
      <c r="OB24" s="430"/>
      <c r="OC24" s="430"/>
      <c r="OD24" s="430"/>
      <c r="OE24" s="430"/>
      <c r="OF24" s="430"/>
      <c r="OG24" s="430"/>
      <c r="OH24" s="430"/>
      <c r="OI24" s="430"/>
      <c r="OJ24" s="430"/>
      <c r="OK24" s="430"/>
      <c r="OL24" s="430"/>
      <c r="OM24" s="430"/>
      <c r="ON24" s="430"/>
      <c r="OO24" s="430"/>
      <c r="OP24" s="430"/>
      <c r="OQ24" s="430"/>
      <c r="OR24" s="430"/>
      <c r="OS24" s="430"/>
      <c r="OT24" s="430"/>
      <c r="OU24" s="430"/>
      <c r="OV24" s="430"/>
      <c r="OW24" s="430"/>
      <c r="OX24" s="430"/>
      <c r="OY24" s="430"/>
      <c r="OZ24" s="430"/>
      <c r="PA24" s="430"/>
      <c r="PB24" s="430"/>
      <c r="PC24" s="430"/>
      <c r="PD24" s="430"/>
      <c r="PE24" s="430"/>
      <c r="PF24" s="430"/>
      <c r="PG24" s="430"/>
      <c r="PH24" s="430"/>
      <c r="PI24" s="430"/>
      <c r="PJ24" s="430"/>
      <c r="PK24" s="430"/>
      <c r="PL24" s="430"/>
      <c r="PM24" s="430"/>
      <c r="PN24" s="430"/>
      <c r="PO24" s="430"/>
      <c r="PP24" s="430"/>
      <c r="PQ24" s="430"/>
      <c r="PR24" s="430"/>
      <c r="PS24" s="430"/>
      <c r="PT24" s="430"/>
      <c r="PU24" s="430"/>
      <c r="PV24" s="430"/>
      <c r="PW24" s="430"/>
      <c r="PX24" s="430"/>
      <c r="PY24" s="430"/>
      <c r="PZ24" s="430"/>
      <c r="QA24" s="430"/>
      <c r="QB24" s="430"/>
      <c r="QC24" s="430"/>
      <c r="QD24" s="430"/>
      <c r="QE24" s="430"/>
      <c r="QF24" s="430"/>
      <c r="QG24" s="430"/>
      <c r="QH24" s="430"/>
      <c r="QI24" s="430"/>
      <c r="QJ24" s="430"/>
      <c r="QK24" s="430"/>
      <c r="QL24" s="430"/>
      <c r="QM24" s="430"/>
      <c r="QN24" s="430"/>
      <c r="QO24" s="430"/>
      <c r="QP24" s="430"/>
      <c r="QQ24" s="430"/>
      <c r="QR24" s="430"/>
      <c r="QS24" s="430"/>
      <c r="QT24" s="430"/>
      <c r="QU24" s="430"/>
      <c r="QV24" s="430"/>
      <c r="QW24" s="430"/>
      <c r="QX24" s="430"/>
      <c r="QY24" s="430"/>
      <c r="QZ24" s="430"/>
      <c r="RA24" s="430"/>
      <c r="RB24" s="430"/>
      <c r="RC24" s="430"/>
      <c r="RD24" s="430"/>
      <c r="RE24" s="430"/>
      <c r="RF24" s="430"/>
      <c r="RG24" s="430"/>
      <c r="RH24" s="430"/>
      <c r="RI24" s="430"/>
      <c r="RJ24" s="430"/>
      <c r="RK24" s="430"/>
      <c r="RL24" s="430"/>
      <c r="RM24" s="430"/>
      <c r="RN24" s="430"/>
      <c r="RO24" s="430"/>
      <c r="RP24" s="430"/>
      <c r="RQ24" s="430"/>
      <c r="RR24" s="430"/>
      <c r="RS24" s="430"/>
      <c r="RT24" s="430"/>
      <c r="RU24" s="430"/>
      <c r="RV24" s="430"/>
      <c r="RW24" s="430"/>
      <c r="RX24" s="430"/>
      <c r="RY24" s="430"/>
      <c r="RZ24" s="430"/>
      <c r="SA24" s="430"/>
      <c r="SB24" s="430"/>
      <c r="SC24" s="430"/>
      <c r="SD24" s="430"/>
      <c r="SE24" s="430"/>
      <c r="SF24" s="430"/>
      <c r="SG24" s="430"/>
      <c r="SH24" s="430"/>
      <c r="SI24" s="430"/>
      <c r="SJ24" s="430"/>
      <c r="SK24" s="430"/>
      <c r="SL24" s="430"/>
      <c r="SM24" s="430"/>
      <c r="SN24" s="430"/>
      <c r="SO24" s="430"/>
      <c r="SP24" s="430"/>
      <c r="SQ24" s="430"/>
      <c r="SR24" s="430"/>
      <c r="SS24" s="430"/>
      <c r="ST24" s="430"/>
      <c r="SU24" s="430"/>
      <c r="SV24" s="430"/>
      <c r="SW24" s="430"/>
      <c r="SX24" s="430"/>
      <c r="SY24" s="430"/>
      <c r="SZ24" s="430"/>
      <c r="TA24" s="430"/>
      <c r="TB24" s="430"/>
      <c r="TC24" s="430"/>
      <c r="TD24" s="430"/>
      <c r="TE24" s="430"/>
      <c r="TF24" s="430"/>
      <c r="TG24" s="430"/>
      <c r="TH24" s="430"/>
      <c r="TI24" s="430"/>
      <c r="TJ24" s="430"/>
      <c r="TK24" s="430"/>
      <c r="TL24" s="430"/>
      <c r="TM24" s="430"/>
      <c r="TN24" s="430"/>
      <c r="TO24" s="430"/>
      <c r="TP24" s="430"/>
      <c r="TQ24" s="430"/>
      <c r="TR24" s="430"/>
      <c r="TS24" s="430"/>
      <c r="TT24" s="430"/>
      <c r="TU24" s="430"/>
      <c r="TV24" s="430"/>
      <c r="TW24" s="430"/>
      <c r="TX24" s="430"/>
      <c r="TY24" s="430"/>
      <c r="TZ24" s="430"/>
      <c r="UA24" s="430"/>
      <c r="UB24" s="430"/>
      <c r="UC24" s="430"/>
      <c r="UD24" s="430"/>
      <c r="UE24" s="430"/>
      <c r="UF24" s="430"/>
      <c r="UG24" s="430"/>
      <c r="UH24" s="430"/>
      <c r="UI24" s="430"/>
      <c r="UJ24" s="430"/>
      <c r="UK24" s="430"/>
      <c r="UL24" s="430"/>
      <c r="UM24" s="430"/>
      <c r="UN24" s="430"/>
      <c r="UO24" s="430"/>
      <c r="UP24" s="430"/>
      <c r="UQ24" s="430"/>
      <c r="UR24" s="430"/>
      <c r="US24" s="430"/>
      <c r="UT24" s="430"/>
      <c r="UU24" s="430"/>
      <c r="UV24" s="430"/>
      <c r="UW24" s="430"/>
      <c r="UX24" s="430"/>
      <c r="UY24" s="430"/>
      <c r="UZ24" s="430"/>
      <c r="VA24" s="430"/>
      <c r="VB24" s="430"/>
      <c r="VC24" s="430"/>
      <c r="VD24" s="430"/>
      <c r="VE24" s="430"/>
      <c r="VF24" s="430"/>
      <c r="VG24" s="430"/>
      <c r="VH24" s="430"/>
      <c r="VI24" s="430"/>
      <c r="VJ24" s="430"/>
      <c r="VK24" s="430"/>
      <c r="VL24" s="430"/>
      <c r="VM24" s="430"/>
      <c r="VN24" s="430"/>
      <c r="VO24" s="430"/>
      <c r="VP24" s="430"/>
      <c r="VQ24" s="430"/>
      <c r="VR24" s="430"/>
      <c r="VS24" s="430"/>
      <c r="VT24" s="430"/>
      <c r="VU24" s="430"/>
      <c r="VV24" s="430"/>
      <c r="VW24" s="430"/>
      <c r="VX24" s="430"/>
      <c r="VY24" s="430"/>
      <c r="VZ24" s="430"/>
      <c r="WA24" s="430"/>
      <c r="WB24" s="430"/>
      <c r="WC24" s="430"/>
      <c r="WD24" s="430"/>
      <c r="WE24" s="430"/>
      <c r="WF24" s="430"/>
      <c r="WG24" s="430"/>
      <c r="WH24" s="430"/>
      <c r="WI24" s="430"/>
      <c r="WJ24" s="430"/>
      <c r="WK24" s="430"/>
      <c r="WL24" s="430"/>
      <c r="WM24" s="430"/>
      <c r="WN24" s="430"/>
      <c r="WO24" s="430"/>
      <c r="WP24" s="430"/>
      <c r="WQ24" s="430"/>
      <c r="WR24" s="430"/>
      <c r="WS24" s="430"/>
      <c r="WT24" s="430"/>
      <c r="WU24" s="430"/>
      <c r="WV24" s="430"/>
      <c r="WW24" s="430"/>
      <c r="WX24" s="430"/>
      <c r="WY24" s="430"/>
      <c r="WZ24" s="430"/>
      <c r="XA24" s="430"/>
      <c r="XB24" s="430"/>
      <c r="XC24" s="430"/>
      <c r="XD24" s="430"/>
      <c r="XE24" s="430"/>
      <c r="XF24" s="430"/>
      <c r="XG24" s="430"/>
      <c r="XH24" s="430"/>
      <c r="XI24" s="430"/>
      <c r="XJ24" s="430"/>
      <c r="XK24" s="430"/>
      <c r="XL24" s="430"/>
      <c r="XM24" s="430"/>
      <c r="XN24" s="430"/>
      <c r="XO24" s="430"/>
      <c r="XP24" s="430"/>
      <c r="XQ24" s="430"/>
      <c r="XR24" s="430"/>
      <c r="XS24" s="430"/>
      <c r="XT24" s="430"/>
      <c r="XU24" s="430"/>
      <c r="XV24" s="430"/>
      <c r="XW24" s="430"/>
      <c r="XX24" s="430"/>
      <c r="XY24" s="430"/>
      <c r="XZ24" s="430"/>
      <c r="YA24" s="430"/>
      <c r="YB24" s="430"/>
      <c r="YC24" s="430"/>
      <c r="YD24" s="430"/>
      <c r="YE24" s="430"/>
      <c r="YF24" s="430"/>
      <c r="YG24" s="430"/>
      <c r="YH24" s="430"/>
      <c r="YI24" s="430"/>
      <c r="YJ24" s="430"/>
      <c r="YK24" s="430"/>
      <c r="YL24" s="430"/>
      <c r="YM24" s="430"/>
      <c r="YN24" s="430"/>
      <c r="YO24" s="430"/>
      <c r="YP24" s="430"/>
      <c r="YQ24" s="430"/>
      <c r="YR24" s="430"/>
      <c r="YS24" s="430"/>
      <c r="YT24" s="430"/>
      <c r="YU24" s="430"/>
      <c r="YV24" s="430"/>
      <c r="YW24" s="430"/>
      <c r="YX24" s="430"/>
      <c r="YY24" s="430"/>
      <c r="YZ24" s="430"/>
      <c r="ZA24" s="430"/>
      <c r="ZB24" s="430"/>
      <c r="ZC24" s="430"/>
      <c r="ZD24" s="430"/>
      <c r="ZE24" s="430"/>
      <c r="ZF24" s="430"/>
      <c r="ZG24" s="430"/>
      <c r="ZH24" s="430"/>
      <c r="ZI24" s="430"/>
      <c r="ZJ24" s="430"/>
      <c r="ZK24" s="430"/>
      <c r="ZL24" s="430"/>
      <c r="ZM24" s="430"/>
      <c r="ZN24" s="430"/>
      <c r="ZO24" s="430"/>
      <c r="ZP24" s="430"/>
      <c r="ZQ24" s="430"/>
      <c r="ZR24" s="430"/>
      <c r="ZS24" s="430"/>
      <c r="ZT24" s="430"/>
      <c r="ZU24" s="430"/>
      <c r="ZV24" s="430"/>
      <c r="ZW24" s="430"/>
      <c r="ZX24" s="430"/>
      <c r="ZY24" s="430"/>
      <c r="ZZ24" s="430"/>
      <c r="AAA24" s="430"/>
      <c r="AAB24" s="430"/>
      <c r="AAC24" s="430"/>
      <c r="AAD24" s="430"/>
      <c r="AAE24" s="430"/>
      <c r="AAF24" s="430"/>
      <c r="AAG24" s="430"/>
      <c r="AAH24" s="430"/>
      <c r="AAI24" s="430"/>
      <c r="AAJ24" s="430"/>
      <c r="AAK24" s="430"/>
      <c r="AAL24" s="430"/>
      <c r="AAM24" s="430"/>
      <c r="AAN24" s="430"/>
      <c r="AAO24" s="430"/>
      <c r="AAP24" s="430"/>
      <c r="AAQ24" s="430"/>
      <c r="AAR24" s="430"/>
      <c r="AAS24" s="430"/>
      <c r="AAT24" s="430"/>
      <c r="AAU24" s="430"/>
      <c r="AAV24" s="430"/>
      <c r="AAW24" s="430"/>
      <c r="AAX24" s="430"/>
      <c r="AAY24" s="430"/>
      <c r="AAZ24" s="430"/>
      <c r="ABA24" s="430"/>
      <c r="ABB24" s="430"/>
      <c r="ABC24" s="430"/>
      <c r="ABD24" s="430"/>
      <c r="ABE24" s="430"/>
      <c r="ABF24" s="430"/>
      <c r="ABG24" s="430"/>
      <c r="ABH24" s="430"/>
      <c r="ABI24" s="430"/>
      <c r="ABJ24" s="430"/>
      <c r="ABK24" s="430"/>
      <c r="ABL24" s="430"/>
      <c r="ABM24" s="430"/>
      <c r="ABN24" s="430"/>
      <c r="ABO24" s="430"/>
      <c r="ABP24" s="430"/>
      <c r="ABQ24" s="430"/>
      <c r="ABR24" s="430"/>
      <c r="ABS24" s="430"/>
      <c r="ABT24" s="430"/>
      <c r="ABU24" s="430"/>
      <c r="ABV24" s="430"/>
      <c r="ABW24" s="430"/>
      <c r="ABX24" s="430"/>
      <c r="ABY24" s="430"/>
      <c r="ABZ24" s="430"/>
      <c r="ACA24" s="430"/>
      <c r="ACB24" s="430"/>
      <c r="ACC24" s="430"/>
      <c r="ACD24" s="430"/>
      <c r="ACE24" s="430"/>
      <c r="ACF24" s="430"/>
      <c r="ACG24" s="430"/>
      <c r="ACH24" s="430"/>
      <c r="ACI24" s="430"/>
      <c r="ACJ24" s="430"/>
      <c r="ACK24" s="430"/>
      <c r="ACL24" s="430"/>
      <c r="ACM24" s="430"/>
      <c r="ACN24" s="430"/>
      <c r="ACO24" s="430"/>
      <c r="ACP24" s="430"/>
      <c r="ACQ24" s="430"/>
      <c r="ACR24" s="430"/>
      <c r="ACS24" s="430"/>
      <c r="ACT24" s="430"/>
      <c r="ACU24" s="430"/>
      <c r="ACV24" s="430"/>
      <c r="ACW24" s="430"/>
      <c r="ACX24" s="430"/>
      <c r="ACY24" s="430"/>
      <c r="ACZ24" s="430"/>
      <c r="ADA24" s="430"/>
      <c r="ADB24" s="430"/>
      <c r="ADC24" s="430"/>
      <c r="ADD24" s="430"/>
      <c r="ADE24" s="430"/>
      <c r="ADF24" s="430"/>
      <c r="ADG24" s="430"/>
      <c r="ADH24" s="430"/>
      <c r="ADI24" s="430"/>
      <c r="ADJ24" s="430"/>
      <c r="ADK24" s="430"/>
      <c r="ADL24" s="430"/>
      <c r="ADM24" s="430"/>
      <c r="ADN24" s="430"/>
      <c r="ADO24" s="430"/>
      <c r="ADP24" s="430"/>
      <c r="ADQ24" s="430"/>
      <c r="ADR24" s="430"/>
      <c r="ADS24" s="430"/>
      <c r="ADT24" s="430"/>
      <c r="ADU24" s="430"/>
      <c r="ADV24" s="430"/>
      <c r="ADW24" s="430"/>
      <c r="ADX24" s="430"/>
      <c r="ADY24" s="430"/>
      <c r="ADZ24" s="430"/>
      <c r="AEA24" s="430"/>
      <c r="AEB24" s="430"/>
      <c r="AEC24" s="430"/>
      <c r="AED24" s="430"/>
      <c r="AEE24" s="430"/>
      <c r="AEF24" s="430"/>
      <c r="AEG24" s="430"/>
      <c r="AEH24" s="430"/>
      <c r="AEI24" s="430"/>
      <c r="AEJ24" s="430"/>
      <c r="AEK24" s="430"/>
      <c r="AEL24" s="430"/>
      <c r="AEM24" s="430"/>
      <c r="AEN24" s="430"/>
      <c r="AEO24" s="430"/>
      <c r="AEP24" s="430"/>
      <c r="AEQ24" s="430"/>
      <c r="AER24" s="430"/>
      <c r="AES24" s="430"/>
      <c r="AET24" s="430"/>
      <c r="AEU24" s="430"/>
      <c r="AEV24" s="430"/>
      <c r="AEW24" s="430"/>
      <c r="AEX24" s="430"/>
      <c r="AEY24" s="430"/>
      <c r="AEZ24" s="430"/>
      <c r="AFA24" s="430"/>
      <c r="AFB24" s="430"/>
      <c r="AFC24" s="430"/>
      <c r="AFD24" s="430"/>
      <c r="AFE24" s="430"/>
      <c r="AFF24" s="430"/>
      <c r="AFG24" s="430"/>
      <c r="AFH24" s="430"/>
      <c r="AFI24" s="430"/>
      <c r="AFJ24" s="430"/>
      <c r="AFK24" s="430"/>
      <c r="AFL24" s="430"/>
      <c r="AFM24" s="430"/>
      <c r="AFN24" s="430"/>
      <c r="AFO24" s="430"/>
      <c r="AFP24" s="430"/>
      <c r="AFQ24" s="430"/>
      <c r="AFR24" s="430"/>
      <c r="AFS24" s="430"/>
      <c r="AFT24" s="430"/>
      <c r="AFU24" s="430"/>
      <c r="AFV24" s="430"/>
      <c r="AFW24" s="430"/>
      <c r="AFX24" s="430"/>
      <c r="AFY24" s="430"/>
      <c r="AFZ24" s="430"/>
      <c r="AGA24" s="430"/>
      <c r="AGB24" s="430"/>
      <c r="AGC24" s="430"/>
      <c r="AGD24" s="430"/>
      <c r="AGE24" s="430"/>
      <c r="AGF24" s="430"/>
      <c r="AGG24" s="430"/>
      <c r="AGH24" s="430"/>
      <c r="AGI24" s="430"/>
      <c r="AGJ24" s="430"/>
      <c r="AGK24" s="430"/>
      <c r="AGL24" s="430"/>
      <c r="AGM24" s="430"/>
      <c r="AGN24" s="430"/>
      <c r="AGO24" s="430"/>
      <c r="AGP24" s="430"/>
      <c r="AGQ24" s="430"/>
      <c r="AGR24" s="430"/>
      <c r="AGS24" s="430"/>
      <c r="AGT24" s="430"/>
      <c r="AGU24" s="430"/>
      <c r="AGV24" s="430"/>
      <c r="AGW24" s="430"/>
      <c r="AGX24" s="430"/>
      <c r="AGY24" s="430"/>
      <c r="AGZ24" s="430"/>
      <c r="AHA24" s="430"/>
      <c r="AHB24" s="430"/>
      <c r="AHC24" s="430"/>
      <c r="AHD24" s="430"/>
      <c r="AHE24" s="430"/>
      <c r="AHF24" s="430"/>
      <c r="AHG24" s="430"/>
      <c r="AHH24" s="430"/>
      <c r="AHI24" s="430"/>
      <c r="AHJ24" s="430"/>
      <c r="AHK24" s="430"/>
      <c r="AHL24" s="430"/>
      <c r="AHM24" s="430"/>
      <c r="AHN24" s="430"/>
      <c r="AHO24" s="430"/>
      <c r="AHP24" s="430"/>
      <c r="AHQ24" s="430"/>
      <c r="AHR24" s="430"/>
      <c r="AHS24" s="430"/>
      <c r="AHT24" s="430"/>
      <c r="AHU24" s="430"/>
      <c r="AHV24" s="430"/>
      <c r="AHW24" s="430"/>
      <c r="AHX24" s="430"/>
      <c r="AHY24" s="430"/>
      <c r="AHZ24" s="430"/>
      <c r="AIA24" s="430"/>
      <c r="AIB24" s="430"/>
      <c r="AIC24" s="430"/>
      <c r="AID24" s="430"/>
      <c r="AIE24" s="430"/>
      <c r="AIF24" s="430"/>
      <c r="AIG24" s="430"/>
      <c r="AIH24" s="430"/>
      <c r="AII24" s="430"/>
      <c r="AIJ24" s="430"/>
      <c r="AIK24" s="430"/>
      <c r="AIL24" s="430"/>
      <c r="AIM24" s="430"/>
      <c r="AIN24" s="430"/>
      <c r="AIO24" s="430"/>
      <c r="AIP24" s="430"/>
      <c r="AIQ24" s="430"/>
      <c r="AIR24" s="430"/>
      <c r="AIS24" s="430"/>
      <c r="AIT24" s="430"/>
      <c r="AIU24" s="430"/>
      <c r="AIV24" s="430"/>
      <c r="AIW24" s="430"/>
      <c r="AIX24" s="430"/>
      <c r="AIY24" s="430"/>
      <c r="AIZ24" s="430"/>
      <c r="AJA24" s="430"/>
      <c r="AJB24" s="430"/>
      <c r="AJC24" s="430"/>
      <c r="AJD24" s="430"/>
      <c r="AJE24" s="430"/>
      <c r="AJF24" s="430"/>
      <c r="AJG24" s="430"/>
      <c r="AJH24" s="430"/>
      <c r="AJI24" s="430"/>
      <c r="AJJ24" s="430"/>
      <c r="AJK24" s="430"/>
      <c r="AJL24" s="430"/>
      <c r="AJM24" s="430"/>
      <c r="AJN24" s="430"/>
      <c r="AJO24" s="430"/>
      <c r="AJP24" s="430"/>
      <c r="AJQ24" s="430"/>
      <c r="AJR24" s="430"/>
      <c r="AJS24" s="430"/>
      <c r="AJT24" s="430"/>
      <c r="AJU24" s="430"/>
      <c r="AJV24" s="430"/>
      <c r="AJW24" s="430"/>
      <c r="AJX24" s="430"/>
      <c r="AJY24" s="430"/>
      <c r="AJZ24" s="430"/>
      <c r="AKA24" s="430"/>
      <c r="AKB24" s="430"/>
      <c r="AKC24" s="430"/>
      <c r="AKD24" s="430"/>
      <c r="AKE24" s="430"/>
      <c r="AKF24" s="430"/>
      <c r="AKG24" s="430"/>
      <c r="AKH24" s="430"/>
      <c r="AKI24" s="430"/>
      <c r="AKJ24" s="430"/>
      <c r="AKK24" s="430"/>
      <c r="AKL24" s="430"/>
      <c r="AKM24" s="430"/>
      <c r="AKN24" s="430"/>
      <c r="AKO24" s="430"/>
      <c r="AKP24" s="430"/>
      <c r="AKQ24" s="430"/>
      <c r="AKR24" s="430"/>
      <c r="AKS24" s="430"/>
      <c r="AKT24" s="430"/>
      <c r="AKU24" s="430"/>
      <c r="AKV24" s="430"/>
      <c r="AKW24" s="430"/>
      <c r="AKX24" s="430"/>
      <c r="AKY24" s="430"/>
      <c r="AKZ24" s="430"/>
      <c r="ALA24" s="430"/>
      <c r="ALB24" s="430"/>
      <c r="ALC24" s="430"/>
      <c r="ALD24" s="430"/>
      <c r="ALE24" s="430"/>
      <c r="ALF24" s="430"/>
      <c r="ALG24" s="430"/>
      <c r="ALH24" s="430"/>
      <c r="ALI24" s="430"/>
      <c r="ALJ24" s="430"/>
      <c r="ALK24" s="430"/>
      <c r="ALL24" s="430"/>
      <c r="ALM24" s="430"/>
      <c r="ALN24" s="430"/>
      <c r="ALO24" s="430"/>
      <c r="ALP24" s="430"/>
      <c r="ALQ24" s="430"/>
      <c r="ALR24" s="430"/>
      <c r="ALS24" s="430"/>
      <c r="ALT24" s="430"/>
      <c r="ALU24" s="430"/>
      <c r="ALV24" s="430"/>
      <c r="ALW24" s="430"/>
      <c r="ALX24" s="430"/>
      <c r="ALY24" s="430"/>
      <c r="ALZ24" s="430"/>
      <c r="AMA24" s="430"/>
      <c r="AMB24" s="430"/>
      <c r="AMC24" s="430"/>
      <c r="AMD24" s="430"/>
      <c r="AME24" s="430"/>
      <c r="AMF24" s="430"/>
      <c r="AMG24" s="430"/>
      <c r="AMH24" s="430"/>
      <c r="AMI24" s="430"/>
      <c r="AMJ24" s="430"/>
      <c r="AMK24" s="430"/>
    </row>
    <row r="25" spans="1:1025" s="431" customFormat="1" ht="15.2" customHeight="1">
      <c r="A25" s="436" t="s">
        <v>29</v>
      </c>
      <c r="B25" s="436"/>
      <c r="C25" s="436"/>
      <c r="D25" s="436"/>
      <c r="E25" s="436"/>
      <c r="F25" s="436"/>
      <c r="G25" s="436"/>
      <c r="H25" s="436"/>
      <c r="I25" s="436"/>
      <c r="J25" s="436"/>
      <c r="K25" s="436"/>
      <c r="L25" s="436"/>
      <c r="M25" s="436"/>
      <c r="N25" s="436"/>
      <c r="O25" s="436"/>
      <c r="P25" s="436"/>
      <c r="Q25" s="436"/>
      <c r="R25" s="436"/>
      <c r="S25" s="436"/>
      <c r="T25" s="436"/>
      <c r="U25" s="436"/>
      <c r="V25" s="436"/>
      <c r="W25" s="436"/>
      <c r="X25" s="436"/>
      <c r="Y25" s="436"/>
      <c r="Z25" s="436"/>
      <c r="AA25" s="436"/>
      <c r="AB25" s="436"/>
      <c r="AC25" s="436"/>
    </row>
    <row r="26" spans="1:1025" s="431" customFormat="1" ht="15.2" customHeight="1">
      <c r="A26" s="435"/>
      <c r="B26" s="435"/>
      <c r="C26" s="435"/>
      <c r="D26" s="435"/>
      <c r="E26" s="435"/>
      <c r="F26" s="435"/>
      <c r="G26" s="435"/>
      <c r="H26" s="435"/>
      <c r="I26" s="435"/>
      <c r="J26" s="435"/>
      <c r="K26" s="435"/>
      <c r="L26" s="435"/>
      <c r="M26" s="435"/>
      <c r="N26" s="435"/>
      <c r="O26" s="435"/>
      <c r="P26" s="435"/>
      <c r="Q26" s="435"/>
      <c r="R26" s="435"/>
      <c r="S26" s="435"/>
      <c r="T26" s="435"/>
      <c r="U26" s="435"/>
      <c r="V26" s="435"/>
      <c r="W26" s="435"/>
      <c r="X26" s="435"/>
      <c r="Y26" s="435"/>
      <c r="Z26" s="435"/>
      <c r="AA26" s="435"/>
      <c r="AB26" s="435"/>
      <c r="AC26" s="435"/>
    </row>
    <row r="27" spans="1:1025" s="414" customFormat="1">
      <c r="A27" s="430" t="s">
        <v>387</v>
      </c>
      <c r="B27" s="430"/>
      <c r="C27" s="430"/>
      <c r="D27" s="430"/>
      <c r="E27" s="430"/>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430"/>
      <c r="BC27" s="430"/>
      <c r="BD27" s="430"/>
      <c r="BE27" s="430"/>
      <c r="BF27" s="430"/>
      <c r="BG27" s="430"/>
      <c r="BH27" s="430"/>
      <c r="BI27" s="430"/>
      <c r="BJ27" s="430"/>
      <c r="BK27" s="430"/>
      <c r="BL27" s="430"/>
      <c r="BM27" s="430"/>
      <c r="BN27" s="430"/>
      <c r="BO27" s="430"/>
      <c r="BP27" s="430"/>
      <c r="BQ27" s="430"/>
      <c r="BR27" s="430"/>
      <c r="BS27" s="430"/>
      <c r="BT27" s="430"/>
      <c r="BU27" s="430"/>
      <c r="BV27" s="430"/>
      <c r="BW27" s="430"/>
      <c r="BX27" s="430"/>
      <c r="BY27" s="430"/>
      <c r="BZ27" s="430"/>
      <c r="CA27" s="430"/>
      <c r="CB27" s="430"/>
      <c r="CC27" s="430"/>
      <c r="CD27" s="430"/>
      <c r="CE27" s="430"/>
      <c r="CF27" s="430"/>
      <c r="CG27" s="430"/>
      <c r="CH27" s="430"/>
      <c r="CI27" s="430"/>
      <c r="CJ27" s="430"/>
      <c r="CK27" s="430"/>
      <c r="CL27" s="430"/>
      <c r="CM27" s="430"/>
      <c r="CN27" s="430"/>
      <c r="CO27" s="430"/>
      <c r="CP27" s="430"/>
      <c r="CQ27" s="430"/>
      <c r="CR27" s="430"/>
      <c r="CS27" s="430"/>
      <c r="CT27" s="430"/>
      <c r="CU27" s="430"/>
      <c r="CV27" s="430"/>
      <c r="CW27" s="430"/>
      <c r="CX27" s="430"/>
      <c r="CY27" s="430"/>
      <c r="CZ27" s="430"/>
      <c r="DA27" s="430"/>
      <c r="DB27" s="430"/>
      <c r="DC27" s="430"/>
      <c r="DD27" s="430"/>
      <c r="DE27" s="430"/>
      <c r="DF27" s="430"/>
      <c r="DG27" s="430"/>
      <c r="DH27" s="430"/>
      <c r="DI27" s="430"/>
      <c r="DJ27" s="430"/>
      <c r="DK27" s="430"/>
      <c r="DL27" s="430"/>
      <c r="DM27" s="430"/>
      <c r="DN27" s="430"/>
      <c r="DO27" s="430"/>
      <c r="DP27" s="430"/>
      <c r="DQ27" s="430"/>
      <c r="DR27" s="430"/>
      <c r="DS27" s="430"/>
      <c r="DT27" s="430"/>
      <c r="DU27" s="430"/>
      <c r="DV27" s="430"/>
      <c r="DW27" s="430"/>
      <c r="DX27" s="430"/>
      <c r="DY27" s="430"/>
      <c r="DZ27" s="430"/>
      <c r="EA27" s="430"/>
      <c r="EB27" s="430"/>
      <c r="EC27" s="430"/>
      <c r="ED27" s="430"/>
      <c r="EE27" s="430"/>
      <c r="EF27" s="430"/>
      <c r="EG27" s="430"/>
      <c r="EH27" s="430"/>
      <c r="EI27" s="430"/>
      <c r="EJ27" s="430"/>
      <c r="EK27" s="430"/>
      <c r="EL27" s="430"/>
      <c r="EM27" s="430"/>
      <c r="EN27" s="430"/>
      <c r="EO27" s="430"/>
      <c r="EP27" s="430"/>
      <c r="EQ27" s="430"/>
      <c r="ER27" s="430"/>
      <c r="ES27" s="430"/>
      <c r="ET27" s="430"/>
      <c r="EU27" s="430"/>
      <c r="EV27" s="430"/>
      <c r="EW27" s="430"/>
      <c r="EX27" s="430"/>
      <c r="EY27" s="430"/>
      <c r="EZ27" s="430"/>
      <c r="FA27" s="430"/>
      <c r="FB27" s="430"/>
      <c r="FC27" s="430"/>
      <c r="FD27" s="430"/>
      <c r="FE27" s="430"/>
      <c r="FF27" s="430"/>
      <c r="FG27" s="430"/>
      <c r="FH27" s="430"/>
      <c r="FI27" s="430"/>
      <c r="FJ27" s="430"/>
      <c r="FK27" s="430"/>
      <c r="FL27" s="430"/>
      <c r="FM27" s="430"/>
      <c r="FN27" s="430"/>
      <c r="FO27" s="430"/>
      <c r="FP27" s="430"/>
      <c r="FQ27" s="430"/>
      <c r="FR27" s="430"/>
      <c r="FS27" s="430"/>
      <c r="FT27" s="430"/>
      <c r="FU27" s="430"/>
      <c r="FV27" s="430"/>
      <c r="FW27" s="430"/>
      <c r="FX27" s="430"/>
      <c r="FY27" s="430"/>
      <c r="FZ27" s="430"/>
      <c r="GA27" s="430"/>
      <c r="GB27" s="430"/>
      <c r="GC27" s="430"/>
      <c r="GD27" s="430"/>
      <c r="GE27" s="430"/>
      <c r="GF27" s="430"/>
      <c r="GG27" s="430"/>
      <c r="GH27" s="430"/>
      <c r="GI27" s="430"/>
      <c r="GJ27" s="430"/>
      <c r="GK27" s="430"/>
      <c r="GL27" s="430"/>
      <c r="GM27" s="430"/>
      <c r="GN27" s="430"/>
      <c r="GO27" s="430"/>
      <c r="GP27" s="430"/>
      <c r="GQ27" s="430"/>
      <c r="GR27" s="430"/>
      <c r="GS27" s="430"/>
      <c r="GT27" s="430"/>
      <c r="GU27" s="430"/>
      <c r="GV27" s="430"/>
      <c r="GW27" s="430"/>
      <c r="GX27" s="430"/>
      <c r="GY27" s="430"/>
      <c r="GZ27" s="430"/>
      <c r="HA27" s="430"/>
      <c r="HB27" s="430"/>
      <c r="HC27" s="430"/>
      <c r="HD27" s="430"/>
      <c r="HE27" s="430"/>
      <c r="HF27" s="430"/>
      <c r="HG27" s="430"/>
      <c r="HH27" s="430"/>
      <c r="HI27" s="430"/>
      <c r="HJ27" s="430"/>
      <c r="HK27" s="430"/>
      <c r="HL27" s="430"/>
      <c r="HM27" s="430"/>
      <c r="HN27" s="430"/>
      <c r="HO27" s="430"/>
      <c r="HP27" s="430"/>
      <c r="HQ27" s="430"/>
      <c r="HR27" s="430"/>
      <c r="HS27" s="430"/>
      <c r="HT27" s="430"/>
      <c r="HU27" s="430"/>
      <c r="HV27" s="430"/>
      <c r="HW27" s="430"/>
      <c r="HX27" s="430"/>
      <c r="HY27" s="430"/>
      <c r="HZ27" s="430"/>
      <c r="IA27" s="430"/>
      <c r="IB27" s="430"/>
      <c r="IC27" s="430"/>
      <c r="ID27" s="430"/>
      <c r="IE27" s="430"/>
      <c r="IF27" s="430"/>
      <c r="IG27" s="430"/>
      <c r="IH27" s="430"/>
      <c r="II27" s="430"/>
      <c r="IJ27" s="430"/>
      <c r="IK27" s="430"/>
      <c r="IL27" s="430"/>
      <c r="IM27" s="430"/>
      <c r="IN27" s="430"/>
      <c r="IO27" s="430"/>
      <c r="IP27" s="430"/>
      <c r="IQ27" s="430"/>
      <c r="IR27" s="430"/>
      <c r="IS27" s="430"/>
      <c r="IT27" s="430"/>
      <c r="IU27" s="430"/>
      <c r="IV27" s="430"/>
      <c r="IW27" s="430"/>
      <c r="IX27" s="430"/>
      <c r="IY27" s="430"/>
      <c r="IZ27" s="430"/>
      <c r="JA27" s="430"/>
      <c r="JB27" s="430"/>
      <c r="JC27" s="430"/>
      <c r="JD27" s="430"/>
      <c r="JE27" s="430"/>
      <c r="JF27" s="430"/>
      <c r="JG27" s="430"/>
      <c r="JH27" s="430"/>
      <c r="JI27" s="430"/>
      <c r="JJ27" s="430"/>
      <c r="JK27" s="430"/>
      <c r="JL27" s="430"/>
      <c r="JM27" s="430"/>
      <c r="JN27" s="430"/>
      <c r="JO27" s="430"/>
      <c r="JP27" s="430"/>
      <c r="JQ27" s="430"/>
      <c r="JR27" s="430"/>
      <c r="JS27" s="430"/>
      <c r="JT27" s="430"/>
      <c r="JU27" s="430"/>
      <c r="JV27" s="430"/>
      <c r="JW27" s="430"/>
      <c r="JX27" s="430"/>
      <c r="JY27" s="430"/>
      <c r="JZ27" s="430"/>
      <c r="KA27" s="430"/>
      <c r="KB27" s="430"/>
      <c r="KC27" s="430"/>
      <c r="KD27" s="430"/>
      <c r="KE27" s="430"/>
      <c r="KF27" s="430"/>
      <c r="KG27" s="430"/>
      <c r="KH27" s="430"/>
      <c r="KI27" s="430"/>
      <c r="KJ27" s="430"/>
      <c r="KK27" s="430"/>
      <c r="KL27" s="430"/>
      <c r="KM27" s="430"/>
      <c r="KN27" s="430"/>
      <c r="KO27" s="430"/>
      <c r="KP27" s="430"/>
      <c r="KQ27" s="430"/>
      <c r="KR27" s="430"/>
      <c r="KS27" s="430"/>
      <c r="KT27" s="430"/>
      <c r="KU27" s="430"/>
      <c r="KV27" s="430"/>
      <c r="KW27" s="430"/>
      <c r="KX27" s="430"/>
      <c r="KY27" s="430"/>
      <c r="KZ27" s="430"/>
      <c r="LA27" s="430"/>
      <c r="LB27" s="430"/>
      <c r="LC27" s="430"/>
      <c r="LD27" s="430"/>
      <c r="LE27" s="430"/>
      <c r="LF27" s="430"/>
      <c r="LG27" s="430"/>
      <c r="LH27" s="430"/>
      <c r="LI27" s="430"/>
      <c r="LJ27" s="430"/>
      <c r="LK27" s="430"/>
      <c r="LL27" s="430"/>
      <c r="LM27" s="430"/>
      <c r="LN27" s="430"/>
      <c r="LO27" s="430"/>
      <c r="LP27" s="430"/>
      <c r="LQ27" s="430"/>
      <c r="LR27" s="430"/>
      <c r="LS27" s="430"/>
      <c r="LT27" s="430"/>
      <c r="LU27" s="430"/>
      <c r="LV27" s="430"/>
      <c r="LW27" s="430"/>
      <c r="LX27" s="430"/>
      <c r="LY27" s="430"/>
      <c r="LZ27" s="430"/>
      <c r="MA27" s="430"/>
      <c r="MB27" s="430"/>
      <c r="MC27" s="430"/>
      <c r="MD27" s="430"/>
      <c r="ME27" s="430"/>
      <c r="MF27" s="430"/>
      <c r="MG27" s="430"/>
      <c r="MH27" s="430"/>
      <c r="MI27" s="430"/>
      <c r="MJ27" s="430"/>
      <c r="MK27" s="430"/>
      <c r="ML27" s="430"/>
      <c r="MM27" s="430"/>
      <c r="MN27" s="430"/>
      <c r="MO27" s="430"/>
      <c r="MP27" s="430"/>
      <c r="MQ27" s="430"/>
      <c r="MR27" s="430"/>
      <c r="MS27" s="430"/>
      <c r="MT27" s="430"/>
      <c r="MU27" s="430"/>
      <c r="MV27" s="430"/>
      <c r="MW27" s="430"/>
      <c r="MX27" s="430"/>
      <c r="MY27" s="430"/>
      <c r="MZ27" s="430"/>
      <c r="NA27" s="430"/>
      <c r="NB27" s="430"/>
      <c r="NC27" s="430"/>
      <c r="ND27" s="430"/>
      <c r="NE27" s="430"/>
      <c r="NF27" s="430"/>
      <c r="NG27" s="430"/>
      <c r="NH27" s="430"/>
      <c r="NI27" s="430"/>
      <c r="NJ27" s="430"/>
      <c r="NK27" s="430"/>
      <c r="NL27" s="430"/>
      <c r="NM27" s="430"/>
      <c r="NN27" s="430"/>
      <c r="NO27" s="430"/>
      <c r="NP27" s="430"/>
      <c r="NQ27" s="430"/>
      <c r="NR27" s="430"/>
      <c r="NS27" s="430"/>
      <c r="NT27" s="430"/>
      <c r="NU27" s="430"/>
      <c r="NV27" s="430"/>
      <c r="NW27" s="430"/>
      <c r="NX27" s="430"/>
      <c r="NY27" s="430"/>
      <c r="NZ27" s="430"/>
      <c r="OA27" s="430"/>
      <c r="OB27" s="430"/>
      <c r="OC27" s="430"/>
      <c r="OD27" s="430"/>
      <c r="OE27" s="430"/>
      <c r="OF27" s="430"/>
      <c r="OG27" s="430"/>
      <c r="OH27" s="430"/>
      <c r="OI27" s="430"/>
      <c r="OJ27" s="430"/>
      <c r="OK27" s="430"/>
      <c r="OL27" s="430"/>
      <c r="OM27" s="430"/>
      <c r="ON27" s="430"/>
      <c r="OO27" s="430"/>
      <c r="OP27" s="430"/>
      <c r="OQ27" s="430"/>
      <c r="OR27" s="430"/>
      <c r="OS27" s="430"/>
      <c r="OT27" s="430"/>
      <c r="OU27" s="430"/>
      <c r="OV27" s="430"/>
      <c r="OW27" s="430"/>
      <c r="OX27" s="430"/>
      <c r="OY27" s="430"/>
      <c r="OZ27" s="430"/>
      <c r="PA27" s="430"/>
      <c r="PB27" s="430"/>
      <c r="PC27" s="430"/>
      <c r="PD27" s="430"/>
      <c r="PE27" s="430"/>
      <c r="PF27" s="430"/>
      <c r="PG27" s="430"/>
      <c r="PH27" s="430"/>
      <c r="PI27" s="430"/>
      <c r="PJ27" s="430"/>
      <c r="PK27" s="430"/>
      <c r="PL27" s="430"/>
      <c r="PM27" s="430"/>
      <c r="PN27" s="430"/>
      <c r="PO27" s="430"/>
      <c r="PP27" s="430"/>
      <c r="PQ27" s="430"/>
      <c r="PR27" s="430"/>
      <c r="PS27" s="430"/>
      <c r="PT27" s="430"/>
      <c r="PU27" s="430"/>
      <c r="PV27" s="430"/>
      <c r="PW27" s="430"/>
      <c r="PX27" s="430"/>
      <c r="PY27" s="430"/>
      <c r="PZ27" s="430"/>
      <c r="QA27" s="430"/>
      <c r="QB27" s="430"/>
      <c r="QC27" s="430"/>
      <c r="QD27" s="430"/>
      <c r="QE27" s="430"/>
      <c r="QF27" s="430"/>
      <c r="QG27" s="430"/>
      <c r="QH27" s="430"/>
      <c r="QI27" s="430"/>
      <c r="QJ27" s="430"/>
      <c r="QK27" s="430"/>
      <c r="QL27" s="430"/>
      <c r="QM27" s="430"/>
      <c r="QN27" s="430"/>
      <c r="QO27" s="430"/>
      <c r="QP27" s="430"/>
      <c r="QQ27" s="430"/>
      <c r="QR27" s="430"/>
      <c r="QS27" s="430"/>
      <c r="QT27" s="430"/>
      <c r="QU27" s="430"/>
      <c r="QV27" s="430"/>
      <c r="QW27" s="430"/>
      <c r="QX27" s="430"/>
      <c r="QY27" s="430"/>
      <c r="QZ27" s="430"/>
      <c r="RA27" s="430"/>
      <c r="RB27" s="430"/>
      <c r="RC27" s="430"/>
      <c r="RD27" s="430"/>
      <c r="RE27" s="430"/>
      <c r="RF27" s="430"/>
      <c r="RG27" s="430"/>
      <c r="RH27" s="430"/>
      <c r="RI27" s="430"/>
      <c r="RJ27" s="430"/>
      <c r="RK27" s="430"/>
      <c r="RL27" s="430"/>
      <c r="RM27" s="430"/>
      <c r="RN27" s="430"/>
      <c r="RO27" s="430"/>
      <c r="RP27" s="430"/>
      <c r="RQ27" s="430"/>
      <c r="RR27" s="430"/>
      <c r="RS27" s="430"/>
      <c r="RT27" s="430"/>
      <c r="RU27" s="430"/>
      <c r="RV27" s="430"/>
      <c r="RW27" s="430"/>
      <c r="RX27" s="430"/>
      <c r="RY27" s="430"/>
      <c r="RZ27" s="430"/>
      <c r="SA27" s="430"/>
      <c r="SB27" s="430"/>
      <c r="SC27" s="430"/>
      <c r="SD27" s="430"/>
      <c r="SE27" s="430"/>
      <c r="SF27" s="430"/>
      <c r="SG27" s="430"/>
      <c r="SH27" s="430"/>
      <c r="SI27" s="430"/>
      <c r="SJ27" s="430"/>
      <c r="SK27" s="430"/>
      <c r="SL27" s="430"/>
      <c r="SM27" s="430"/>
      <c r="SN27" s="430"/>
      <c r="SO27" s="430"/>
      <c r="SP27" s="430"/>
      <c r="SQ27" s="430"/>
      <c r="SR27" s="430"/>
      <c r="SS27" s="430"/>
      <c r="ST27" s="430"/>
      <c r="SU27" s="430"/>
      <c r="SV27" s="430"/>
      <c r="SW27" s="430"/>
      <c r="SX27" s="430"/>
      <c r="SY27" s="430"/>
      <c r="SZ27" s="430"/>
      <c r="TA27" s="430"/>
      <c r="TB27" s="430"/>
      <c r="TC27" s="430"/>
      <c r="TD27" s="430"/>
      <c r="TE27" s="430"/>
      <c r="TF27" s="430"/>
      <c r="TG27" s="430"/>
      <c r="TH27" s="430"/>
      <c r="TI27" s="430"/>
      <c r="TJ27" s="430"/>
      <c r="TK27" s="430"/>
      <c r="TL27" s="430"/>
      <c r="TM27" s="430"/>
      <c r="TN27" s="430"/>
      <c r="TO27" s="430"/>
      <c r="TP27" s="430"/>
      <c r="TQ27" s="430"/>
      <c r="TR27" s="430"/>
      <c r="TS27" s="430"/>
      <c r="TT27" s="430"/>
      <c r="TU27" s="430"/>
      <c r="TV27" s="430"/>
      <c r="TW27" s="430"/>
      <c r="TX27" s="430"/>
      <c r="TY27" s="430"/>
      <c r="TZ27" s="430"/>
      <c r="UA27" s="430"/>
      <c r="UB27" s="430"/>
      <c r="UC27" s="430"/>
      <c r="UD27" s="430"/>
      <c r="UE27" s="430"/>
      <c r="UF27" s="430"/>
      <c r="UG27" s="430"/>
      <c r="UH27" s="430"/>
      <c r="UI27" s="430"/>
      <c r="UJ27" s="430"/>
      <c r="UK27" s="430"/>
      <c r="UL27" s="430"/>
      <c r="UM27" s="430"/>
      <c r="UN27" s="430"/>
      <c r="UO27" s="430"/>
      <c r="UP27" s="430"/>
      <c r="UQ27" s="430"/>
      <c r="UR27" s="430"/>
      <c r="US27" s="430"/>
      <c r="UT27" s="430"/>
      <c r="UU27" s="430"/>
      <c r="UV27" s="430"/>
      <c r="UW27" s="430"/>
      <c r="UX27" s="430"/>
      <c r="UY27" s="430"/>
      <c r="UZ27" s="430"/>
      <c r="VA27" s="430"/>
      <c r="VB27" s="430"/>
      <c r="VC27" s="430"/>
      <c r="VD27" s="430"/>
      <c r="VE27" s="430"/>
      <c r="VF27" s="430"/>
      <c r="VG27" s="430"/>
      <c r="VH27" s="430"/>
      <c r="VI27" s="430"/>
      <c r="VJ27" s="430"/>
      <c r="VK27" s="430"/>
      <c r="VL27" s="430"/>
      <c r="VM27" s="430"/>
      <c r="VN27" s="430"/>
      <c r="VO27" s="430"/>
      <c r="VP27" s="430"/>
      <c r="VQ27" s="430"/>
      <c r="VR27" s="430"/>
      <c r="VS27" s="430"/>
      <c r="VT27" s="430"/>
      <c r="VU27" s="430"/>
      <c r="VV27" s="430"/>
      <c r="VW27" s="430"/>
      <c r="VX27" s="430"/>
      <c r="VY27" s="430"/>
      <c r="VZ27" s="430"/>
      <c r="WA27" s="430"/>
      <c r="WB27" s="430"/>
      <c r="WC27" s="430"/>
      <c r="WD27" s="430"/>
      <c r="WE27" s="430"/>
      <c r="WF27" s="430"/>
      <c r="WG27" s="430"/>
      <c r="WH27" s="430"/>
      <c r="WI27" s="430"/>
      <c r="WJ27" s="430"/>
      <c r="WK27" s="430"/>
      <c r="WL27" s="430"/>
      <c r="WM27" s="430"/>
      <c r="WN27" s="430"/>
      <c r="WO27" s="430"/>
      <c r="WP27" s="430"/>
      <c r="WQ27" s="430"/>
      <c r="WR27" s="430"/>
      <c r="WS27" s="430"/>
      <c r="WT27" s="430"/>
      <c r="WU27" s="430"/>
      <c r="WV27" s="430"/>
      <c r="WW27" s="430"/>
      <c r="WX27" s="430"/>
      <c r="WY27" s="430"/>
      <c r="WZ27" s="430"/>
      <c r="XA27" s="430"/>
      <c r="XB27" s="430"/>
      <c r="XC27" s="430"/>
      <c r="XD27" s="430"/>
      <c r="XE27" s="430"/>
      <c r="XF27" s="430"/>
      <c r="XG27" s="430"/>
      <c r="XH27" s="430"/>
      <c r="XI27" s="430"/>
      <c r="XJ27" s="430"/>
      <c r="XK27" s="430"/>
      <c r="XL27" s="430"/>
      <c r="XM27" s="430"/>
      <c r="XN27" s="430"/>
      <c r="XO27" s="430"/>
      <c r="XP27" s="430"/>
      <c r="XQ27" s="430"/>
      <c r="XR27" s="430"/>
      <c r="XS27" s="430"/>
      <c r="XT27" s="430"/>
      <c r="XU27" s="430"/>
      <c r="XV27" s="430"/>
      <c r="XW27" s="430"/>
      <c r="XX27" s="430"/>
      <c r="XY27" s="430"/>
      <c r="XZ27" s="430"/>
      <c r="YA27" s="430"/>
      <c r="YB27" s="430"/>
      <c r="YC27" s="430"/>
      <c r="YD27" s="430"/>
      <c r="YE27" s="430"/>
      <c r="YF27" s="430"/>
      <c r="YG27" s="430"/>
      <c r="YH27" s="430"/>
      <c r="YI27" s="430"/>
      <c r="YJ27" s="430"/>
      <c r="YK27" s="430"/>
      <c r="YL27" s="430"/>
      <c r="YM27" s="430"/>
      <c r="YN27" s="430"/>
      <c r="YO27" s="430"/>
      <c r="YP27" s="430"/>
      <c r="YQ27" s="430"/>
      <c r="YR27" s="430"/>
      <c r="YS27" s="430"/>
      <c r="YT27" s="430"/>
      <c r="YU27" s="430"/>
      <c r="YV27" s="430"/>
      <c r="YW27" s="430"/>
      <c r="YX27" s="430"/>
      <c r="YY27" s="430"/>
      <c r="YZ27" s="430"/>
      <c r="ZA27" s="430"/>
      <c r="ZB27" s="430"/>
      <c r="ZC27" s="430"/>
      <c r="ZD27" s="430"/>
      <c r="ZE27" s="430"/>
      <c r="ZF27" s="430"/>
      <c r="ZG27" s="430"/>
      <c r="ZH27" s="430"/>
      <c r="ZI27" s="430"/>
      <c r="ZJ27" s="430"/>
      <c r="ZK27" s="430"/>
      <c r="ZL27" s="430"/>
      <c r="ZM27" s="430"/>
      <c r="ZN27" s="430"/>
      <c r="ZO27" s="430"/>
      <c r="ZP27" s="430"/>
      <c r="ZQ27" s="430"/>
      <c r="ZR27" s="430"/>
      <c r="ZS27" s="430"/>
      <c r="ZT27" s="430"/>
      <c r="ZU27" s="430"/>
      <c r="ZV27" s="430"/>
      <c r="ZW27" s="430"/>
      <c r="ZX27" s="430"/>
      <c r="ZY27" s="430"/>
      <c r="ZZ27" s="430"/>
      <c r="AAA27" s="430"/>
      <c r="AAB27" s="430"/>
      <c r="AAC27" s="430"/>
      <c r="AAD27" s="430"/>
      <c r="AAE27" s="430"/>
      <c r="AAF27" s="430"/>
      <c r="AAG27" s="430"/>
      <c r="AAH27" s="430"/>
      <c r="AAI27" s="430"/>
      <c r="AAJ27" s="430"/>
      <c r="AAK27" s="430"/>
      <c r="AAL27" s="430"/>
      <c r="AAM27" s="430"/>
      <c r="AAN27" s="430"/>
      <c r="AAO27" s="430"/>
      <c r="AAP27" s="430"/>
      <c r="AAQ27" s="430"/>
      <c r="AAR27" s="430"/>
      <c r="AAS27" s="430"/>
      <c r="AAT27" s="430"/>
      <c r="AAU27" s="430"/>
      <c r="AAV27" s="430"/>
      <c r="AAW27" s="430"/>
      <c r="AAX27" s="430"/>
      <c r="AAY27" s="430"/>
      <c r="AAZ27" s="430"/>
      <c r="ABA27" s="430"/>
      <c r="ABB27" s="430"/>
      <c r="ABC27" s="430"/>
      <c r="ABD27" s="430"/>
      <c r="ABE27" s="430"/>
      <c r="ABF27" s="430"/>
      <c r="ABG27" s="430"/>
      <c r="ABH27" s="430"/>
      <c r="ABI27" s="430"/>
      <c r="ABJ27" s="430"/>
      <c r="ABK27" s="430"/>
      <c r="ABL27" s="430"/>
      <c r="ABM27" s="430"/>
      <c r="ABN27" s="430"/>
      <c r="ABO27" s="430"/>
      <c r="ABP27" s="430"/>
      <c r="ABQ27" s="430"/>
      <c r="ABR27" s="430"/>
      <c r="ABS27" s="430"/>
      <c r="ABT27" s="430"/>
      <c r="ABU27" s="430"/>
      <c r="ABV27" s="430"/>
      <c r="ABW27" s="430"/>
      <c r="ABX27" s="430"/>
      <c r="ABY27" s="430"/>
      <c r="ABZ27" s="430"/>
      <c r="ACA27" s="430"/>
      <c r="ACB27" s="430"/>
      <c r="ACC27" s="430"/>
      <c r="ACD27" s="430"/>
      <c r="ACE27" s="430"/>
      <c r="ACF27" s="430"/>
      <c r="ACG27" s="430"/>
      <c r="ACH27" s="430"/>
      <c r="ACI27" s="430"/>
      <c r="ACJ27" s="430"/>
      <c r="ACK27" s="430"/>
      <c r="ACL27" s="430"/>
      <c r="ACM27" s="430"/>
      <c r="ACN27" s="430"/>
      <c r="ACO27" s="430"/>
      <c r="ACP27" s="430"/>
      <c r="ACQ27" s="430"/>
      <c r="ACR27" s="430"/>
      <c r="ACS27" s="430"/>
      <c r="ACT27" s="430"/>
      <c r="ACU27" s="430"/>
      <c r="ACV27" s="430"/>
      <c r="ACW27" s="430"/>
      <c r="ACX27" s="430"/>
      <c r="ACY27" s="430"/>
      <c r="ACZ27" s="430"/>
      <c r="ADA27" s="430"/>
      <c r="ADB27" s="430"/>
      <c r="ADC27" s="430"/>
      <c r="ADD27" s="430"/>
      <c r="ADE27" s="430"/>
      <c r="ADF27" s="430"/>
      <c r="ADG27" s="430"/>
      <c r="ADH27" s="430"/>
      <c r="ADI27" s="430"/>
      <c r="ADJ27" s="430"/>
      <c r="ADK27" s="430"/>
      <c r="ADL27" s="430"/>
      <c r="ADM27" s="430"/>
      <c r="ADN27" s="430"/>
      <c r="ADO27" s="430"/>
      <c r="ADP27" s="430"/>
      <c r="ADQ27" s="430"/>
      <c r="ADR27" s="430"/>
      <c r="ADS27" s="430"/>
      <c r="ADT27" s="430"/>
      <c r="ADU27" s="430"/>
      <c r="ADV27" s="430"/>
      <c r="ADW27" s="430"/>
      <c r="ADX27" s="430"/>
      <c r="ADY27" s="430"/>
      <c r="ADZ27" s="430"/>
      <c r="AEA27" s="430"/>
      <c r="AEB27" s="430"/>
      <c r="AEC27" s="430"/>
      <c r="AED27" s="430"/>
      <c r="AEE27" s="430"/>
      <c r="AEF27" s="430"/>
      <c r="AEG27" s="430"/>
      <c r="AEH27" s="430"/>
      <c r="AEI27" s="430"/>
      <c r="AEJ27" s="430"/>
      <c r="AEK27" s="430"/>
      <c r="AEL27" s="430"/>
      <c r="AEM27" s="430"/>
      <c r="AEN27" s="430"/>
      <c r="AEO27" s="430"/>
      <c r="AEP27" s="430"/>
      <c r="AEQ27" s="430"/>
      <c r="AER27" s="430"/>
      <c r="AES27" s="430"/>
      <c r="AET27" s="430"/>
      <c r="AEU27" s="430"/>
      <c r="AEV27" s="430"/>
      <c r="AEW27" s="430"/>
      <c r="AEX27" s="430"/>
      <c r="AEY27" s="430"/>
      <c r="AEZ27" s="430"/>
      <c r="AFA27" s="430"/>
      <c r="AFB27" s="430"/>
      <c r="AFC27" s="430"/>
      <c r="AFD27" s="430"/>
      <c r="AFE27" s="430"/>
      <c r="AFF27" s="430"/>
      <c r="AFG27" s="430"/>
      <c r="AFH27" s="430"/>
      <c r="AFI27" s="430"/>
      <c r="AFJ27" s="430"/>
      <c r="AFK27" s="430"/>
      <c r="AFL27" s="430"/>
      <c r="AFM27" s="430"/>
      <c r="AFN27" s="430"/>
      <c r="AFO27" s="430"/>
      <c r="AFP27" s="430"/>
      <c r="AFQ27" s="430"/>
      <c r="AFR27" s="430"/>
      <c r="AFS27" s="430"/>
      <c r="AFT27" s="430"/>
      <c r="AFU27" s="430"/>
      <c r="AFV27" s="430"/>
      <c r="AFW27" s="430"/>
      <c r="AFX27" s="430"/>
      <c r="AFY27" s="430"/>
      <c r="AFZ27" s="430"/>
      <c r="AGA27" s="430"/>
      <c r="AGB27" s="430"/>
      <c r="AGC27" s="430"/>
      <c r="AGD27" s="430"/>
      <c r="AGE27" s="430"/>
      <c r="AGF27" s="430"/>
      <c r="AGG27" s="430"/>
      <c r="AGH27" s="430"/>
      <c r="AGI27" s="430"/>
      <c r="AGJ27" s="430"/>
      <c r="AGK27" s="430"/>
      <c r="AGL27" s="430"/>
      <c r="AGM27" s="430"/>
      <c r="AGN27" s="430"/>
      <c r="AGO27" s="430"/>
      <c r="AGP27" s="430"/>
      <c r="AGQ27" s="430"/>
      <c r="AGR27" s="430"/>
      <c r="AGS27" s="430"/>
      <c r="AGT27" s="430"/>
      <c r="AGU27" s="430"/>
      <c r="AGV27" s="430"/>
      <c r="AGW27" s="430"/>
      <c r="AGX27" s="430"/>
      <c r="AGY27" s="430"/>
      <c r="AGZ27" s="430"/>
      <c r="AHA27" s="430"/>
      <c r="AHB27" s="430"/>
      <c r="AHC27" s="430"/>
      <c r="AHD27" s="430"/>
      <c r="AHE27" s="430"/>
      <c r="AHF27" s="430"/>
      <c r="AHG27" s="430"/>
      <c r="AHH27" s="430"/>
      <c r="AHI27" s="430"/>
      <c r="AHJ27" s="430"/>
      <c r="AHK27" s="430"/>
      <c r="AHL27" s="430"/>
      <c r="AHM27" s="430"/>
      <c r="AHN27" s="430"/>
      <c r="AHO27" s="430"/>
      <c r="AHP27" s="430"/>
      <c r="AHQ27" s="430"/>
      <c r="AHR27" s="430"/>
      <c r="AHS27" s="430"/>
      <c r="AHT27" s="430"/>
      <c r="AHU27" s="430"/>
      <c r="AHV27" s="430"/>
      <c r="AHW27" s="430"/>
      <c r="AHX27" s="430"/>
      <c r="AHY27" s="430"/>
      <c r="AHZ27" s="430"/>
      <c r="AIA27" s="430"/>
      <c r="AIB27" s="430"/>
      <c r="AIC27" s="430"/>
      <c r="AID27" s="430"/>
      <c r="AIE27" s="430"/>
      <c r="AIF27" s="430"/>
      <c r="AIG27" s="430"/>
      <c r="AIH27" s="430"/>
      <c r="AII27" s="430"/>
      <c r="AIJ27" s="430"/>
      <c r="AIK27" s="430"/>
      <c r="AIL27" s="430"/>
      <c r="AIM27" s="430"/>
      <c r="AIN27" s="430"/>
      <c r="AIO27" s="430"/>
      <c r="AIP27" s="430"/>
      <c r="AIQ27" s="430"/>
      <c r="AIR27" s="430"/>
      <c r="AIS27" s="430"/>
      <c r="AIT27" s="430"/>
      <c r="AIU27" s="430"/>
      <c r="AIV27" s="430"/>
      <c r="AIW27" s="430"/>
      <c r="AIX27" s="430"/>
      <c r="AIY27" s="430"/>
      <c r="AIZ27" s="430"/>
      <c r="AJA27" s="430"/>
      <c r="AJB27" s="430"/>
      <c r="AJC27" s="430"/>
      <c r="AJD27" s="430"/>
      <c r="AJE27" s="430"/>
      <c r="AJF27" s="430"/>
      <c r="AJG27" s="430"/>
      <c r="AJH27" s="430"/>
      <c r="AJI27" s="430"/>
      <c r="AJJ27" s="430"/>
      <c r="AJK27" s="430"/>
      <c r="AJL27" s="430"/>
      <c r="AJM27" s="430"/>
      <c r="AJN27" s="430"/>
      <c r="AJO27" s="430"/>
      <c r="AJP27" s="430"/>
      <c r="AJQ27" s="430"/>
      <c r="AJR27" s="430"/>
      <c r="AJS27" s="430"/>
      <c r="AJT27" s="430"/>
      <c r="AJU27" s="430"/>
      <c r="AJV27" s="430"/>
      <c r="AJW27" s="430"/>
      <c r="AJX27" s="430"/>
      <c r="AJY27" s="430"/>
      <c r="AJZ27" s="430"/>
      <c r="AKA27" s="430"/>
      <c r="AKB27" s="430"/>
      <c r="AKC27" s="430"/>
      <c r="AKD27" s="430"/>
      <c r="AKE27" s="430"/>
      <c r="AKF27" s="430"/>
      <c r="AKG27" s="430"/>
      <c r="AKH27" s="430"/>
      <c r="AKI27" s="430"/>
      <c r="AKJ27" s="430"/>
      <c r="AKK27" s="430"/>
      <c r="AKL27" s="430"/>
      <c r="AKM27" s="430"/>
      <c r="AKN27" s="430"/>
      <c r="AKO27" s="430"/>
      <c r="AKP27" s="430"/>
      <c r="AKQ27" s="430"/>
      <c r="AKR27" s="430"/>
      <c r="AKS27" s="430"/>
      <c r="AKT27" s="430"/>
      <c r="AKU27" s="430"/>
      <c r="AKV27" s="430"/>
      <c r="AKW27" s="430"/>
      <c r="AKX27" s="430"/>
      <c r="AKY27" s="430"/>
      <c r="AKZ27" s="430"/>
      <c r="ALA27" s="430"/>
      <c r="ALB27" s="430"/>
      <c r="ALC27" s="430"/>
      <c r="ALD27" s="430"/>
      <c r="ALE27" s="430"/>
      <c r="ALF27" s="430"/>
      <c r="ALG27" s="430"/>
      <c r="ALH27" s="430"/>
      <c r="ALI27" s="430"/>
      <c r="ALJ27" s="430"/>
      <c r="ALK27" s="430"/>
      <c r="ALL27" s="430"/>
      <c r="ALM27" s="430"/>
      <c r="ALN27" s="430"/>
      <c r="ALO27" s="430"/>
      <c r="ALP27" s="430"/>
      <c r="ALQ27" s="430"/>
      <c r="ALR27" s="430"/>
      <c r="ALS27" s="430"/>
      <c r="ALT27" s="430"/>
      <c r="ALU27" s="430"/>
      <c r="ALV27" s="430"/>
      <c r="ALW27" s="430"/>
      <c r="ALX27" s="430"/>
      <c r="ALY27" s="430"/>
      <c r="ALZ27" s="430"/>
      <c r="AMA27" s="430"/>
      <c r="AMB27" s="430"/>
      <c r="AMC27" s="430"/>
      <c r="AMD27" s="430"/>
      <c r="AME27" s="430"/>
      <c r="AMF27" s="430"/>
      <c r="AMG27" s="430"/>
      <c r="AMH27" s="430"/>
      <c r="AMI27" s="430"/>
      <c r="AMJ27" s="430"/>
      <c r="AMK27" s="430"/>
    </row>
    <row r="28" spans="1:1025" s="414" customFormat="1">
      <c r="A28" s="430"/>
      <c r="B28" s="440" t="s">
        <v>94</v>
      </c>
      <c r="C28" s="440"/>
      <c r="D28" s="440"/>
      <c r="E28" s="440"/>
      <c r="F28" s="458" t="s">
        <v>125</v>
      </c>
      <c r="G28" s="458"/>
      <c r="H28" s="458"/>
      <c r="I28" s="458"/>
      <c r="J28" s="458"/>
      <c r="K28" s="458"/>
      <c r="L28" s="443" t="s">
        <v>388</v>
      </c>
      <c r="M28" s="443"/>
      <c r="N28" s="443"/>
      <c r="O28" s="443"/>
      <c r="P28" s="443"/>
      <c r="Q28" s="443" t="s">
        <v>226</v>
      </c>
      <c r="R28" s="443"/>
      <c r="S28" s="443"/>
      <c r="T28" s="443"/>
      <c r="U28" s="443"/>
      <c r="V28" s="443" t="s">
        <v>232</v>
      </c>
      <c r="W28" s="443"/>
      <c r="X28" s="443"/>
      <c r="Y28" s="443"/>
      <c r="Z28" s="443" t="s">
        <v>74</v>
      </c>
      <c r="AA28" s="443"/>
      <c r="AB28" s="443"/>
      <c r="AC28" s="443"/>
      <c r="AD28" s="430"/>
      <c r="AE28" s="430"/>
      <c r="AF28" s="430"/>
      <c r="AG28" s="430"/>
      <c r="AH28" s="430"/>
      <c r="AI28" s="430"/>
      <c r="AJ28" s="430"/>
      <c r="AK28" s="430"/>
      <c r="AL28" s="430"/>
      <c r="AM28" s="430"/>
      <c r="AN28" s="430"/>
      <c r="AO28" s="430"/>
      <c r="AP28" s="430"/>
      <c r="AQ28" s="430"/>
      <c r="AR28" s="430"/>
      <c r="AS28" s="430"/>
      <c r="AT28" s="430"/>
      <c r="AU28" s="430"/>
      <c r="AV28" s="430"/>
      <c r="AW28" s="430"/>
      <c r="AX28" s="430"/>
      <c r="AY28" s="430"/>
      <c r="AZ28" s="430"/>
      <c r="BA28" s="430"/>
      <c r="BB28" s="430"/>
      <c r="BC28" s="430"/>
      <c r="BD28" s="430"/>
      <c r="BE28" s="430"/>
      <c r="BF28" s="430"/>
      <c r="BG28" s="430"/>
      <c r="BH28" s="430"/>
      <c r="BI28" s="430"/>
      <c r="BJ28" s="430"/>
      <c r="BK28" s="430"/>
      <c r="BL28" s="430"/>
      <c r="BM28" s="430"/>
      <c r="BN28" s="430"/>
      <c r="BO28" s="430"/>
      <c r="BP28" s="430"/>
      <c r="BQ28" s="430"/>
      <c r="BR28" s="430"/>
      <c r="BS28" s="430"/>
      <c r="BT28" s="430"/>
      <c r="BU28" s="430"/>
      <c r="BV28" s="430"/>
      <c r="BW28" s="430"/>
      <c r="BX28" s="430"/>
      <c r="BY28" s="430"/>
      <c r="BZ28" s="430"/>
      <c r="CA28" s="430"/>
      <c r="CB28" s="430"/>
      <c r="CC28" s="430"/>
      <c r="CD28" s="430"/>
      <c r="CE28" s="430"/>
      <c r="CF28" s="430"/>
      <c r="CG28" s="430"/>
      <c r="CH28" s="430"/>
      <c r="CI28" s="430"/>
      <c r="CJ28" s="430"/>
      <c r="CK28" s="430"/>
      <c r="CL28" s="430"/>
      <c r="CM28" s="430"/>
      <c r="CN28" s="430"/>
      <c r="CO28" s="430"/>
      <c r="CP28" s="430"/>
      <c r="CQ28" s="430"/>
      <c r="CR28" s="430"/>
      <c r="CS28" s="430"/>
      <c r="CT28" s="430"/>
      <c r="CU28" s="430"/>
      <c r="CV28" s="430"/>
      <c r="CW28" s="430"/>
      <c r="CX28" s="430"/>
      <c r="CY28" s="430"/>
      <c r="CZ28" s="430"/>
      <c r="DA28" s="430"/>
      <c r="DB28" s="430"/>
      <c r="DC28" s="430"/>
      <c r="DD28" s="430"/>
      <c r="DE28" s="430"/>
      <c r="DF28" s="430"/>
      <c r="DG28" s="430"/>
      <c r="DH28" s="430"/>
      <c r="DI28" s="430"/>
      <c r="DJ28" s="430"/>
      <c r="DK28" s="430"/>
      <c r="DL28" s="430"/>
      <c r="DM28" s="430"/>
      <c r="DN28" s="430"/>
      <c r="DO28" s="430"/>
      <c r="DP28" s="430"/>
      <c r="DQ28" s="430"/>
      <c r="DR28" s="430"/>
      <c r="DS28" s="430"/>
      <c r="DT28" s="430"/>
      <c r="DU28" s="430"/>
      <c r="DV28" s="430"/>
      <c r="DW28" s="430"/>
      <c r="DX28" s="430"/>
      <c r="DY28" s="430"/>
      <c r="DZ28" s="430"/>
      <c r="EA28" s="430"/>
      <c r="EB28" s="430"/>
      <c r="EC28" s="430"/>
      <c r="ED28" s="430"/>
      <c r="EE28" s="430"/>
      <c r="EF28" s="430"/>
      <c r="EG28" s="430"/>
      <c r="EH28" s="430"/>
      <c r="EI28" s="430"/>
      <c r="EJ28" s="430"/>
      <c r="EK28" s="430"/>
      <c r="EL28" s="430"/>
      <c r="EM28" s="430"/>
      <c r="EN28" s="430"/>
      <c r="EO28" s="430"/>
      <c r="EP28" s="430"/>
      <c r="EQ28" s="430"/>
      <c r="ER28" s="430"/>
      <c r="ES28" s="430"/>
      <c r="ET28" s="430"/>
      <c r="EU28" s="430"/>
      <c r="EV28" s="430"/>
      <c r="EW28" s="430"/>
      <c r="EX28" s="430"/>
      <c r="EY28" s="430"/>
      <c r="EZ28" s="430"/>
      <c r="FA28" s="430"/>
      <c r="FB28" s="430"/>
      <c r="FC28" s="430"/>
      <c r="FD28" s="430"/>
      <c r="FE28" s="430"/>
      <c r="FF28" s="430"/>
      <c r="FG28" s="430"/>
      <c r="FH28" s="430"/>
      <c r="FI28" s="430"/>
      <c r="FJ28" s="430"/>
      <c r="FK28" s="430"/>
      <c r="FL28" s="430"/>
      <c r="FM28" s="430"/>
      <c r="FN28" s="430"/>
      <c r="FO28" s="430"/>
      <c r="FP28" s="430"/>
      <c r="FQ28" s="430"/>
      <c r="FR28" s="430"/>
      <c r="FS28" s="430"/>
      <c r="FT28" s="430"/>
      <c r="FU28" s="430"/>
      <c r="FV28" s="430"/>
      <c r="FW28" s="430"/>
      <c r="FX28" s="430"/>
      <c r="FY28" s="430"/>
      <c r="FZ28" s="430"/>
      <c r="GA28" s="430"/>
      <c r="GB28" s="430"/>
      <c r="GC28" s="430"/>
      <c r="GD28" s="430"/>
      <c r="GE28" s="430"/>
      <c r="GF28" s="430"/>
      <c r="GG28" s="430"/>
      <c r="GH28" s="430"/>
      <c r="GI28" s="430"/>
      <c r="GJ28" s="430"/>
      <c r="GK28" s="430"/>
      <c r="GL28" s="430"/>
      <c r="GM28" s="430"/>
      <c r="GN28" s="430"/>
      <c r="GO28" s="430"/>
      <c r="GP28" s="430"/>
      <c r="GQ28" s="430"/>
      <c r="GR28" s="430"/>
      <c r="GS28" s="430"/>
      <c r="GT28" s="430"/>
      <c r="GU28" s="430"/>
      <c r="GV28" s="430"/>
      <c r="GW28" s="430"/>
      <c r="GX28" s="430"/>
      <c r="GY28" s="430"/>
      <c r="GZ28" s="430"/>
      <c r="HA28" s="430"/>
      <c r="HB28" s="430"/>
      <c r="HC28" s="430"/>
      <c r="HD28" s="430"/>
      <c r="HE28" s="430"/>
      <c r="HF28" s="430"/>
      <c r="HG28" s="430"/>
      <c r="HH28" s="430"/>
      <c r="HI28" s="430"/>
      <c r="HJ28" s="430"/>
      <c r="HK28" s="430"/>
      <c r="HL28" s="430"/>
      <c r="HM28" s="430"/>
      <c r="HN28" s="430"/>
      <c r="HO28" s="430"/>
      <c r="HP28" s="430"/>
      <c r="HQ28" s="430"/>
      <c r="HR28" s="430"/>
      <c r="HS28" s="430"/>
      <c r="HT28" s="430"/>
      <c r="HU28" s="430"/>
      <c r="HV28" s="430"/>
      <c r="HW28" s="430"/>
      <c r="HX28" s="430"/>
      <c r="HY28" s="430"/>
      <c r="HZ28" s="430"/>
      <c r="IA28" s="430"/>
      <c r="IB28" s="430"/>
      <c r="IC28" s="430"/>
      <c r="ID28" s="430"/>
      <c r="IE28" s="430"/>
      <c r="IF28" s="430"/>
      <c r="IG28" s="430"/>
      <c r="IH28" s="430"/>
      <c r="II28" s="430"/>
      <c r="IJ28" s="430"/>
      <c r="IK28" s="430"/>
      <c r="IL28" s="430"/>
      <c r="IM28" s="430"/>
      <c r="IN28" s="430"/>
      <c r="IO28" s="430"/>
      <c r="IP28" s="430"/>
      <c r="IQ28" s="430"/>
      <c r="IR28" s="430"/>
      <c r="IS28" s="430"/>
      <c r="IT28" s="430"/>
      <c r="IU28" s="430"/>
      <c r="IV28" s="430"/>
      <c r="IW28" s="430"/>
      <c r="IX28" s="430"/>
      <c r="IY28" s="430"/>
      <c r="IZ28" s="430"/>
      <c r="JA28" s="430"/>
      <c r="JB28" s="430"/>
      <c r="JC28" s="430"/>
      <c r="JD28" s="430"/>
      <c r="JE28" s="430"/>
      <c r="JF28" s="430"/>
      <c r="JG28" s="430"/>
      <c r="JH28" s="430"/>
      <c r="JI28" s="430"/>
      <c r="JJ28" s="430"/>
      <c r="JK28" s="430"/>
      <c r="JL28" s="430"/>
      <c r="JM28" s="430"/>
      <c r="JN28" s="430"/>
      <c r="JO28" s="430"/>
      <c r="JP28" s="430"/>
      <c r="JQ28" s="430"/>
      <c r="JR28" s="430"/>
      <c r="JS28" s="430"/>
      <c r="JT28" s="430"/>
      <c r="JU28" s="430"/>
      <c r="JV28" s="430"/>
      <c r="JW28" s="430"/>
      <c r="JX28" s="430"/>
      <c r="JY28" s="430"/>
      <c r="JZ28" s="430"/>
      <c r="KA28" s="430"/>
      <c r="KB28" s="430"/>
      <c r="KC28" s="430"/>
      <c r="KD28" s="430"/>
      <c r="KE28" s="430"/>
      <c r="KF28" s="430"/>
      <c r="KG28" s="430"/>
      <c r="KH28" s="430"/>
      <c r="KI28" s="430"/>
      <c r="KJ28" s="430"/>
      <c r="KK28" s="430"/>
      <c r="KL28" s="430"/>
      <c r="KM28" s="430"/>
      <c r="KN28" s="430"/>
      <c r="KO28" s="430"/>
      <c r="KP28" s="430"/>
      <c r="KQ28" s="430"/>
      <c r="KR28" s="430"/>
      <c r="KS28" s="430"/>
      <c r="KT28" s="430"/>
      <c r="KU28" s="430"/>
      <c r="KV28" s="430"/>
      <c r="KW28" s="430"/>
      <c r="KX28" s="430"/>
      <c r="KY28" s="430"/>
      <c r="KZ28" s="430"/>
      <c r="LA28" s="430"/>
      <c r="LB28" s="430"/>
      <c r="LC28" s="430"/>
      <c r="LD28" s="430"/>
      <c r="LE28" s="430"/>
      <c r="LF28" s="430"/>
      <c r="LG28" s="430"/>
      <c r="LH28" s="430"/>
      <c r="LI28" s="430"/>
      <c r="LJ28" s="430"/>
      <c r="LK28" s="430"/>
      <c r="LL28" s="430"/>
      <c r="LM28" s="430"/>
      <c r="LN28" s="430"/>
      <c r="LO28" s="430"/>
      <c r="LP28" s="430"/>
      <c r="LQ28" s="430"/>
      <c r="LR28" s="430"/>
      <c r="LS28" s="430"/>
      <c r="LT28" s="430"/>
      <c r="LU28" s="430"/>
      <c r="LV28" s="430"/>
      <c r="LW28" s="430"/>
      <c r="LX28" s="430"/>
      <c r="LY28" s="430"/>
      <c r="LZ28" s="430"/>
      <c r="MA28" s="430"/>
      <c r="MB28" s="430"/>
      <c r="MC28" s="430"/>
      <c r="MD28" s="430"/>
      <c r="ME28" s="430"/>
      <c r="MF28" s="430"/>
      <c r="MG28" s="430"/>
      <c r="MH28" s="430"/>
      <c r="MI28" s="430"/>
      <c r="MJ28" s="430"/>
      <c r="MK28" s="430"/>
      <c r="ML28" s="430"/>
      <c r="MM28" s="430"/>
      <c r="MN28" s="430"/>
      <c r="MO28" s="430"/>
      <c r="MP28" s="430"/>
      <c r="MQ28" s="430"/>
      <c r="MR28" s="430"/>
      <c r="MS28" s="430"/>
      <c r="MT28" s="430"/>
      <c r="MU28" s="430"/>
      <c r="MV28" s="430"/>
      <c r="MW28" s="430"/>
      <c r="MX28" s="430"/>
      <c r="MY28" s="430"/>
      <c r="MZ28" s="430"/>
      <c r="NA28" s="430"/>
      <c r="NB28" s="430"/>
      <c r="NC28" s="430"/>
      <c r="ND28" s="430"/>
      <c r="NE28" s="430"/>
      <c r="NF28" s="430"/>
      <c r="NG28" s="430"/>
      <c r="NH28" s="430"/>
      <c r="NI28" s="430"/>
      <c r="NJ28" s="430"/>
      <c r="NK28" s="430"/>
      <c r="NL28" s="430"/>
      <c r="NM28" s="430"/>
      <c r="NN28" s="430"/>
      <c r="NO28" s="430"/>
      <c r="NP28" s="430"/>
      <c r="NQ28" s="430"/>
      <c r="NR28" s="430"/>
      <c r="NS28" s="430"/>
      <c r="NT28" s="430"/>
      <c r="NU28" s="430"/>
      <c r="NV28" s="430"/>
      <c r="NW28" s="430"/>
      <c r="NX28" s="430"/>
      <c r="NY28" s="430"/>
      <c r="NZ28" s="430"/>
      <c r="OA28" s="430"/>
      <c r="OB28" s="430"/>
      <c r="OC28" s="430"/>
      <c r="OD28" s="430"/>
      <c r="OE28" s="430"/>
      <c r="OF28" s="430"/>
      <c r="OG28" s="430"/>
      <c r="OH28" s="430"/>
      <c r="OI28" s="430"/>
      <c r="OJ28" s="430"/>
      <c r="OK28" s="430"/>
      <c r="OL28" s="430"/>
      <c r="OM28" s="430"/>
      <c r="ON28" s="430"/>
      <c r="OO28" s="430"/>
      <c r="OP28" s="430"/>
      <c r="OQ28" s="430"/>
      <c r="OR28" s="430"/>
      <c r="OS28" s="430"/>
      <c r="OT28" s="430"/>
      <c r="OU28" s="430"/>
      <c r="OV28" s="430"/>
      <c r="OW28" s="430"/>
      <c r="OX28" s="430"/>
      <c r="OY28" s="430"/>
      <c r="OZ28" s="430"/>
      <c r="PA28" s="430"/>
      <c r="PB28" s="430"/>
      <c r="PC28" s="430"/>
      <c r="PD28" s="430"/>
      <c r="PE28" s="430"/>
      <c r="PF28" s="430"/>
      <c r="PG28" s="430"/>
      <c r="PH28" s="430"/>
      <c r="PI28" s="430"/>
      <c r="PJ28" s="430"/>
      <c r="PK28" s="430"/>
      <c r="PL28" s="430"/>
      <c r="PM28" s="430"/>
      <c r="PN28" s="430"/>
      <c r="PO28" s="430"/>
      <c r="PP28" s="430"/>
      <c r="PQ28" s="430"/>
      <c r="PR28" s="430"/>
      <c r="PS28" s="430"/>
      <c r="PT28" s="430"/>
      <c r="PU28" s="430"/>
      <c r="PV28" s="430"/>
      <c r="PW28" s="430"/>
      <c r="PX28" s="430"/>
      <c r="PY28" s="430"/>
      <c r="PZ28" s="430"/>
      <c r="QA28" s="430"/>
      <c r="QB28" s="430"/>
      <c r="QC28" s="430"/>
      <c r="QD28" s="430"/>
      <c r="QE28" s="430"/>
      <c r="QF28" s="430"/>
      <c r="QG28" s="430"/>
      <c r="QH28" s="430"/>
      <c r="QI28" s="430"/>
      <c r="QJ28" s="430"/>
      <c r="QK28" s="430"/>
      <c r="QL28" s="430"/>
      <c r="QM28" s="430"/>
      <c r="QN28" s="430"/>
      <c r="QO28" s="430"/>
      <c r="QP28" s="430"/>
      <c r="QQ28" s="430"/>
      <c r="QR28" s="430"/>
      <c r="QS28" s="430"/>
      <c r="QT28" s="430"/>
      <c r="QU28" s="430"/>
      <c r="QV28" s="430"/>
      <c r="QW28" s="430"/>
      <c r="QX28" s="430"/>
      <c r="QY28" s="430"/>
      <c r="QZ28" s="430"/>
      <c r="RA28" s="430"/>
      <c r="RB28" s="430"/>
      <c r="RC28" s="430"/>
      <c r="RD28" s="430"/>
      <c r="RE28" s="430"/>
      <c r="RF28" s="430"/>
      <c r="RG28" s="430"/>
      <c r="RH28" s="430"/>
      <c r="RI28" s="430"/>
      <c r="RJ28" s="430"/>
      <c r="RK28" s="430"/>
      <c r="RL28" s="430"/>
      <c r="RM28" s="430"/>
      <c r="RN28" s="430"/>
      <c r="RO28" s="430"/>
      <c r="RP28" s="430"/>
      <c r="RQ28" s="430"/>
      <c r="RR28" s="430"/>
      <c r="RS28" s="430"/>
      <c r="RT28" s="430"/>
      <c r="RU28" s="430"/>
      <c r="RV28" s="430"/>
      <c r="RW28" s="430"/>
      <c r="RX28" s="430"/>
      <c r="RY28" s="430"/>
      <c r="RZ28" s="430"/>
      <c r="SA28" s="430"/>
      <c r="SB28" s="430"/>
      <c r="SC28" s="430"/>
      <c r="SD28" s="430"/>
      <c r="SE28" s="430"/>
      <c r="SF28" s="430"/>
      <c r="SG28" s="430"/>
      <c r="SH28" s="430"/>
      <c r="SI28" s="430"/>
      <c r="SJ28" s="430"/>
      <c r="SK28" s="430"/>
      <c r="SL28" s="430"/>
      <c r="SM28" s="430"/>
      <c r="SN28" s="430"/>
      <c r="SO28" s="430"/>
      <c r="SP28" s="430"/>
      <c r="SQ28" s="430"/>
      <c r="SR28" s="430"/>
      <c r="SS28" s="430"/>
      <c r="ST28" s="430"/>
      <c r="SU28" s="430"/>
      <c r="SV28" s="430"/>
      <c r="SW28" s="430"/>
      <c r="SX28" s="430"/>
      <c r="SY28" s="430"/>
      <c r="SZ28" s="430"/>
      <c r="TA28" s="430"/>
      <c r="TB28" s="430"/>
      <c r="TC28" s="430"/>
      <c r="TD28" s="430"/>
      <c r="TE28" s="430"/>
      <c r="TF28" s="430"/>
      <c r="TG28" s="430"/>
      <c r="TH28" s="430"/>
      <c r="TI28" s="430"/>
      <c r="TJ28" s="430"/>
      <c r="TK28" s="430"/>
      <c r="TL28" s="430"/>
      <c r="TM28" s="430"/>
      <c r="TN28" s="430"/>
      <c r="TO28" s="430"/>
      <c r="TP28" s="430"/>
      <c r="TQ28" s="430"/>
      <c r="TR28" s="430"/>
      <c r="TS28" s="430"/>
      <c r="TT28" s="430"/>
      <c r="TU28" s="430"/>
      <c r="TV28" s="430"/>
      <c r="TW28" s="430"/>
      <c r="TX28" s="430"/>
      <c r="TY28" s="430"/>
      <c r="TZ28" s="430"/>
      <c r="UA28" s="430"/>
      <c r="UB28" s="430"/>
      <c r="UC28" s="430"/>
      <c r="UD28" s="430"/>
      <c r="UE28" s="430"/>
      <c r="UF28" s="430"/>
      <c r="UG28" s="430"/>
      <c r="UH28" s="430"/>
      <c r="UI28" s="430"/>
      <c r="UJ28" s="430"/>
      <c r="UK28" s="430"/>
      <c r="UL28" s="430"/>
      <c r="UM28" s="430"/>
      <c r="UN28" s="430"/>
      <c r="UO28" s="430"/>
      <c r="UP28" s="430"/>
      <c r="UQ28" s="430"/>
      <c r="UR28" s="430"/>
      <c r="US28" s="430"/>
      <c r="UT28" s="430"/>
      <c r="UU28" s="430"/>
      <c r="UV28" s="430"/>
      <c r="UW28" s="430"/>
      <c r="UX28" s="430"/>
      <c r="UY28" s="430"/>
      <c r="UZ28" s="430"/>
      <c r="VA28" s="430"/>
      <c r="VB28" s="430"/>
      <c r="VC28" s="430"/>
      <c r="VD28" s="430"/>
      <c r="VE28" s="430"/>
      <c r="VF28" s="430"/>
      <c r="VG28" s="430"/>
      <c r="VH28" s="430"/>
      <c r="VI28" s="430"/>
      <c r="VJ28" s="430"/>
      <c r="VK28" s="430"/>
      <c r="VL28" s="430"/>
      <c r="VM28" s="430"/>
      <c r="VN28" s="430"/>
      <c r="VO28" s="430"/>
      <c r="VP28" s="430"/>
      <c r="VQ28" s="430"/>
      <c r="VR28" s="430"/>
      <c r="VS28" s="430"/>
      <c r="VT28" s="430"/>
      <c r="VU28" s="430"/>
      <c r="VV28" s="430"/>
      <c r="VW28" s="430"/>
      <c r="VX28" s="430"/>
      <c r="VY28" s="430"/>
      <c r="VZ28" s="430"/>
      <c r="WA28" s="430"/>
      <c r="WB28" s="430"/>
      <c r="WC28" s="430"/>
      <c r="WD28" s="430"/>
      <c r="WE28" s="430"/>
      <c r="WF28" s="430"/>
      <c r="WG28" s="430"/>
      <c r="WH28" s="430"/>
      <c r="WI28" s="430"/>
      <c r="WJ28" s="430"/>
      <c r="WK28" s="430"/>
      <c r="WL28" s="430"/>
      <c r="WM28" s="430"/>
      <c r="WN28" s="430"/>
      <c r="WO28" s="430"/>
      <c r="WP28" s="430"/>
      <c r="WQ28" s="430"/>
      <c r="WR28" s="430"/>
      <c r="WS28" s="430"/>
      <c r="WT28" s="430"/>
      <c r="WU28" s="430"/>
      <c r="WV28" s="430"/>
      <c r="WW28" s="430"/>
      <c r="WX28" s="430"/>
      <c r="WY28" s="430"/>
      <c r="WZ28" s="430"/>
      <c r="XA28" s="430"/>
      <c r="XB28" s="430"/>
      <c r="XC28" s="430"/>
      <c r="XD28" s="430"/>
      <c r="XE28" s="430"/>
      <c r="XF28" s="430"/>
      <c r="XG28" s="430"/>
      <c r="XH28" s="430"/>
      <c r="XI28" s="430"/>
      <c r="XJ28" s="430"/>
      <c r="XK28" s="430"/>
      <c r="XL28" s="430"/>
      <c r="XM28" s="430"/>
      <c r="XN28" s="430"/>
      <c r="XO28" s="430"/>
      <c r="XP28" s="430"/>
      <c r="XQ28" s="430"/>
      <c r="XR28" s="430"/>
      <c r="XS28" s="430"/>
      <c r="XT28" s="430"/>
      <c r="XU28" s="430"/>
      <c r="XV28" s="430"/>
      <c r="XW28" s="430"/>
      <c r="XX28" s="430"/>
      <c r="XY28" s="430"/>
      <c r="XZ28" s="430"/>
      <c r="YA28" s="430"/>
      <c r="YB28" s="430"/>
      <c r="YC28" s="430"/>
      <c r="YD28" s="430"/>
      <c r="YE28" s="430"/>
      <c r="YF28" s="430"/>
      <c r="YG28" s="430"/>
      <c r="YH28" s="430"/>
      <c r="YI28" s="430"/>
      <c r="YJ28" s="430"/>
      <c r="YK28" s="430"/>
      <c r="YL28" s="430"/>
      <c r="YM28" s="430"/>
      <c r="YN28" s="430"/>
      <c r="YO28" s="430"/>
      <c r="YP28" s="430"/>
      <c r="YQ28" s="430"/>
      <c r="YR28" s="430"/>
      <c r="YS28" s="430"/>
      <c r="YT28" s="430"/>
      <c r="YU28" s="430"/>
      <c r="YV28" s="430"/>
      <c r="YW28" s="430"/>
      <c r="YX28" s="430"/>
      <c r="YY28" s="430"/>
      <c r="YZ28" s="430"/>
      <c r="ZA28" s="430"/>
      <c r="ZB28" s="430"/>
      <c r="ZC28" s="430"/>
      <c r="ZD28" s="430"/>
      <c r="ZE28" s="430"/>
      <c r="ZF28" s="430"/>
      <c r="ZG28" s="430"/>
      <c r="ZH28" s="430"/>
      <c r="ZI28" s="430"/>
      <c r="ZJ28" s="430"/>
      <c r="ZK28" s="430"/>
      <c r="ZL28" s="430"/>
      <c r="ZM28" s="430"/>
      <c r="ZN28" s="430"/>
      <c r="ZO28" s="430"/>
      <c r="ZP28" s="430"/>
      <c r="ZQ28" s="430"/>
      <c r="ZR28" s="430"/>
      <c r="ZS28" s="430"/>
      <c r="ZT28" s="430"/>
      <c r="ZU28" s="430"/>
      <c r="ZV28" s="430"/>
      <c r="ZW28" s="430"/>
      <c r="ZX28" s="430"/>
      <c r="ZY28" s="430"/>
      <c r="ZZ28" s="430"/>
      <c r="AAA28" s="430"/>
      <c r="AAB28" s="430"/>
      <c r="AAC28" s="430"/>
      <c r="AAD28" s="430"/>
      <c r="AAE28" s="430"/>
      <c r="AAF28" s="430"/>
      <c r="AAG28" s="430"/>
      <c r="AAH28" s="430"/>
      <c r="AAI28" s="430"/>
      <c r="AAJ28" s="430"/>
      <c r="AAK28" s="430"/>
      <c r="AAL28" s="430"/>
      <c r="AAM28" s="430"/>
      <c r="AAN28" s="430"/>
      <c r="AAO28" s="430"/>
      <c r="AAP28" s="430"/>
      <c r="AAQ28" s="430"/>
      <c r="AAR28" s="430"/>
      <c r="AAS28" s="430"/>
      <c r="AAT28" s="430"/>
      <c r="AAU28" s="430"/>
      <c r="AAV28" s="430"/>
      <c r="AAW28" s="430"/>
      <c r="AAX28" s="430"/>
      <c r="AAY28" s="430"/>
      <c r="AAZ28" s="430"/>
      <c r="ABA28" s="430"/>
      <c r="ABB28" s="430"/>
      <c r="ABC28" s="430"/>
      <c r="ABD28" s="430"/>
      <c r="ABE28" s="430"/>
      <c r="ABF28" s="430"/>
      <c r="ABG28" s="430"/>
      <c r="ABH28" s="430"/>
      <c r="ABI28" s="430"/>
      <c r="ABJ28" s="430"/>
      <c r="ABK28" s="430"/>
      <c r="ABL28" s="430"/>
      <c r="ABM28" s="430"/>
      <c r="ABN28" s="430"/>
      <c r="ABO28" s="430"/>
      <c r="ABP28" s="430"/>
      <c r="ABQ28" s="430"/>
      <c r="ABR28" s="430"/>
      <c r="ABS28" s="430"/>
      <c r="ABT28" s="430"/>
      <c r="ABU28" s="430"/>
      <c r="ABV28" s="430"/>
      <c r="ABW28" s="430"/>
      <c r="ABX28" s="430"/>
      <c r="ABY28" s="430"/>
      <c r="ABZ28" s="430"/>
      <c r="ACA28" s="430"/>
      <c r="ACB28" s="430"/>
      <c r="ACC28" s="430"/>
      <c r="ACD28" s="430"/>
      <c r="ACE28" s="430"/>
      <c r="ACF28" s="430"/>
      <c r="ACG28" s="430"/>
      <c r="ACH28" s="430"/>
      <c r="ACI28" s="430"/>
      <c r="ACJ28" s="430"/>
      <c r="ACK28" s="430"/>
      <c r="ACL28" s="430"/>
      <c r="ACM28" s="430"/>
      <c r="ACN28" s="430"/>
      <c r="ACO28" s="430"/>
      <c r="ACP28" s="430"/>
      <c r="ACQ28" s="430"/>
      <c r="ACR28" s="430"/>
      <c r="ACS28" s="430"/>
      <c r="ACT28" s="430"/>
      <c r="ACU28" s="430"/>
      <c r="ACV28" s="430"/>
      <c r="ACW28" s="430"/>
      <c r="ACX28" s="430"/>
      <c r="ACY28" s="430"/>
      <c r="ACZ28" s="430"/>
      <c r="ADA28" s="430"/>
      <c r="ADB28" s="430"/>
      <c r="ADC28" s="430"/>
      <c r="ADD28" s="430"/>
      <c r="ADE28" s="430"/>
      <c r="ADF28" s="430"/>
      <c r="ADG28" s="430"/>
      <c r="ADH28" s="430"/>
      <c r="ADI28" s="430"/>
      <c r="ADJ28" s="430"/>
      <c r="ADK28" s="430"/>
      <c r="ADL28" s="430"/>
      <c r="ADM28" s="430"/>
      <c r="ADN28" s="430"/>
      <c r="ADO28" s="430"/>
      <c r="ADP28" s="430"/>
      <c r="ADQ28" s="430"/>
      <c r="ADR28" s="430"/>
      <c r="ADS28" s="430"/>
      <c r="ADT28" s="430"/>
      <c r="ADU28" s="430"/>
      <c r="ADV28" s="430"/>
      <c r="ADW28" s="430"/>
      <c r="ADX28" s="430"/>
      <c r="ADY28" s="430"/>
      <c r="ADZ28" s="430"/>
      <c r="AEA28" s="430"/>
      <c r="AEB28" s="430"/>
      <c r="AEC28" s="430"/>
      <c r="AED28" s="430"/>
      <c r="AEE28" s="430"/>
      <c r="AEF28" s="430"/>
      <c r="AEG28" s="430"/>
      <c r="AEH28" s="430"/>
      <c r="AEI28" s="430"/>
      <c r="AEJ28" s="430"/>
      <c r="AEK28" s="430"/>
      <c r="AEL28" s="430"/>
      <c r="AEM28" s="430"/>
      <c r="AEN28" s="430"/>
      <c r="AEO28" s="430"/>
      <c r="AEP28" s="430"/>
      <c r="AEQ28" s="430"/>
      <c r="AER28" s="430"/>
      <c r="AES28" s="430"/>
      <c r="AET28" s="430"/>
      <c r="AEU28" s="430"/>
      <c r="AEV28" s="430"/>
      <c r="AEW28" s="430"/>
      <c r="AEX28" s="430"/>
      <c r="AEY28" s="430"/>
      <c r="AEZ28" s="430"/>
      <c r="AFA28" s="430"/>
      <c r="AFB28" s="430"/>
      <c r="AFC28" s="430"/>
      <c r="AFD28" s="430"/>
      <c r="AFE28" s="430"/>
      <c r="AFF28" s="430"/>
      <c r="AFG28" s="430"/>
      <c r="AFH28" s="430"/>
      <c r="AFI28" s="430"/>
      <c r="AFJ28" s="430"/>
      <c r="AFK28" s="430"/>
      <c r="AFL28" s="430"/>
      <c r="AFM28" s="430"/>
      <c r="AFN28" s="430"/>
      <c r="AFO28" s="430"/>
      <c r="AFP28" s="430"/>
      <c r="AFQ28" s="430"/>
      <c r="AFR28" s="430"/>
      <c r="AFS28" s="430"/>
      <c r="AFT28" s="430"/>
      <c r="AFU28" s="430"/>
      <c r="AFV28" s="430"/>
      <c r="AFW28" s="430"/>
      <c r="AFX28" s="430"/>
      <c r="AFY28" s="430"/>
      <c r="AFZ28" s="430"/>
      <c r="AGA28" s="430"/>
      <c r="AGB28" s="430"/>
      <c r="AGC28" s="430"/>
      <c r="AGD28" s="430"/>
      <c r="AGE28" s="430"/>
      <c r="AGF28" s="430"/>
      <c r="AGG28" s="430"/>
      <c r="AGH28" s="430"/>
      <c r="AGI28" s="430"/>
      <c r="AGJ28" s="430"/>
      <c r="AGK28" s="430"/>
      <c r="AGL28" s="430"/>
      <c r="AGM28" s="430"/>
      <c r="AGN28" s="430"/>
      <c r="AGO28" s="430"/>
      <c r="AGP28" s="430"/>
      <c r="AGQ28" s="430"/>
      <c r="AGR28" s="430"/>
      <c r="AGS28" s="430"/>
      <c r="AGT28" s="430"/>
      <c r="AGU28" s="430"/>
      <c r="AGV28" s="430"/>
      <c r="AGW28" s="430"/>
      <c r="AGX28" s="430"/>
      <c r="AGY28" s="430"/>
      <c r="AGZ28" s="430"/>
      <c r="AHA28" s="430"/>
      <c r="AHB28" s="430"/>
      <c r="AHC28" s="430"/>
      <c r="AHD28" s="430"/>
      <c r="AHE28" s="430"/>
      <c r="AHF28" s="430"/>
      <c r="AHG28" s="430"/>
      <c r="AHH28" s="430"/>
      <c r="AHI28" s="430"/>
      <c r="AHJ28" s="430"/>
      <c r="AHK28" s="430"/>
      <c r="AHL28" s="430"/>
      <c r="AHM28" s="430"/>
      <c r="AHN28" s="430"/>
      <c r="AHO28" s="430"/>
      <c r="AHP28" s="430"/>
      <c r="AHQ28" s="430"/>
      <c r="AHR28" s="430"/>
      <c r="AHS28" s="430"/>
      <c r="AHT28" s="430"/>
      <c r="AHU28" s="430"/>
      <c r="AHV28" s="430"/>
      <c r="AHW28" s="430"/>
      <c r="AHX28" s="430"/>
      <c r="AHY28" s="430"/>
      <c r="AHZ28" s="430"/>
      <c r="AIA28" s="430"/>
      <c r="AIB28" s="430"/>
      <c r="AIC28" s="430"/>
      <c r="AID28" s="430"/>
      <c r="AIE28" s="430"/>
      <c r="AIF28" s="430"/>
      <c r="AIG28" s="430"/>
      <c r="AIH28" s="430"/>
      <c r="AII28" s="430"/>
      <c r="AIJ28" s="430"/>
      <c r="AIK28" s="430"/>
      <c r="AIL28" s="430"/>
      <c r="AIM28" s="430"/>
      <c r="AIN28" s="430"/>
      <c r="AIO28" s="430"/>
      <c r="AIP28" s="430"/>
      <c r="AIQ28" s="430"/>
      <c r="AIR28" s="430"/>
      <c r="AIS28" s="430"/>
      <c r="AIT28" s="430"/>
      <c r="AIU28" s="430"/>
      <c r="AIV28" s="430"/>
      <c r="AIW28" s="430"/>
      <c r="AIX28" s="430"/>
      <c r="AIY28" s="430"/>
      <c r="AIZ28" s="430"/>
      <c r="AJA28" s="430"/>
      <c r="AJB28" s="430"/>
      <c r="AJC28" s="430"/>
      <c r="AJD28" s="430"/>
      <c r="AJE28" s="430"/>
      <c r="AJF28" s="430"/>
      <c r="AJG28" s="430"/>
      <c r="AJH28" s="430"/>
      <c r="AJI28" s="430"/>
      <c r="AJJ28" s="430"/>
      <c r="AJK28" s="430"/>
      <c r="AJL28" s="430"/>
      <c r="AJM28" s="430"/>
      <c r="AJN28" s="430"/>
      <c r="AJO28" s="430"/>
      <c r="AJP28" s="430"/>
      <c r="AJQ28" s="430"/>
      <c r="AJR28" s="430"/>
      <c r="AJS28" s="430"/>
      <c r="AJT28" s="430"/>
      <c r="AJU28" s="430"/>
      <c r="AJV28" s="430"/>
      <c r="AJW28" s="430"/>
      <c r="AJX28" s="430"/>
      <c r="AJY28" s="430"/>
      <c r="AJZ28" s="430"/>
      <c r="AKA28" s="430"/>
      <c r="AKB28" s="430"/>
      <c r="AKC28" s="430"/>
      <c r="AKD28" s="430"/>
      <c r="AKE28" s="430"/>
      <c r="AKF28" s="430"/>
      <c r="AKG28" s="430"/>
      <c r="AKH28" s="430"/>
      <c r="AKI28" s="430"/>
      <c r="AKJ28" s="430"/>
      <c r="AKK28" s="430"/>
      <c r="AKL28" s="430"/>
      <c r="AKM28" s="430"/>
      <c r="AKN28" s="430"/>
      <c r="AKO28" s="430"/>
      <c r="AKP28" s="430"/>
      <c r="AKQ28" s="430"/>
      <c r="AKR28" s="430"/>
      <c r="AKS28" s="430"/>
      <c r="AKT28" s="430"/>
      <c r="AKU28" s="430"/>
      <c r="AKV28" s="430"/>
      <c r="AKW28" s="430"/>
      <c r="AKX28" s="430"/>
      <c r="AKY28" s="430"/>
      <c r="AKZ28" s="430"/>
      <c r="ALA28" s="430"/>
      <c r="ALB28" s="430"/>
      <c r="ALC28" s="430"/>
      <c r="ALD28" s="430"/>
      <c r="ALE28" s="430"/>
      <c r="ALF28" s="430"/>
      <c r="ALG28" s="430"/>
      <c r="ALH28" s="430"/>
      <c r="ALI28" s="430"/>
      <c r="ALJ28" s="430"/>
      <c r="ALK28" s="430"/>
      <c r="ALL28" s="430"/>
      <c r="ALM28" s="430"/>
      <c r="ALN28" s="430"/>
      <c r="ALO28" s="430"/>
      <c r="ALP28" s="430"/>
      <c r="ALQ28" s="430"/>
      <c r="ALR28" s="430"/>
      <c r="ALS28" s="430"/>
      <c r="ALT28" s="430"/>
      <c r="ALU28" s="430"/>
      <c r="ALV28" s="430"/>
      <c r="ALW28" s="430"/>
      <c r="ALX28" s="430"/>
      <c r="ALY28" s="430"/>
      <c r="ALZ28" s="430"/>
      <c r="AMA28" s="430"/>
      <c r="AMB28" s="430"/>
      <c r="AMC28" s="430"/>
      <c r="AMD28" s="430"/>
      <c r="AME28" s="430"/>
      <c r="AMF28" s="430"/>
      <c r="AMG28" s="430"/>
      <c r="AMH28" s="430"/>
      <c r="AMI28" s="430"/>
      <c r="AMJ28" s="430"/>
      <c r="AMK28" s="430"/>
    </row>
    <row r="29" spans="1:1025" s="414" customFormat="1">
      <c r="A29" s="430"/>
      <c r="B29" s="440"/>
      <c r="C29" s="440"/>
      <c r="D29" s="440"/>
      <c r="E29" s="440"/>
      <c r="F29" s="459" t="s">
        <v>374</v>
      </c>
      <c r="G29" s="461"/>
      <c r="H29" s="461"/>
      <c r="I29" s="461"/>
      <c r="J29" s="461"/>
      <c r="K29" s="463" t="s">
        <v>389</v>
      </c>
      <c r="L29" s="443"/>
      <c r="M29" s="443"/>
      <c r="N29" s="443"/>
      <c r="O29" s="443"/>
      <c r="P29" s="443"/>
      <c r="Q29" s="443"/>
      <c r="R29" s="443"/>
      <c r="S29" s="443"/>
      <c r="T29" s="443"/>
      <c r="U29" s="443"/>
      <c r="V29" s="443"/>
      <c r="W29" s="443"/>
      <c r="X29" s="443"/>
      <c r="Y29" s="443"/>
      <c r="Z29" s="443"/>
      <c r="AA29" s="443"/>
      <c r="AB29" s="443"/>
      <c r="AC29" s="443"/>
      <c r="AD29" s="430"/>
      <c r="AE29" s="430"/>
      <c r="AF29" s="430"/>
      <c r="AG29" s="430"/>
      <c r="AH29" s="430"/>
      <c r="AI29" s="430"/>
      <c r="AJ29" s="430"/>
      <c r="AK29" s="430"/>
      <c r="AL29" s="430"/>
      <c r="AM29" s="430"/>
      <c r="AN29" s="430"/>
      <c r="AO29" s="430"/>
      <c r="AP29" s="430"/>
      <c r="AQ29" s="430"/>
      <c r="AR29" s="430"/>
      <c r="AS29" s="430"/>
      <c r="AT29" s="430"/>
      <c r="AU29" s="430"/>
      <c r="AV29" s="430"/>
      <c r="AW29" s="430"/>
      <c r="AX29" s="430"/>
      <c r="AY29" s="430"/>
      <c r="AZ29" s="430"/>
      <c r="BA29" s="430"/>
      <c r="BB29" s="430"/>
      <c r="BC29" s="430"/>
      <c r="BD29" s="430"/>
      <c r="BE29" s="430"/>
      <c r="BF29" s="430"/>
      <c r="BG29" s="430"/>
      <c r="BH29" s="430"/>
      <c r="BI29" s="430"/>
      <c r="BJ29" s="430"/>
      <c r="BK29" s="430"/>
      <c r="BL29" s="430"/>
      <c r="BM29" s="430"/>
      <c r="BN29" s="430"/>
      <c r="BO29" s="430"/>
      <c r="BP29" s="430"/>
      <c r="BQ29" s="430"/>
      <c r="BR29" s="430"/>
      <c r="BS29" s="430"/>
      <c r="BT29" s="430"/>
      <c r="BU29" s="430"/>
      <c r="BV29" s="430"/>
      <c r="BW29" s="430"/>
      <c r="BX29" s="430"/>
      <c r="BY29" s="430"/>
      <c r="BZ29" s="430"/>
      <c r="CA29" s="430"/>
      <c r="CB29" s="430"/>
      <c r="CC29" s="430"/>
      <c r="CD29" s="430"/>
      <c r="CE29" s="430"/>
      <c r="CF29" s="430"/>
      <c r="CG29" s="430"/>
      <c r="CH29" s="430"/>
      <c r="CI29" s="430"/>
      <c r="CJ29" s="430"/>
      <c r="CK29" s="430"/>
      <c r="CL29" s="430"/>
      <c r="CM29" s="430"/>
      <c r="CN29" s="430"/>
      <c r="CO29" s="430"/>
      <c r="CP29" s="430"/>
      <c r="CQ29" s="430"/>
      <c r="CR29" s="430"/>
      <c r="CS29" s="430"/>
      <c r="CT29" s="430"/>
      <c r="CU29" s="430"/>
      <c r="CV29" s="430"/>
      <c r="CW29" s="430"/>
      <c r="CX29" s="430"/>
      <c r="CY29" s="430"/>
      <c r="CZ29" s="430"/>
      <c r="DA29" s="430"/>
      <c r="DB29" s="430"/>
      <c r="DC29" s="430"/>
      <c r="DD29" s="430"/>
      <c r="DE29" s="430"/>
      <c r="DF29" s="430"/>
      <c r="DG29" s="430"/>
      <c r="DH29" s="430"/>
      <c r="DI29" s="430"/>
      <c r="DJ29" s="430"/>
      <c r="DK29" s="430"/>
      <c r="DL29" s="430"/>
      <c r="DM29" s="430"/>
      <c r="DN29" s="430"/>
      <c r="DO29" s="430"/>
      <c r="DP29" s="430"/>
      <c r="DQ29" s="430"/>
      <c r="DR29" s="430"/>
      <c r="DS29" s="430"/>
      <c r="DT29" s="430"/>
      <c r="DU29" s="430"/>
      <c r="DV29" s="430"/>
      <c r="DW29" s="430"/>
      <c r="DX29" s="430"/>
      <c r="DY29" s="430"/>
      <c r="DZ29" s="430"/>
      <c r="EA29" s="430"/>
      <c r="EB29" s="430"/>
      <c r="EC29" s="430"/>
      <c r="ED29" s="430"/>
      <c r="EE29" s="430"/>
      <c r="EF29" s="430"/>
      <c r="EG29" s="430"/>
      <c r="EH29" s="430"/>
      <c r="EI29" s="430"/>
      <c r="EJ29" s="430"/>
      <c r="EK29" s="430"/>
      <c r="EL29" s="430"/>
      <c r="EM29" s="430"/>
      <c r="EN29" s="430"/>
      <c r="EO29" s="430"/>
      <c r="EP29" s="430"/>
      <c r="EQ29" s="430"/>
      <c r="ER29" s="430"/>
      <c r="ES29" s="430"/>
      <c r="ET29" s="430"/>
      <c r="EU29" s="430"/>
      <c r="EV29" s="430"/>
      <c r="EW29" s="430"/>
      <c r="EX29" s="430"/>
      <c r="EY29" s="430"/>
      <c r="EZ29" s="430"/>
      <c r="FA29" s="430"/>
      <c r="FB29" s="430"/>
      <c r="FC29" s="430"/>
      <c r="FD29" s="430"/>
      <c r="FE29" s="430"/>
      <c r="FF29" s="430"/>
      <c r="FG29" s="430"/>
      <c r="FH29" s="430"/>
      <c r="FI29" s="430"/>
      <c r="FJ29" s="430"/>
      <c r="FK29" s="430"/>
      <c r="FL29" s="430"/>
      <c r="FM29" s="430"/>
      <c r="FN29" s="430"/>
      <c r="FO29" s="430"/>
      <c r="FP29" s="430"/>
      <c r="FQ29" s="430"/>
      <c r="FR29" s="430"/>
      <c r="FS29" s="430"/>
      <c r="FT29" s="430"/>
      <c r="FU29" s="430"/>
      <c r="FV29" s="430"/>
      <c r="FW29" s="430"/>
      <c r="FX29" s="430"/>
      <c r="FY29" s="430"/>
      <c r="FZ29" s="430"/>
      <c r="GA29" s="430"/>
      <c r="GB29" s="430"/>
      <c r="GC29" s="430"/>
      <c r="GD29" s="430"/>
      <c r="GE29" s="430"/>
      <c r="GF29" s="430"/>
      <c r="GG29" s="430"/>
      <c r="GH29" s="430"/>
      <c r="GI29" s="430"/>
      <c r="GJ29" s="430"/>
      <c r="GK29" s="430"/>
      <c r="GL29" s="430"/>
      <c r="GM29" s="430"/>
      <c r="GN29" s="430"/>
      <c r="GO29" s="430"/>
      <c r="GP29" s="430"/>
      <c r="GQ29" s="430"/>
      <c r="GR29" s="430"/>
      <c r="GS29" s="430"/>
      <c r="GT29" s="430"/>
      <c r="GU29" s="430"/>
      <c r="GV29" s="430"/>
      <c r="GW29" s="430"/>
      <c r="GX29" s="430"/>
      <c r="GY29" s="430"/>
      <c r="GZ29" s="430"/>
      <c r="HA29" s="430"/>
      <c r="HB29" s="430"/>
      <c r="HC29" s="430"/>
      <c r="HD29" s="430"/>
      <c r="HE29" s="430"/>
      <c r="HF29" s="430"/>
      <c r="HG29" s="430"/>
      <c r="HH29" s="430"/>
      <c r="HI29" s="430"/>
      <c r="HJ29" s="430"/>
      <c r="HK29" s="430"/>
      <c r="HL29" s="430"/>
      <c r="HM29" s="430"/>
      <c r="HN29" s="430"/>
      <c r="HO29" s="430"/>
      <c r="HP29" s="430"/>
      <c r="HQ29" s="430"/>
      <c r="HR29" s="430"/>
      <c r="HS29" s="430"/>
      <c r="HT29" s="430"/>
      <c r="HU29" s="430"/>
      <c r="HV29" s="430"/>
      <c r="HW29" s="430"/>
      <c r="HX29" s="430"/>
      <c r="HY29" s="430"/>
      <c r="HZ29" s="430"/>
      <c r="IA29" s="430"/>
      <c r="IB29" s="430"/>
      <c r="IC29" s="430"/>
      <c r="ID29" s="430"/>
      <c r="IE29" s="430"/>
      <c r="IF29" s="430"/>
      <c r="IG29" s="430"/>
      <c r="IH29" s="430"/>
      <c r="II29" s="430"/>
      <c r="IJ29" s="430"/>
      <c r="IK29" s="430"/>
      <c r="IL29" s="430"/>
      <c r="IM29" s="430"/>
      <c r="IN29" s="430"/>
      <c r="IO29" s="430"/>
      <c r="IP29" s="430"/>
      <c r="IQ29" s="430"/>
      <c r="IR29" s="430"/>
      <c r="IS29" s="430"/>
      <c r="IT29" s="430"/>
      <c r="IU29" s="430"/>
      <c r="IV29" s="430"/>
      <c r="IW29" s="430"/>
      <c r="IX29" s="430"/>
      <c r="IY29" s="430"/>
      <c r="IZ29" s="430"/>
      <c r="JA29" s="430"/>
      <c r="JB29" s="430"/>
      <c r="JC29" s="430"/>
      <c r="JD29" s="430"/>
      <c r="JE29" s="430"/>
      <c r="JF29" s="430"/>
      <c r="JG29" s="430"/>
      <c r="JH29" s="430"/>
      <c r="JI29" s="430"/>
      <c r="JJ29" s="430"/>
      <c r="JK29" s="430"/>
      <c r="JL29" s="430"/>
      <c r="JM29" s="430"/>
      <c r="JN29" s="430"/>
      <c r="JO29" s="430"/>
      <c r="JP29" s="430"/>
      <c r="JQ29" s="430"/>
      <c r="JR29" s="430"/>
      <c r="JS29" s="430"/>
      <c r="JT29" s="430"/>
      <c r="JU29" s="430"/>
      <c r="JV29" s="430"/>
      <c r="JW29" s="430"/>
      <c r="JX29" s="430"/>
      <c r="JY29" s="430"/>
      <c r="JZ29" s="430"/>
      <c r="KA29" s="430"/>
      <c r="KB29" s="430"/>
      <c r="KC29" s="430"/>
      <c r="KD29" s="430"/>
      <c r="KE29" s="430"/>
      <c r="KF29" s="430"/>
      <c r="KG29" s="430"/>
      <c r="KH29" s="430"/>
      <c r="KI29" s="430"/>
      <c r="KJ29" s="430"/>
      <c r="KK29" s="430"/>
      <c r="KL29" s="430"/>
      <c r="KM29" s="430"/>
      <c r="KN29" s="430"/>
      <c r="KO29" s="430"/>
      <c r="KP29" s="430"/>
      <c r="KQ29" s="430"/>
      <c r="KR29" s="430"/>
      <c r="KS29" s="430"/>
      <c r="KT29" s="430"/>
      <c r="KU29" s="430"/>
      <c r="KV29" s="430"/>
      <c r="KW29" s="430"/>
      <c r="KX29" s="430"/>
      <c r="KY29" s="430"/>
      <c r="KZ29" s="430"/>
      <c r="LA29" s="430"/>
      <c r="LB29" s="430"/>
      <c r="LC29" s="430"/>
      <c r="LD29" s="430"/>
      <c r="LE29" s="430"/>
      <c r="LF29" s="430"/>
      <c r="LG29" s="430"/>
      <c r="LH29" s="430"/>
      <c r="LI29" s="430"/>
      <c r="LJ29" s="430"/>
      <c r="LK29" s="430"/>
      <c r="LL29" s="430"/>
      <c r="LM29" s="430"/>
      <c r="LN29" s="430"/>
      <c r="LO29" s="430"/>
      <c r="LP29" s="430"/>
      <c r="LQ29" s="430"/>
      <c r="LR29" s="430"/>
      <c r="LS29" s="430"/>
      <c r="LT29" s="430"/>
      <c r="LU29" s="430"/>
      <c r="LV29" s="430"/>
      <c r="LW29" s="430"/>
      <c r="LX29" s="430"/>
      <c r="LY29" s="430"/>
      <c r="LZ29" s="430"/>
      <c r="MA29" s="430"/>
      <c r="MB29" s="430"/>
      <c r="MC29" s="430"/>
      <c r="MD29" s="430"/>
      <c r="ME29" s="430"/>
      <c r="MF29" s="430"/>
      <c r="MG29" s="430"/>
      <c r="MH29" s="430"/>
      <c r="MI29" s="430"/>
      <c r="MJ29" s="430"/>
      <c r="MK29" s="430"/>
      <c r="ML29" s="430"/>
      <c r="MM29" s="430"/>
      <c r="MN29" s="430"/>
      <c r="MO29" s="430"/>
      <c r="MP29" s="430"/>
      <c r="MQ29" s="430"/>
      <c r="MR29" s="430"/>
      <c r="MS29" s="430"/>
      <c r="MT29" s="430"/>
      <c r="MU29" s="430"/>
      <c r="MV29" s="430"/>
      <c r="MW29" s="430"/>
      <c r="MX29" s="430"/>
      <c r="MY29" s="430"/>
      <c r="MZ29" s="430"/>
      <c r="NA29" s="430"/>
      <c r="NB29" s="430"/>
      <c r="NC29" s="430"/>
      <c r="ND29" s="430"/>
      <c r="NE29" s="430"/>
      <c r="NF29" s="430"/>
      <c r="NG29" s="430"/>
      <c r="NH29" s="430"/>
      <c r="NI29" s="430"/>
      <c r="NJ29" s="430"/>
      <c r="NK29" s="430"/>
      <c r="NL29" s="430"/>
      <c r="NM29" s="430"/>
      <c r="NN29" s="430"/>
      <c r="NO29" s="430"/>
      <c r="NP29" s="430"/>
      <c r="NQ29" s="430"/>
      <c r="NR29" s="430"/>
      <c r="NS29" s="430"/>
      <c r="NT29" s="430"/>
      <c r="NU29" s="430"/>
      <c r="NV29" s="430"/>
      <c r="NW29" s="430"/>
      <c r="NX29" s="430"/>
      <c r="NY29" s="430"/>
      <c r="NZ29" s="430"/>
      <c r="OA29" s="430"/>
      <c r="OB29" s="430"/>
      <c r="OC29" s="430"/>
      <c r="OD29" s="430"/>
      <c r="OE29" s="430"/>
      <c r="OF29" s="430"/>
      <c r="OG29" s="430"/>
      <c r="OH29" s="430"/>
      <c r="OI29" s="430"/>
      <c r="OJ29" s="430"/>
      <c r="OK29" s="430"/>
      <c r="OL29" s="430"/>
      <c r="OM29" s="430"/>
      <c r="ON29" s="430"/>
      <c r="OO29" s="430"/>
      <c r="OP29" s="430"/>
      <c r="OQ29" s="430"/>
      <c r="OR29" s="430"/>
      <c r="OS29" s="430"/>
      <c r="OT29" s="430"/>
      <c r="OU29" s="430"/>
      <c r="OV29" s="430"/>
      <c r="OW29" s="430"/>
      <c r="OX29" s="430"/>
      <c r="OY29" s="430"/>
      <c r="OZ29" s="430"/>
      <c r="PA29" s="430"/>
      <c r="PB29" s="430"/>
      <c r="PC29" s="430"/>
      <c r="PD29" s="430"/>
      <c r="PE29" s="430"/>
      <c r="PF29" s="430"/>
      <c r="PG29" s="430"/>
      <c r="PH29" s="430"/>
      <c r="PI29" s="430"/>
      <c r="PJ29" s="430"/>
      <c r="PK29" s="430"/>
      <c r="PL29" s="430"/>
      <c r="PM29" s="430"/>
      <c r="PN29" s="430"/>
      <c r="PO29" s="430"/>
      <c r="PP29" s="430"/>
      <c r="PQ29" s="430"/>
      <c r="PR29" s="430"/>
      <c r="PS29" s="430"/>
      <c r="PT29" s="430"/>
      <c r="PU29" s="430"/>
      <c r="PV29" s="430"/>
      <c r="PW29" s="430"/>
      <c r="PX29" s="430"/>
      <c r="PY29" s="430"/>
      <c r="PZ29" s="430"/>
      <c r="QA29" s="430"/>
      <c r="QB29" s="430"/>
      <c r="QC29" s="430"/>
      <c r="QD29" s="430"/>
      <c r="QE29" s="430"/>
      <c r="QF29" s="430"/>
      <c r="QG29" s="430"/>
      <c r="QH29" s="430"/>
      <c r="QI29" s="430"/>
      <c r="QJ29" s="430"/>
      <c r="QK29" s="430"/>
      <c r="QL29" s="430"/>
      <c r="QM29" s="430"/>
      <c r="QN29" s="430"/>
      <c r="QO29" s="430"/>
      <c r="QP29" s="430"/>
      <c r="QQ29" s="430"/>
      <c r="QR29" s="430"/>
      <c r="QS29" s="430"/>
      <c r="QT29" s="430"/>
      <c r="QU29" s="430"/>
      <c r="QV29" s="430"/>
      <c r="QW29" s="430"/>
      <c r="QX29" s="430"/>
      <c r="QY29" s="430"/>
      <c r="QZ29" s="430"/>
      <c r="RA29" s="430"/>
      <c r="RB29" s="430"/>
      <c r="RC29" s="430"/>
      <c r="RD29" s="430"/>
      <c r="RE29" s="430"/>
      <c r="RF29" s="430"/>
      <c r="RG29" s="430"/>
      <c r="RH29" s="430"/>
      <c r="RI29" s="430"/>
      <c r="RJ29" s="430"/>
      <c r="RK29" s="430"/>
      <c r="RL29" s="430"/>
      <c r="RM29" s="430"/>
      <c r="RN29" s="430"/>
      <c r="RO29" s="430"/>
      <c r="RP29" s="430"/>
      <c r="RQ29" s="430"/>
      <c r="RR29" s="430"/>
      <c r="RS29" s="430"/>
      <c r="RT29" s="430"/>
      <c r="RU29" s="430"/>
      <c r="RV29" s="430"/>
      <c r="RW29" s="430"/>
      <c r="RX29" s="430"/>
      <c r="RY29" s="430"/>
      <c r="RZ29" s="430"/>
      <c r="SA29" s="430"/>
      <c r="SB29" s="430"/>
      <c r="SC29" s="430"/>
      <c r="SD29" s="430"/>
      <c r="SE29" s="430"/>
      <c r="SF29" s="430"/>
      <c r="SG29" s="430"/>
      <c r="SH29" s="430"/>
      <c r="SI29" s="430"/>
      <c r="SJ29" s="430"/>
      <c r="SK29" s="430"/>
      <c r="SL29" s="430"/>
      <c r="SM29" s="430"/>
      <c r="SN29" s="430"/>
      <c r="SO29" s="430"/>
      <c r="SP29" s="430"/>
      <c r="SQ29" s="430"/>
      <c r="SR29" s="430"/>
      <c r="SS29" s="430"/>
      <c r="ST29" s="430"/>
      <c r="SU29" s="430"/>
      <c r="SV29" s="430"/>
      <c r="SW29" s="430"/>
      <c r="SX29" s="430"/>
      <c r="SY29" s="430"/>
      <c r="SZ29" s="430"/>
      <c r="TA29" s="430"/>
      <c r="TB29" s="430"/>
      <c r="TC29" s="430"/>
      <c r="TD29" s="430"/>
      <c r="TE29" s="430"/>
      <c r="TF29" s="430"/>
      <c r="TG29" s="430"/>
      <c r="TH29" s="430"/>
      <c r="TI29" s="430"/>
      <c r="TJ29" s="430"/>
      <c r="TK29" s="430"/>
      <c r="TL29" s="430"/>
      <c r="TM29" s="430"/>
      <c r="TN29" s="430"/>
      <c r="TO29" s="430"/>
      <c r="TP29" s="430"/>
      <c r="TQ29" s="430"/>
      <c r="TR29" s="430"/>
      <c r="TS29" s="430"/>
      <c r="TT29" s="430"/>
      <c r="TU29" s="430"/>
      <c r="TV29" s="430"/>
      <c r="TW29" s="430"/>
      <c r="TX29" s="430"/>
      <c r="TY29" s="430"/>
      <c r="TZ29" s="430"/>
      <c r="UA29" s="430"/>
      <c r="UB29" s="430"/>
      <c r="UC29" s="430"/>
      <c r="UD29" s="430"/>
      <c r="UE29" s="430"/>
      <c r="UF29" s="430"/>
      <c r="UG29" s="430"/>
      <c r="UH29" s="430"/>
      <c r="UI29" s="430"/>
      <c r="UJ29" s="430"/>
      <c r="UK29" s="430"/>
      <c r="UL29" s="430"/>
      <c r="UM29" s="430"/>
      <c r="UN29" s="430"/>
      <c r="UO29" s="430"/>
      <c r="UP29" s="430"/>
      <c r="UQ29" s="430"/>
      <c r="UR29" s="430"/>
      <c r="US29" s="430"/>
      <c r="UT29" s="430"/>
      <c r="UU29" s="430"/>
      <c r="UV29" s="430"/>
      <c r="UW29" s="430"/>
      <c r="UX29" s="430"/>
      <c r="UY29" s="430"/>
      <c r="UZ29" s="430"/>
      <c r="VA29" s="430"/>
      <c r="VB29" s="430"/>
      <c r="VC29" s="430"/>
      <c r="VD29" s="430"/>
      <c r="VE29" s="430"/>
      <c r="VF29" s="430"/>
      <c r="VG29" s="430"/>
      <c r="VH29" s="430"/>
      <c r="VI29" s="430"/>
      <c r="VJ29" s="430"/>
      <c r="VK29" s="430"/>
      <c r="VL29" s="430"/>
      <c r="VM29" s="430"/>
      <c r="VN29" s="430"/>
      <c r="VO29" s="430"/>
      <c r="VP29" s="430"/>
      <c r="VQ29" s="430"/>
      <c r="VR29" s="430"/>
      <c r="VS29" s="430"/>
      <c r="VT29" s="430"/>
      <c r="VU29" s="430"/>
      <c r="VV29" s="430"/>
      <c r="VW29" s="430"/>
      <c r="VX29" s="430"/>
      <c r="VY29" s="430"/>
      <c r="VZ29" s="430"/>
      <c r="WA29" s="430"/>
      <c r="WB29" s="430"/>
      <c r="WC29" s="430"/>
      <c r="WD29" s="430"/>
      <c r="WE29" s="430"/>
      <c r="WF29" s="430"/>
      <c r="WG29" s="430"/>
      <c r="WH29" s="430"/>
      <c r="WI29" s="430"/>
      <c r="WJ29" s="430"/>
      <c r="WK29" s="430"/>
      <c r="WL29" s="430"/>
      <c r="WM29" s="430"/>
      <c r="WN29" s="430"/>
      <c r="WO29" s="430"/>
      <c r="WP29" s="430"/>
      <c r="WQ29" s="430"/>
      <c r="WR29" s="430"/>
      <c r="WS29" s="430"/>
      <c r="WT29" s="430"/>
      <c r="WU29" s="430"/>
      <c r="WV29" s="430"/>
      <c r="WW29" s="430"/>
      <c r="WX29" s="430"/>
      <c r="WY29" s="430"/>
      <c r="WZ29" s="430"/>
      <c r="XA29" s="430"/>
      <c r="XB29" s="430"/>
      <c r="XC29" s="430"/>
      <c r="XD29" s="430"/>
      <c r="XE29" s="430"/>
      <c r="XF29" s="430"/>
      <c r="XG29" s="430"/>
      <c r="XH29" s="430"/>
      <c r="XI29" s="430"/>
      <c r="XJ29" s="430"/>
      <c r="XK29" s="430"/>
      <c r="XL29" s="430"/>
      <c r="XM29" s="430"/>
      <c r="XN29" s="430"/>
      <c r="XO29" s="430"/>
      <c r="XP29" s="430"/>
      <c r="XQ29" s="430"/>
      <c r="XR29" s="430"/>
      <c r="XS29" s="430"/>
      <c r="XT29" s="430"/>
      <c r="XU29" s="430"/>
      <c r="XV29" s="430"/>
      <c r="XW29" s="430"/>
      <c r="XX29" s="430"/>
      <c r="XY29" s="430"/>
      <c r="XZ29" s="430"/>
      <c r="YA29" s="430"/>
      <c r="YB29" s="430"/>
      <c r="YC29" s="430"/>
      <c r="YD29" s="430"/>
      <c r="YE29" s="430"/>
      <c r="YF29" s="430"/>
      <c r="YG29" s="430"/>
      <c r="YH29" s="430"/>
      <c r="YI29" s="430"/>
      <c r="YJ29" s="430"/>
      <c r="YK29" s="430"/>
      <c r="YL29" s="430"/>
      <c r="YM29" s="430"/>
      <c r="YN29" s="430"/>
      <c r="YO29" s="430"/>
      <c r="YP29" s="430"/>
      <c r="YQ29" s="430"/>
      <c r="YR29" s="430"/>
      <c r="YS29" s="430"/>
      <c r="YT29" s="430"/>
      <c r="YU29" s="430"/>
      <c r="YV29" s="430"/>
      <c r="YW29" s="430"/>
      <c r="YX29" s="430"/>
      <c r="YY29" s="430"/>
      <c r="YZ29" s="430"/>
      <c r="ZA29" s="430"/>
      <c r="ZB29" s="430"/>
      <c r="ZC29" s="430"/>
      <c r="ZD29" s="430"/>
      <c r="ZE29" s="430"/>
      <c r="ZF29" s="430"/>
      <c r="ZG29" s="430"/>
      <c r="ZH29" s="430"/>
      <c r="ZI29" s="430"/>
      <c r="ZJ29" s="430"/>
      <c r="ZK29" s="430"/>
      <c r="ZL29" s="430"/>
      <c r="ZM29" s="430"/>
      <c r="ZN29" s="430"/>
      <c r="ZO29" s="430"/>
      <c r="ZP29" s="430"/>
      <c r="ZQ29" s="430"/>
      <c r="ZR29" s="430"/>
      <c r="ZS29" s="430"/>
      <c r="ZT29" s="430"/>
      <c r="ZU29" s="430"/>
      <c r="ZV29" s="430"/>
      <c r="ZW29" s="430"/>
      <c r="ZX29" s="430"/>
      <c r="ZY29" s="430"/>
      <c r="ZZ29" s="430"/>
      <c r="AAA29" s="430"/>
      <c r="AAB29" s="430"/>
      <c r="AAC29" s="430"/>
      <c r="AAD29" s="430"/>
      <c r="AAE29" s="430"/>
      <c r="AAF29" s="430"/>
      <c r="AAG29" s="430"/>
      <c r="AAH29" s="430"/>
      <c r="AAI29" s="430"/>
      <c r="AAJ29" s="430"/>
      <c r="AAK29" s="430"/>
      <c r="AAL29" s="430"/>
      <c r="AAM29" s="430"/>
      <c r="AAN29" s="430"/>
      <c r="AAO29" s="430"/>
      <c r="AAP29" s="430"/>
      <c r="AAQ29" s="430"/>
      <c r="AAR29" s="430"/>
      <c r="AAS29" s="430"/>
      <c r="AAT29" s="430"/>
      <c r="AAU29" s="430"/>
      <c r="AAV29" s="430"/>
      <c r="AAW29" s="430"/>
      <c r="AAX29" s="430"/>
      <c r="AAY29" s="430"/>
      <c r="AAZ29" s="430"/>
      <c r="ABA29" s="430"/>
      <c r="ABB29" s="430"/>
      <c r="ABC29" s="430"/>
      <c r="ABD29" s="430"/>
      <c r="ABE29" s="430"/>
      <c r="ABF29" s="430"/>
      <c r="ABG29" s="430"/>
      <c r="ABH29" s="430"/>
      <c r="ABI29" s="430"/>
      <c r="ABJ29" s="430"/>
      <c r="ABK29" s="430"/>
      <c r="ABL29" s="430"/>
      <c r="ABM29" s="430"/>
      <c r="ABN29" s="430"/>
      <c r="ABO29" s="430"/>
      <c r="ABP29" s="430"/>
      <c r="ABQ29" s="430"/>
      <c r="ABR29" s="430"/>
      <c r="ABS29" s="430"/>
      <c r="ABT29" s="430"/>
      <c r="ABU29" s="430"/>
      <c r="ABV29" s="430"/>
      <c r="ABW29" s="430"/>
      <c r="ABX29" s="430"/>
      <c r="ABY29" s="430"/>
      <c r="ABZ29" s="430"/>
      <c r="ACA29" s="430"/>
      <c r="ACB29" s="430"/>
      <c r="ACC29" s="430"/>
      <c r="ACD29" s="430"/>
      <c r="ACE29" s="430"/>
      <c r="ACF29" s="430"/>
      <c r="ACG29" s="430"/>
      <c r="ACH29" s="430"/>
      <c r="ACI29" s="430"/>
      <c r="ACJ29" s="430"/>
      <c r="ACK29" s="430"/>
      <c r="ACL29" s="430"/>
      <c r="ACM29" s="430"/>
      <c r="ACN29" s="430"/>
      <c r="ACO29" s="430"/>
      <c r="ACP29" s="430"/>
      <c r="ACQ29" s="430"/>
      <c r="ACR29" s="430"/>
      <c r="ACS29" s="430"/>
      <c r="ACT29" s="430"/>
      <c r="ACU29" s="430"/>
      <c r="ACV29" s="430"/>
      <c r="ACW29" s="430"/>
      <c r="ACX29" s="430"/>
      <c r="ACY29" s="430"/>
      <c r="ACZ29" s="430"/>
      <c r="ADA29" s="430"/>
      <c r="ADB29" s="430"/>
      <c r="ADC29" s="430"/>
      <c r="ADD29" s="430"/>
      <c r="ADE29" s="430"/>
      <c r="ADF29" s="430"/>
      <c r="ADG29" s="430"/>
      <c r="ADH29" s="430"/>
      <c r="ADI29" s="430"/>
      <c r="ADJ29" s="430"/>
      <c r="ADK29" s="430"/>
      <c r="ADL29" s="430"/>
      <c r="ADM29" s="430"/>
      <c r="ADN29" s="430"/>
      <c r="ADO29" s="430"/>
      <c r="ADP29" s="430"/>
      <c r="ADQ29" s="430"/>
      <c r="ADR29" s="430"/>
      <c r="ADS29" s="430"/>
      <c r="ADT29" s="430"/>
      <c r="ADU29" s="430"/>
      <c r="ADV29" s="430"/>
      <c r="ADW29" s="430"/>
      <c r="ADX29" s="430"/>
      <c r="ADY29" s="430"/>
      <c r="ADZ29" s="430"/>
      <c r="AEA29" s="430"/>
      <c r="AEB29" s="430"/>
      <c r="AEC29" s="430"/>
      <c r="AED29" s="430"/>
      <c r="AEE29" s="430"/>
      <c r="AEF29" s="430"/>
      <c r="AEG29" s="430"/>
      <c r="AEH29" s="430"/>
      <c r="AEI29" s="430"/>
      <c r="AEJ29" s="430"/>
      <c r="AEK29" s="430"/>
      <c r="AEL29" s="430"/>
      <c r="AEM29" s="430"/>
      <c r="AEN29" s="430"/>
      <c r="AEO29" s="430"/>
      <c r="AEP29" s="430"/>
      <c r="AEQ29" s="430"/>
      <c r="AER29" s="430"/>
      <c r="AES29" s="430"/>
      <c r="AET29" s="430"/>
      <c r="AEU29" s="430"/>
      <c r="AEV29" s="430"/>
      <c r="AEW29" s="430"/>
      <c r="AEX29" s="430"/>
      <c r="AEY29" s="430"/>
      <c r="AEZ29" s="430"/>
      <c r="AFA29" s="430"/>
      <c r="AFB29" s="430"/>
      <c r="AFC29" s="430"/>
      <c r="AFD29" s="430"/>
      <c r="AFE29" s="430"/>
      <c r="AFF29" s="430"/>
      <c r="AFG29" s="430"/>
      <c r="AFH29" s="430"/>
      <c r="AFI29" s="430"/>
      <c r="AFJ29" s="430"/>
      <c r="AFK29" s="430"/>
      <c r="AFL29" s="430"/>
      <c r="AFM29" s="430"/>
      <c r="AFN29" s="430"/>
      <c r="AFO29" s="430"/>
      <c r="AFP29" s="430"/>
      <c r="AFQ29" s="430"/>
      <c r="AFR29" s="430"/>
      <c r="AFS29" s="430"/>
      <c r="AFT29" s="430"/>
      <c r="AFU29" s="430"/>
      <c r="AFV29" s="430"/>
      <c r="AFW29" s="430"/>
      <c r="AFX29" s="430"/>
      <c r="AFY29" s="430"/>
      <c r="AFZ29" s="430"/>
      <c r="AGA29" s="430"/>
      <c r="AGB29" s="430"/>
      <c r="AGC29" s="430"/>
      <c r="AGD29" s="430"/>
      <c r="AGE29" s="430"/>
      <c r="AGF29" s="430"/>
      <c r="AGG29" s="430"/>
      <c r="AGH29" s="430"/>
      <c r="AGI29" s="430"/>
      <c r="AGJ29" s="430"/>
      <c r="AGK29" s="430"/>
      <c r="AGL29" s="430"/>
      <c r="AGM29" s="430"/>
      <c r="AGN29" s="430"/>
      <c r="AGO29" s="430"/>
      <c r="AGP29" s="430"/>
      <c r="AGQ29" s="430"/>
      <c r="AGR29" s="430"/>
      <c r="AGS29" s="430"/>
      <c r="AGT29" s="430"/>
      <c r="AGU29" s="430"/>
      <c r="AGV29" s="430"/>
      <c r="AGW29" s="430"/>
      <c r="AGX29" s="430"/>
      <c r="AGY29" s="430"/>
      <c r="AGZ29" s="430"/>
      <c r="AHA29" s="430"/>
      <c r="AHB29" s="430"/>
      <c r="AHC29" s="430"/>
      <c r="AHD29" s="430"/>
      <c r="AHE29" s="430"/>
      <c r="AHF29" s="430"/>
      <c r="AHG29" s="430"/>
      <c r="AHH29" s="430"/>
      <c r="AHI29" s="430"/>
      <c r="AHJ29" s="430"/>
      <c r="AHK29" s="430"/>
      <c r="AHL29" s="430"/>
      <c r="AHM29" s="430"/>
      <c r="AHN29" s="430"/>
      <c r="AHO29" s="430"/>
      <c r="AHP29" s="430"/>
      <c r="AHQ29" s="430"/>
      <c r="AHR29" s="430"/>
      <c r="AHS29" s="430"/>
      <c r="AHT29" s="430"/>
      <c r="AHU29" s="430"/>
      <c r="AHV29" s="430"/>
      <c r="AHW29" s="430"/>
      <c r="AHX29" s="430"/>
      <c r="AHY29" s="430"/>
      <c r="AHZ29" s="430"/>
      <c r="AIA29" s="430"/>
      <c r="AIB29" s="430"/>
      <c r="AIC29" s="430"/>
      <c r="AID29" s="430"/>
      <c r="AIE29" s="430"/>
      <c r="AIF29" s="430"/>
      <c r="AIG29" s="430"/>
      <c r="AIH29" s="430"/>
      <c r="AII29" s="430"/>
      <c r="AIJ29" s="430"/>
      <c r="AIK29" s="430"/>
      <c r="AIL29" s="430"/>
      <c r="AIM29" s="430"/>
      <c r="AIN29" s="430"/>
      <c r="AIO29" s="430"/>
      <c r="AIP29" s="430"/>
      <c r="AIQ29" s="430"/>
      <c r="AIR29" s="430"/>
      <c r="AIS29" s="430"/>
      <c r="AIT29" s="430"/>
      <c r="AIU29" s="430"/>
      <c r="AIV29" s="430"/>
      <c r="AIW29" s="430"/>
      <c r="AIX29" s="430"/>
      <c r="AIY29" s="430"/>
      <c r="AIZ29" s="430"/>
      <c r="AJA29" s="430"/>
      <c r="AJB29" s="430"/>
      <c r="AJC29" s="430"/>
      <c r="AJD29" s="430"/>
      <c r="AJE29" s="430"/>
      <c r="AJF29" s="430"/>
      <c r="AJG29" s="430"/>
      <c r="AJH29" s="430"/>
      <c r="AJI29" s="430"/>
      <c r="AJJ29" s="430"/>
      <c r="AJK29" s="430"/>
      <c r="AJL29" s="430"/>
      <c r="AJM29" s="430"/>
      <c r="AJN29" s="430"/>
      <c r="AJO29" s="430"/>
      <c r="AJP29" s="430"/>
      <c r="AJQ29" s="430"/>
      <c r="AJR29" s="430"/>
      <c r="AJS29" s="430"/>
      <c r="AJT29" s="430"/>
      <c r="AJU29" s="430"/>
      <c r="AJV29" s="430"/>
      <c r="AJW29" s="430"/>
      <c r="AJX29" s="430"/>
      <c r="AJY29" s="430"/>
      <c r="AJZ29" s="430"/>
      <c r="AKA29" s="430"/>
      <c r="AKB29" s="430"/>
      <c r="AKC29" s="430"/>
      <c r="AKD29" s="430"/>
      <c r="AKE29" s="430"/>
      <c r="AKF29" s="430"/>
      <c r="AKG29" s="430"/>
      <c r="AKH29" s="430"/>
      <c r="AKI29" s="430"/>
      <c r="AKJ29" s="430"/>
      <c r="AKK29" s="430"/>
      <c r="AKL29" s="430"/>
      <c r="AKM29" s="430"/>
      <c r="AKN29" s="430"/>
      <c r="AKO29" s="430"/>
      <c r="AKP29" s="430"/>
      <c r="AKQ29" s="430"/>
      <c r="AKR29" s="430"/>
      <c r="AKS29" s="430"/>
      <c r="AKT29" s="430"/>
      <c r="AKU29" s="430"/>
      <c r="AKV29" s="430"/>
      <c r="AKW29" s="430"/>
      <c r="AKX29" s="430"/>
      <c r="AKY29" s="430"/>
      <c r="AKZ29" s="430"/>
      <c r="ALA29" s="430"/>
      <c r="ALB29" s="430"/>
      <c r="ALC29" s="430"/>
      <c r="ALD29" s="430"/>
      <c r="ALE29" s="430"/>
      <c r="ALF29" s="430"/>
      <c r="ALG29" s="430"/>
      <c r="ALH29" s="430"/>
      <c r="ALI29" s="430"/>
      <c r="ALJ29" s="430"/>
      <c r="ALK29" s="430"/>
      <c r="ALL29" s="430"/>
      <c r="ALM29" s="430"/>
      <c r="ALN29" s="430"/>
      <c r="ALO29" s="430"/>
      <c r="ALP29" s="430"/>
      <c r="ALQ29" s="430"/>
      <c r="ALR29" s="430"/>
      <c r="ALS29" s="430"/>
      <c r="ALT29" s="430"/>
      <c r="ALU29" s="430"/>
      <c r="ALV29" s="430"/>
      <c r="ALW29" s="430"/>
      <c r="ALX29" s="430"/>
      <c r="ALY29" s="430"/>
      <c r="ALZ29" s="430"/>
      <c r="AMA29" s="430"/>
      <c r="AMB29" s="430"/>
      <c r="AMC29" s="430"/>
      <c r="AMD29" s="430"/>
      <c r="AME29" s="430"/>
      <c r="AMF29" s="430"/>
      <c r="AMG29" s="430"/>
      <c r="AMH29" s="430"/>
      <c r="AMI29" s="430"/>
      <c r="AMJ29" s="430"/>
      <c r="AMK29" s="430"/>
    </row>
    <row r="30" spans="1:1025" s="414" customFormat="1" ht="18" customHeight="1">
      <c r="A30" s="430"/>
      <c r="B30" s="441" t="s">
        <v>291</v>
      </c>
      <c r="C30" s="441"/>
      <c r="D30" s="441"/>
      <c r="E30" s="441"/>
      <c r="F30" s="425"/>
      <c r="G30" s="425"/>
      <c r="H30" s="425"/>
      <c r="I30" s="425"/>
      <c r="J30" s="425"/>
      <c r="K30" s="425"/>
      <c r="L30" s="415"/>
      <c r="M30" s="415"/>
      <c r="N30" s="415"/>
      <c r="O30" s="415"/>
      <c r="P30" s="415"/>
      <c r="Q30" s="415"/>
      <c r="R30" s="415"/>
      <c r="S30" s="415"/>
      <c r="T30" s="415"/>
      <c r="U30" s="415"/>
      <c r="V30" s="415"/>
      <c r="W30" s="415"/>
      <c r="X30" s="415"/>
      <c r="Y30" s="415"/>
      <c r="Z30" s="415"/>
      <c r="AA30" s="415"/>
      <c r="AB30" s="415"/>
      <c r="AC30" s="415"/>
      <c r="AD30" s="430"/>
      <c r="AE30" s="430"/>
      <c r="AF30" s="430"/>
      <c r="AG30" s="430"/>
      <c r="AH30" s="430"/>
      <c r="AI30" s="430"/>
      <c r="AJ30" s="430"/>
      <c r="AK30" s="430"/>
      <c r="AL30" s="430"/>
      <c r="AM30" s="430"/>
      <c r="AN30" s="430"/>
      <c r="AO30" s="430"/>
      <c r="AP30" s="430"/>
      <c r="AQ30" s="430"/>
      <c r="AR30" s="430"/>
      <c r="AS30" s="430"/>
      <c r="AT30" s="430"/>
      <c r="AU30" s="430"/>
      <c r="AV30" s="430"/>
      <c r="AW30" s="430"/>
      <c r="AX30" s="430"/>
      <c r="AY30" s="430"/>
      <c r="AZ30" s="430"/>
      <c r="BA30" s="430"/>
      <c r="BB30" s="430"/>
      <c r="BC30" s="430"/>
      <c r="BD30" s="430"/>
      <c r="BE30" s="430"/>
      <c r="BF30" s="430"/>
      <c r="BG30" s="430"/>
      <c r="BH30" s="430"/>
      <c r="BI30" s="430"/>
      <c r="BJ30" s="430"/>
      <c r="BK30" s="430"/>
      <c r="BL30" s="430"/>
      <c r="BM30" s="430"/>
      <c r="BN30" s="430"/>
      <c r="BO30" s="430"/>
      <c r="BP30" s="430"/>
      <c r="BQ30" s="430"/>
      <c r="BR30" s="430"/>
      <c r="BS30" s="430"/>
      <c r="BT30" s="430"/>
      <c r="BU30" s="430"/>
      <c r="BV30" s="430"/>
      <c r="BW30" s="430"/>
      <c r="BX30" s="430"/>
      <c r="BY30" s="430"/>
      <c r="BZ30" s="430"/>
      <c r="CA30" s="430"/>
      <c r="CB30" s="430"/>
      <c r="CC30" s="430"/>
      <c r="CD30" s="430"/>
      <c r="CE30" s="430"/>
      <c r="CF30" s="430"/>
      <c r="CG30" s="430"/>
      <c r="CH30" s="430"/>
      <c r="CI30" s="430"/>
      <c r="CJ30" s="430"/>
      <c r="CK30" s="430"/>
      <c r="CL30" s="430"/>
      <c r="CM30" s="430"/>
      <c r="CN30" s="430"/>
      <c r="CO30" s="430"/>
      <c r="CP30" s="430"/>
      <c r="CQ30" s="430"/>
      <c r="CR30" s="430"/>
      <c r="CS30" s="430"/>
      <c r="CT30" s="430"/>
      <c r="CU30" s="430"/>
      <c r="CV30" s="430"/>
      <c r="CW30" s="430"/>
      <c r="CX30" s="430"/>
      <c r="CY30" s="430"/>
      <c r="CZ30" s="430"/>
      <c r="DA30" s="430"/>
      <c r="DB30" s="430"/>
      <c r="DC30" s="430"/>
      <c r="DD30" s="430"/>
      <c r="DE30" s="430"/>
      <c r="DF30" s="430"/>
      <c r="DG30" s="430"/>
      <c r="DH30" s="430"/>
      <c r="DI30" s="430"/>
      <c r="DJ30" s="430"/>
      <c r="DK30" s="430"/>
      <c r="DL30" s="430"/>
      <c r="DM30" s="430"/>
      <c r="DN30" s="430"/>
      <c r="DO30" s="430"/>
      <c r="DP30" s="430"/>
      <c r="DQ30" s="430"/>
      <c r="DR30" s="430"/>
      <c r="DS30" s="430"/>
      <c r="DT30" s="430"/>
      <c r="DU30" s="430"/>
      <c r="DV30" s="430"/>
      <c r="DW30" s="430"/>
      <c r="DX30" s="430"/>
      <c r="DY30" s="430"/>
      <c r="DZ30" s="430"/>
      <c r="EA30" s="430"/>
      <c r="EB30" s="430"/>
      <c r="EC30" s="430"/>
      <c r="ED30" s="430"/>
      <c r="EE30" s="430"/>
      <c r="EF30" s="430"/>
      <c r="EG30" s="430"/>
      <c r="EH30" s="430"/>
      <c r="EI30" s="430"/>
      <c r="EJ30" s="430"/>
      <c r="EK30" s="430"/>
      <c r="EL30" s="430"/>
      <c r="EM30" s="430"/>
      <c r="EN30" s="430"/>
      <c r="EO30" s="430"/>
      <c r="EP30" s="430"/>
      <c r="EQ30" s="430"/>
      <c r="ER30" s="430"/>
      <c r="ES30" s="430"/>
      <c r="ET30" s="430"/>
      <c r="EU30" s="430"/>
      <c r="EV30" s="430"/>
      <c r="EW30" s="430"/>
      <c r="EX30" s="430"/>
      <c r="EY30" s="430"/>
      <c r="EZ30" s="430"/>
      <c r="FA30" s="430"/>
      <c r="FB30" s="430"/>
      <c r="FC30" s="430"/>
      <c r="FD30" s="430"/>
      <c r="FE30" s="430"/>
      <c r="FF30" s="430"/>
      <c r="FG30" s="430"/>
      <c r="FH30" s="430"/>
      <c r="FI30" s="430"/>
      <c r="FJ30" s="430"/>
      <c r="FK30" s="430"/>
      <c r="FL30" s="430"/>
      <c r="FM30" s="430"/>
      <c r="FN30" s="430"/>
      <c r="FO30" s="430"/>
      <c r="FP30" s="430"/>
      <c r="FQ30" s="430"/>
      <c r="FR30" s="430"/>
      <c r="FS30" s="430"/>
      <c r="FT30" s="430"/>
      <c r="FU30" s="430"/>
      <c r="FV30" s="430"/>
      <c r="FW30" s="430"/>
      <c r="FX30" s="430"/>
      <c r="FY30" s="430"/>
      <c r="FZ30" s="430"/>
      <c r="GA30" s="430"/>
      <c r="GB30" s="430"/>
      <c r="GC30" s="430"/>
      <c r="GD30" s="430"/>
      <c r="GE30" s="430"/>
      <c r="GF30" s="430"/>
      <c r="GG30" s="430"/>
      <c r="GH30" s="430"/>
      <c r="GI30" s="430"/>
      <c r="GJ30" s="430"/>
      <c r="GK30" s="430"/>
      <c r="GL30" s="430"/>
      <c r="GM30" s="430"/>
      <c r="GN30" s="430"/>
      <c r="GO30" s="430"/>
      <c r="GP30" s="430"/>
      <c r="GQ30" s="430"/>
      <c r="GR30" s="430"/>
      <c r="GS30" s="430"/>
      <c r="GT30" s="430"/>
      <c r="GU30" s="430"/>
      <c r="GV30" s="430"/>
      <c r="GW30" s="430"/>
      <c r="GX30" s="430"/>
      <c r="GY30" s="430"/>
      <c r="GZ30" s="430"/>
      <c r="HA30" s="430"/>
      <c r="HB30" s="430"/>
      <c r="HC30" s="430"/>
      <c r="HD30" s="430"/>
      <c r="HE30" s="430"/>
      <c r="HF30" s="430"/>
      <c r="HG30" s="430"/>
      <c r="HH30" s="430"/>
      <c r="HI30" s="430"/>
      <c r="HJ30" s="430"/>
      <c r="HK30" s="430"/>
      <c r="HL30" s="430"/>
      <c r="HM30" s="430"/>
      <c r="HN30" s="430"/>
      <c r="HO30" s="430"/>
      <c r="HP30" s="430"/>
      <c r="HQ30" s="430"/>
      <c r="HR30" s="430"/>
      <c r="HS30" s="430"/>
      <c r="HT30" s="430"/>
      <c r="HU30" s="430"/>
      <c r="HV30" s="430"/>
      <c r="HW30" s="430"/>
      <c r="HX30" s="430"/>
      <c r="HY30" s="430"/>
      <c r="HZ30" s="430"/>
      <c r="IA30" s="430"/>
      <c r="IB30" s="430"/>
      <c r="IC30" s="430"/>
      <c r="ID30" s="430"/>
      <c r="IE30" s="430"/>
      <c r="IF30" s="430"/>
      <c r="IG30" s="430"/>
      <c r="IH30" s="430"/>
      <c r="II30" s="430"/>
      <c r="IJ30" s="430"/>
      <c r="IK30" s="430"/>
      <c r="IL30" s="430"/>
      <c r="IM30" s="430"/>
      <c r="IN30" s="430"/>
      <c r="IO30" s="430"/>
      <c r="IP30" s="430"/>
      <c r="IQ30" s="430"/>
      <c r="IR30" s="430"/>
      <c r="IS30" s="430"/>
      <c r="IT30" s="430"/>
      <c r="IU30" s="430"/>
      <c r="IV30" s="430"/>
      <c r="IW30" s="430"/>
      <c r="IX30" s="430"/>
      <c r="IY30" s="430"/>
      <c r="IZ30" s="430"/>
      <c r="JA30" s="430"/>
      <c r="JB30" s="430"/>
      <c r="JC30" s="430"/>
      <c r="JD30" s="430"/>
      <c r="JE30" s="430"/>
      <c r="JF30" s="430"/>
      <c r="JG30" s="430"/>
      <c r="JH30" s="430"/>
      <c r="JI30" s="430"/>
      <c r="JJ30" s="430"/>
      <c r="JK30" s="430"/>
      <c r="JL30" s="430"/>
      <c r="JM30" s="430"/>
      <c r="JN30" s="430"/>
      <c r="JO30" s="430"/>
      <c r="JP30" s="430"/>
      <c r="JQ30" s="430"/>
      <c r="JR30" s="430"/>
      <c r="JS30" s="430"/>
      <c r="JT30" s="430"/>
      <c r="JU30" s="430"/>
      <c r="JV30" s="430"/>
      <c r="JW30" s="430"/>
      <c r="JX30" s="430"/>
      <c r="JY30" s="430"/>
      <c r="JZ30" s="430"/>
      <c r="KA30" s="430"/>
      <c r="KB30" s="430"/>
      <c r="KC30" s="430"/>
      <c r="KD30" s="430"/>
      <c r="KE30" s="430"/>
      <c r="KF30" s="430"/>
      <c r="KG30" s="430"/>
      <c r="KH30" s="430"/>
      <c r="KI30" s="430"/>
      <c r="KJ30" s="430"/>
      <c r="KK30" s="430"/>
      <c r="KL30" s="430"/>
      <c r="KM30" s="430"/>
      <c r="KN30" s="430"/>
      <c r="KO30" s="430"/>
      <c r="KP30" s="430"/>
      <c r="KQ30" s="430"/>
      <c r="KR30" s="430"/>
      <c r="KS30" s="430"/>
      <c r="KT30" s="430"/>
      <c r="KU30" s="430"/>
      <c r="KV30" s="430"/>
      <c r="KW30" s="430"/>
      <c r="KX30" s="430"/>
      <c r="KY30" s="430"/>
      <c r="KZ30" s="430"/>
      <c r="LA30" s="430"/>
      <c r="LB30" s="430"/>
      <c r="LC30" s="430"/>
      <c r="LD30" s="430"/>
      <c r="LE30" s="430"/>
      <c r="LF30" s="430"/>
      <c r="LG30" s="430"/>
      <c r="LH30" s="430"/>
      <c r="LI30" s="430"/>
      <c r="LJ30" s="430"/>
      <c r="LK30" s="430"/>
      <c r="LL30" s="430"/>
      <c r="LM30" s="430"/>
      <c r="LN30" s="430"/>
      <c r="LO30" s="430"/>
      <c r="LP30" s="430"/>
      <c r="LQ30" s="430"/>
      <c r="LR30" s="430"/>
      <c r="LS30" s="430"/>
      <c r="LT30" s="430"/>
      <c r="LU30" s="430"/>
      <c r="LV30" s="430"/>
      <c r="LW30" s="430"/>
      <c r="LX30" s="430"/>
      <c r="LY30" s="430"/>
      <c r="LZ30" s="430"/>
      <c r="MA30" s="430"/>
      <c r="MB30" s="430"/>
      <c r="MC30" s="430"/>
      <c r="MD30" s="430"/>
      <c r="ME30" s="430"/>
      <c r="MF30" s="430"/>
      <c r="MG30" s="430"/>
      <c r="MH30" s="430"/>
      <c r="MI30" s="430"/>
      <c r="MJ30" s="430"/>
      <c r="MK30" s="430"/>
      <c r="ML30" s="430"/>
      <c r="MM30" s="430"/>
      <c r="MN30" s="430"/>
      <c r="MO30" s="430"/>
      <c r="MP30" s="430"/>
      <c r="MQ30" s="430"/>
      <c r="MR30" s="430"/>
      <c r="MS30" s="430"/>
      <c r="MT30" s="430"/>
      <c r="MU30" s="430"/>
      <c r="MV30" s="430"/>
      <c r="MW30" s="430"/>
      <c r="MX30" s="430"/>
      <c r="MY30" s="430"/>
      <c r="MZ30" s="430"/>
      <c r="NA30" s="430"/>
      <c r="NB30" s="430"/>
      <c r="NC30" s="430"/>
      <c r="ND30" s="430"/>
      <c r="NE30" s="430"/>
      <c r="NF30" s="430"/>
      <c r="NG30" s="430"/>
      <c r="NH30" s="430"/>
      <c r="NI30" s="430"/>
      <c r="NJ30" s="430"/>
      <c r="NK30" s="430"/>
      <c r="NL30" s="430"/>
      <c r="NM30" s="430"/>
      <c r="NN30" s="430"/>
      <c r="NO30" s="430"/>
      <c r="NP30" s="430"/>
      <c r="NQ30" s="430"/>
      <c r="NR30" s="430"/>
      <c r="NS30" s="430"/>
      <c r="NT30" s="430"/>
      <c r="NU30" s="430"/>
      <c r="NV30" s="430"/>
      <c r="NW30" s="430"/>
      <c r="NX30" s="430"/>
      <c r="NY30" s="430"/>
      <c r="NZ30" s="430"/>
      <c r="OA30" s="430"/>
      <c r="OB30" s="430"/>
      <c r="OC30" s="430"/>
      <c r="OD30" s="430"/>
      <c r="OE30" s="430"/>
      <c r="OF30" s="430"/>
      <c r="OG30" s="430"/>
      <c r="OH30" s="430"/>
      <c r="OI30" s="430"/>
      <c r="OJ30" s="430"/>
      <c r="OK30" s="430"/>
      <c r="OL30" s="430"/>
      <c r="OM30" s="430"/>
      <c r="ON30" s="430"/>
      <c r="OO30" s="430"/>
      <c r="OP30" s="430"/>
      <c r="OQ30" s="430"/>
      <c r="OR30" s="430"/>
      <c r="OS30" s="430"/>
      <c r="OT30" s="430"/>
      <c r="OU30" s="430"/>
      <c r="OV30" s="430"/>
      <c r="OW30" s="430"/>
      <c r="OX30" s="430"/>
      <c r="OY30" s="430"/>
      <c r="OZ30" s="430"/>
      <c r="PA30" s="430"/>
      <c r="PB30" s="430"/>
      <c r="PC30" s="430"/>
      <c r="PD30" s="430"/>
      <c r="PE30" s="430"/>
      <c r="PF30" s="430"/>
      <c r="PG30" s="430"/>
      <c r="PH30" s="430"/>
      <c r="PI30" s="430"/>
      <c r="PJ30" s="430"/>
      <c r="PK30" s="430"/>
      <c r="PL30" s="430"/>
      <c r="PM30" s="430"/>
      <c r="PN30" s="430"/>
      <c r="PO30" s="430"/>
      <c r="PP30" s="430"/>
      <c r="PQ30" s="430"/>
      <c r="PR30" s="430"/>
      <c r="PS30" s="430"/>
      <c r="PT30" s="430"/>
      <c r="PU30" s="430"/>
      <c r="PV30" s="430"/>
      <c r="PW30" s="430"/>
      <c r="PX30" s="430"/>
      <c r="PY30" s="430"/>
      <c r="PZ30" s="430"/>
      <c r="QA30" s="430"/>
      <c r="QB30" s="430"/>
      <c r="QC30" s="430"/>
      <c r="QD30" s="430"/>
      <c r="QE30" s="430"/>
      <c r="QF30" s="430"/>
      <c r="QG30" s="430"/>
      <c r="QH30" s="430"/>
      <c r="QI30" s="430"/>
      <c r="QJ30" s="430"/>
      <c r="QK30" s="430"/>
      <c r="QL30" s="430"/>
      <c r="QM30" s="430"/>
      <c r="QN30" s="430"/>
      <c r="QO30" s="430"/>
      <c r="QP30" s="430"/>
      <c r="QQ30" s="430"/>
      <c r="QR30" s="430"/>
      <c r="QS30" s="430"/>
      <c r="QT30" s="430"/>
      <c r="QU30" s="430"/>
      <c r="QV30" s="430"/>
      <c r="QW30" s="430"/>
      <c r="QX30" s="430"/>
      <c r="QY30" s="430"/>
      <c r="QZ30" s="430"/>
      <c r="RA30" s="430"/>
      <c r="RB30" s="430"/>
      <c r="RC30" s="430"/>
      <c r="RD30" s="430"/>
      <c r="RE30" s="430"/>
      <c r="RF30" s="430"/>
      <c r="RG30" s="430"/>
      <c r="RH30" s="430"/>
      <c r="RI30" s="430"/>
      <c r="RJ30" s="430"/>
      <c r="RK30" s="430"/>
      <c r="RL30" s="430"/>
      <c r="RM30" s="430"/>
      <c r="RN30" s="430"/>
      <c r="RO30" s="430"/>
      <c r="RP30" s="430"/>
      <c r="RQ30" s="430"/>
      <c r="RR30" s="430"/>
      <c r="RS30" s="430"/>
      <c r="RT30" s="430"/>
      <c r="RU30" s="430"/>
      <c r="RV30" s="430"/>
      <c r="RW30" s="430"/>
      <c r="RX30" s="430"/>
      <c r="RY30" s="430"/>
      <c r="RZ30" s="430"/>
      <c r="SA30" s="430"/>
      <c r="SB30" s="430"/>
      <c r="SC30" s="430"/>
      <c r="SD30" s="430"/>
      <c r="SE30" s="430"/>
      <c r="SF30" s="430"/>
      <c r="SG30" s="430"/>
      <c r="SH30" s="430"/>
      <c r="SI30" s="430"/>
      <c r="SJ30" s="430"/>
      <c r="SK30" s="430"/>
      <c r="SL30" s="430"/>
      <c r="SM30" s="430"/>
      <c r="SN30" s="430"/>
      <c r="SO30" s="430"/>
      <c r="SP30" s="430"/>
      <c r="SQ30" s="430"/>
      <c r="SR30" s="430"/>
      <c r="SS30" s="430"/>
      <c r="ST30" s="430"/>
      <c r="SU30" s="430"/>
      <c r="SV30" s="430"/>
      <c r="SW30" s="430"/>
      <c r="SX30" s="430"/>
      <c r="SY30" s="430"/>
      <c r="SZ30" s="430"/>
      <c r="TA30" s="430"/>
      <c r="TB30" s="430"/>
      <c r="TC30" s="430"/>
      <c r="TD30" s="430"/>
      <c r="TE30" s="430"/>
      <c r="TF30" s="430"/>
      <c r="TG30" s="430"/>
      <c r="TH30" s="430"/>
      <c r="TI30" s="430"/>
      <c r="TJ30" s="430"/>
      <c r="TK30" s="430"/>
      <c r="TL30" s="430"/>
      <c r="TM30" s="430"/>
      <c r="TN30" s="430"/>
      <c r="TO30" s="430"/>
      <c r="TP30" s="430"/>
      <c r="TQ30" s="430"/>
      <c r="TR30" s="430"/>
      <c r="TS30" s="430"/>
      <c r="TT30" s="430"/>
      <c r="TU30" s="430"/>
      <c r="TV30" s="430"/>
      <c r="TW30" s="430"/>
      <c r="TX30" s="430"/>
      <c r="TY30" s="430"/>
      <c r="TZ30" s="430"/>
      <c r="UA30" s="430"/>
      <c r="UB30" s="430"/>
      <c r="UC30" s="430"/>
      <c r="UD30" s="430"/>
      <c r="UE30" s="430"/>
      <c r="UF30" s="430"/>
      <c r="UG30" s="430"/>
      <c r="UH30" s="430"/>
      <c r="UI30" s="430"/>
      <c r="UJ30" s="430"/>
      <c r="UK30" s="430"/>
      <c r="UL30" s="430"/>
      <c r="UM30" s="430"/>
      <c r="UN30" s="430"/>
      <c r="UO30" s="430"/>
      <c r="UP30" s="430"/>
      <c r="UQ30" s="430"/>
      <c r="UR30" s="430"/>
      <c r="US30" s="430"/>
      <c r="UT30" s="430"/>
      <c r="UU30" s="430"/>
      <c r="UV30" s="430"/>
      <c r="UW30" s="430"/>
      <c r="UX30" s="430"/>
      <c r="UY30" s="430"/>
      <c r="UZ30" s="430"/>
      <c r="VA30" s="430"/>
      <c r="VB30" s="430"/>
      <c r="VC30" s="430"/>
      <c r="VD30" s="430"/>
      <c r="VE30" s="430"/>
      <c r="VF30" s="430"/>
      <c r="VG30" s="430"/>
      <c r="VH30" s="430"/>
      <c r="VI30" s="430"/>
      <c r="VJ30" s="430"/>
      <c r="VK30" s="430"/>
      <c r="VL30" s="430"/>
      <c r="VM30" s="430"/>
      <c r="VN30" s="430"/>
      <c r="VO30" s="430"/>
      <c r="VP30" s="430"/>
      <c r="VQ30" s="430"/>
      <c r="VR30" s="430"/>
      <c r="VS30" s="430"/>
      <c r="VT30" s="430"/>
      <c r="VU30" s="430"/>
      <c r="VV30" s="430"/>
      <c r="VW30" s="430"/>
      <c r="VX30" s="430"/>
      <c r="VY30" s="430"/>
      <c r="VZ30" s="430"/>
      <c r="WA30" s="430"/>
      <c r="WB30" s="430"/>
      <c r="WC30" s="430"/>
      <c r="WD30" s="430"/>
      <c r="WE30" s="430"/>
      <c r="WF30" s="430"/>
      <c r="WG30" s="430"/>
      <c r="WH30" s="430"/>
      <c r="WI30" s="430"/>
      <c r="WJ30" s="430"/>
      <c r="WK30" s="430"/>
      <c r="WL30" s="430"/>
      <c r="WM30" s="430"/>
      <c r="WN30" s="430"/>
      <c r="WO30" s="430"/>
      <c r="WP30" s="430"/>
      <c r="WQ30" s="430"/>
      <c r="WR30" s="430"/>
      <c r="WS30" s="430"/>
      <c r="WT30" s="430"/>
      <c r="WU30" s="430"/>
      <c r="WV30" s="430"/>
      <c r="WW30" s="430"/>
      <c r="WX30" s="430"/>
      <c r="WY30" s="430"/>
      <c r="WZ30" s="430"/>
      <c r="XA30" s="430"/>
      <c r="XB30" s="430"/>
      <c r="XC30" s="430"/>
      <c r="XD30" s="430"/>
      <c r="XE30" s="430"/>
      <c r="XF30" s="430"/>
      <c r="XG30" s="430"/>
      <c r="XH30" s="430"/>
      <c r="XI30" s="430"/>
      <c r="XJ30" s="430"/>
      <c r="XK30" s="430"/>
      <c r="XL30" s="430"/>
      <c r="XM30" s="430"/>
      <c r="XN30" s="430"/>
      <c r="XO30" s="430"/>
      <c r="XP30" s="430"/>
      <c r="XQ30" s="430"/>
      <c r="XR30" s="430"/>
      <c r="XS30" s="430"/>
      <c r="XT30" s="430"/>
      <c r="XU30" s="430"/>
      <c r="XV30" s="430"/>
      <c r="XW30" s="430"/>
      <c r="XX30" s="430"/>
      <c r="XY30" s="430"/>
      <c r="XZ30" s="430"/>
      <c r="YA30" s="430"/>
      <c r="YB30" s="430"/>
      <c r="YC30" s="430"/>
      <c r="YD30" s="430"/>
      <c r="YE30" s="430"/>
      <c r="YF30" s="430"/>
      <c r="YG30" s="430"/>
      <c r="YH30" s="430"/>
      <c r="YI30" s="430"/>
      <c r="YJ30" s="430"/>
      <c r="YK30" s="430"/>
      <c r="YL30" s="430"/>
      <c r="YM30" s="430"/>
      <c r="YN30" s="430"/>
      <c r="YO30" s="430"/>
      <c r="YP30" s="430"/>
      <c r="YQ30" s="430"/>
      <c r="YR30" s="430"/>
      <c r="YS30" s="430"/>
      <c r="YT30" s="430"/>
      <c r="YU30" s="430"/>
      <c r="YV30" s="430"/>
      <c r="YW30" s="430"/>
      <c r="YX30" s="430"/>
      <c r="YY30" s="430"/>
      <c r="YZ30" s="430"/>
      <c r="ZA30" s="430"/>
      <c r="ZB30" s="430"/>
      <c r="ZC30" s="430"/>
      <c r="ZD30" s="430"/>
      <c r="ZE30" s="430"/>
      <c r="ZF30" s="430"/>
      <c r="ZG30" s="430"/>
      <c r="ZH30" s="430"/>
      <c r="ZI30" s="430"/>
      <c r="ZJ30" s="430"/>
      <c r="ZK30" s="430"/>
      <c r="ZL30" s="430"/>
      <c r="ZM30" s="430"/>
      <c r="ZN30" s="430"/>
      <c r="ZO30" s="430"/>
      <c r="ZP30" s="430"/>
      <c r="ZQ30" s="430"/>
      <c r="ZR30" s="430"/>
      <c r="ZS30" s="430"/>
      <c r="ZT30" s="430"/>
      <c r="ZU30" s="430"/>
      <c r="ZV30" s="430"/>
      <c r="ZW30" s="430"/>
      <c r="ZX30" s="430"/>
      <c r="ZY30" s="430"/>
      <c r="ZZ30" s="430"/>
      <c r="AAA30" s="430"/>
      <c r="AAB30" s="430"/>
      <c r="AAC30" s="430"/>
      <c r="AAD30" s="430"/>
      <c r="AAE30" s="430"/>
      <c r="AAF30" s="430"/>
      <c r="AAG30" s="430"/>
      <c r="AAH30" s="430"/>
      <c r="AAI30" s="430"/>
      <c r="AAJ30" s="430"/>
      <c r="AAK30" s="430"/>
      <c r="AAL30" s="430"/>
      <c r="AAM30" s="430"/>
      <c r="AAN30" s="430"/>
      <c r="AAO30" s="430"/>
      <c r="AAP30" s="430"/>
      <c r="AAQ30" s="430"/>
      <c r="AAR30" s="430"/>
      <c r="AAS30" s="430"/>
      <c r="AAT30" s="430"/>
      <c r="AAU30" s="430"/>
      <c r="AAV30" s="430"/>
      <c r="AAW30" s="430"/>
      <c r="AAX30" s="430"/>
      <c r="AAY30" s="430"/>
      <c r="AAZ30" s="430"/>
      <c r="ABA30" s="430"/>
      <c r="ABB30" s="430"/>
      <c r="ABC30" s="430"/>
      <c r="ABD30" s="430"/>
      <c r="ABE30" s="430"/>
      <c r="ABF30" s="430"/>
      <c r="ABG30" s="430"/>
      <c r="ABH30" s="430"/>
      <c r="ABI30" s="430"/>
      <c r="ABJ30" s="430"/>
      <c r="ABK30" s="430"/>
      <c r="ABL30" s="430"/>
      <c r="ABM30" s="430"/>
      <c r="ABN30" s="430"/>
      <c r="ABO30" s="430"/>
      <c r="ABP30" s="430"/>
      <c r="ABQ30" s="430"/>
      <c r="ABR30" s="430"/>
      <c r="ABS30" s="430"/>
      <c r="ABT30" s="430"/>
      <c r="ABU30" s="430"/>
      <c r="ABV30" s="430"/>
      <c r="ABW30" s="430"/>
      <c r="ABX30" s="430"/>
      <c r="ABY30" s="430"/>
      <c r="ABZ30" s="430"/>
      <c r="ACA30" s="430"/>
      <c r="ACB30" s="430"/>
      <c r="ACC30" s="430"/>
      <c r="ACD30" s="430"/>
      <c r="ACE30" s="430"/>
      <c r="ACF30" s="430"/>
      <c r="ACG30" s="430"/>
      <c r="ACH30" s="430"/>
      <c r="ACI30" s="430"/>
      <c r="ACJ30" s="430"/>
      <c r="ACK30" s="430"/>
      <c r="ACL30" s="430"/>
      <c r="ACM30" s="430"/>
      <c r="ACN30" s="430"/>
      <c r="ACO30" s="430"/>
      <c r="ACP30" s="430"/>
      <c r="ACQ30" s="430"/>
      <c r="ACR30" s="430"/>
      <c r="ACS30" s="430"/>
      <c r="ACT30" s="430"/>
      <c r="ACU30" s="430"/>
      <c r="ACV30" s="430"/>
      <c r="ACW30" s="430"/>
      <c r="ACX30" s="430"/>
      <c r="ACY30" s="430"/>
      <c r="ACZ30" s="430"/>
      <c r="ADA30" s="430"/>
      <c r="ADB30" s="430"/>
      <c r="ADC30" s="430"/>
      <c r="ADD30" s="430"/>
      <c r="ADE30" s="430"/>
      <c r="ADF30" s="430"/>
      <c r="ADG30" s="430"/>
      <c r="ADH30" s="430"/>
      <c r="ADI30" s="430"/>
      <c r="ADJ30" s="430"/>
      <c r="ADK30" s="430"/>
      <c r="ADL30" s="430"/>
      <c r="ADM30" s="430"/>
      <c r="ADN30" s="430"/>
      <c r="ADO30" s="430"/>
      <c r="ADP30" s="430"/>
      <c r="ADQ30" s="430"/>
      <c r="ADR30" s="430"/>
      <c r="ADS30" s="430"/>
      <c r="ADT30" s="430"/>
      <c r="ADU30" s="430"/>
      <c r="ADV30" s="430"/>
      <c r="ADW30" s="430"/>
      <c r="ADX30" s="430"/>
      <c r="ADY30" s="430"/>
      <c r="ADZ30" s="430"/>
      <c r="AEA30" s="430"/>
      <c r="AEB30" s="430"/>
      <c r="AEC30" s="430"/>
      <c r="AED30" s="430"/>
      <c r="AEE30" s="430"/>
      <c r="AEF30" s="430"/>
      <c r="AEG30" s="430"/>
      <c r="AEH30" s="430"/>
      <c r="AEI30" s="430"/>
      <c r="AEJ30" s="430"/>
      <c r="AEK30" s="430"/>
      <c r="AEL30" s="430"/>
      <c r="AEM30" s="430"/>
      <c r="AEN30" s="430"/>
      <c r="AEO30" s="430"/>
      <c r="AEP30" s="430"/>
      <c r="AEQ30" s="430"/>
      <c r="AER30" s="430"/>
      <c r="AES30" s="430"/>
      <c r="AET30" s="430"/>
      <c r="AEU30" s="430"/>
      <c r="AEV30" s="430"/>
      <c r="AEW30" s="430"/>
      <c r="AEX30" s="430"/>
      <c r="AEY30" s="430"/>
      <c r="AEZ30" s="430"/>
      <c r="AFA30" s="430"/>
      <c r="AFB30" s="430"/>
      <c r="AFC30" s="430"/>
      <c r="AFD30" s="430"/>
      <c r="AFE30" s="430"/>
      <c r="AFF30" s="430"/>
      <c r="AFG30" s="430"/>
      <c r="AFH30" s="430"/>
      <c r="AFI30" s="430"/>
      <c r="AFJ30" s="430"/>
      <c r="AFK30" s="430"/>
      <c r="AFL30" s="430"/>
      <c r="AFM30" s="430"/>
      <c r="AFN30" s="430"/>
      <c r="AFO30" s="430"/>
      <c r="AFP30" s="430"/>
      <c r="AFQ30" s="430"/>
      <c r="AFR30" s="430"/>
      <c r="AFS30" s="430"/>
      <c r="AFT30" s="430"/>
      <c r="AFU30" s="430"/>
      <c r="AFV30" s="430"/>
      <c r="AFW30" s="430"/>
      <c r="AFX30" s="430"/>
      <c r="AFY30" s="430"/>
      <c r="AFZ30" s="430"/>
      <c r="AGA30" s="430"/>
      <c r="AGB30" s="430"/>
      <c r="AGC30" s="430"/>
      <c r="AGD30" s="430"/>
      <c r="AGE30" s="430"/>
      <c r="AGF30" s="430"/>
      <c r="AGG30" s="430"/>
      <c r="AGH30" s="430"/>
      <c r="AGI30" s="430"/>
      <c r="AGJ30" s="430"/>
      <c r="AGK30" s="430"/>
      <c r="AGL30" s="430"/>
      <c r="AGM30" s="430"/>
      <c r="AGN30" s="430"/>
      <c r="AGO30" s="430"/>
      <c r="AGP30" s="430"/>
      <c r="AGQ30" s="430"/>
      <c r="AGR30" s="430"/>
      <c r="AGS30" s="430"/>
      <c r="AGT30" s="430"/>
      <c r="AGU30" s="430"/>
      <c r="AGV30" s="430"/>
      <c r="AGW30" s="430"/>
      <c r="AGX30" s="430"/>
      <c r="AGY30" s="430"/>
      <c r="AGZ30" s="430"/>
      <c r="AHA30" s="430"/>
      <c r="AHB30" s="430"/>
      <c r="AHC30" s="430"/>
      <c r="AHD30" s="430"/>
      <c r="AHE30" s="430"/>
      <c r="AHF30" s="430"/>
      <c r="AHG30" s="430"/>
      <c r="AHH30" s="430"/>
      <c r="AHI30" s="430"/>
      <c r="AHJ30" s="430"/>
      <c r="AHK30" s="430"/>
      <c r="AHL30" s="430"/>
      <c r="AHM30" s="430"/>
      <c r="AHN30" s="430"/>
      <c r="AHO30" s="430"/>
      <c r="AHP30" s="430"/>
      <c r="AHQ30" s="430"/>
      <c r="AHR30" s="430"/>
      <c r="AHS30" s="430"/>
      <c r="AHT30" s="430"/>
      <c r="AHU30" s="430"/>
      <c r="AHV30" s="430"/>
      <c r="AHW30" s="430"/>
      <c r="AHX30" s="430"/>
      <c r="AHY30" s="430"/>
      <c r="AHZ30" s="430"/>
      <c r="AIA30" s="430"/>
      <c r="AIB30" s="430"/>
      <c r="AIC30" s="430"/>
      <c r="AID30" s="430"/>
      <c r="AIE30" s="430"/>
      <c r="AIF30" s="430"/>
      <c r="AIG30" s="430"/>
      <c r="AIH30" s="430"/>
      <c r="AII30" s="430"/>
      <c r="AIJ30" s="430"/>
      <c r="AIK30" s="430"/>
      <c r="AIL30" s="430"/>
      <c r="AIM30" s="430"/>
      <c r="AIN30" s="430"/>
      <c r="AIO30" s="430"/>
      <c r="AIP30" s="430"/>
      <c r="AIQ30" s="430"/>
      <c r="AIR30" s="430"/>
      <c r="AIS30" s="430"/>
      <c r="AIT30" s="430"/>
      <c r="AIU30" s="430"/>
      <c r="AIV30" s="430"/>
      <c r="AIW30" s="430"/>
      <c r="AIX30" s="430"/>
      <c r="AIY30" s="430"/>
      <c r="AIZ30" s="430"/>
      <c r="AJA30" s="430"/>
      <c r="AJB30" s="430"/>
      <c r="AJC30" s="430"/>
      <c r="AJD30" s="430"/>
      <c r="AJE30" s="430"/>
      <c r="AJF30" s="430"/>
      <c r="AJG30" s="430"/>
      <c r="AJH30" s="430"/>
      <c r="AJI30" s="430"/>
      <c r="AJJ30" s="430"/>
      <c r="AJK30" s="430"/>
      <c r="AJL30" s="430"/>
      <c r="AJM30" s="430"/>
      <c r="AJN30" s="430"/>
      <c r="AJO30" s="430"/>
      <c r="AJP30" s="430"/>
      <c r="AJQ30" s="430"/>
      <c r="AJR30" s="430"/>
      <c r="AJS30" s="430"/>
      <c r="AJT30" s="430"/>
      <c r="AJU30" s="430"/>
      <c r="AJV30" s="430"/>
      <c r="AJW30" s="430"/>
      <c r="AJX30" s="430"/>
      <c r="AJY30" s="430"/>
      <c r="AJZ30" s="430"/>
      <c r="AKA30" s="430"/>
      <c r="AKB30" s="430"/>
      <c r="AKC30" s="430"/>
      <c r="AKD30" s="430"/>
      <c r="AKE30" s="430"/>
      <c r="AKF30" s="430"/>
      <c r="AKG30" s="430"/>
      <c r="AKH30" s="430"/>
      <c r="AKI30" s="430"/>
      <c r="AKJ30" s="430"/>
      <c r="AKK30" s="430"/>
      <c r="AKL30" s="430"/>
      <c r="AKM30" s="430"/>
      <c r="AKN30" s="430"/>
      <c r="AKO30" s="430"/>
      <c r="AKP30" s="430"/>
      <c r="AKQ30" s="430"/>
      <c r="AKR30" s="430"/>
      <c r="AKS30" s="430"/>
      <c r="AKT30" s="430"/>
      <c r="AKU30" s="430"/>
      <c r="AKV30" s="430"/>
      <c r="AKW30" s="430"/>
      <c r="AKX30" s="430"/>
      <c r="AKY30" s="430"/>
      <c r="AKZ30" s="430"/>
      <c r="ALA30" s="430"/>
      <c r="ALB30" s="430"/>
      <c r="ALC30" s="430"/>
      <c r="ALD30" s="430"/>
      <c r="ALE30" s="430"/>
      <c r="ALF30" s="430"/>
      <c r="ALG30" s="430"/>
      <c r="ALH30" s="430"/>
      <c r="ALI30" s="430"/>
      <c r="ALJ30" s="430"/>
      <c r="ALK30" s="430"/>
      <c r="ALL30" s="430"/>
      <c r="ALM30" s="430"/>
      <c r="ALN30" s="430"/>
      <c r="ALO30" s="430"/>
      <c r="ALP30" s="430"/>
      <c r="ALQ30" s="430"/>
      <c r="ALR30" s="430"/>
      <c r="ALS30" s="430"/>
      <c r="ALT30" s="430"/>
      <c r="ALU30" s="430"/>
      <c r="ALV30" s="430"/>
      <c r="ALW30" s="430"/>
      <c r="ALX30" s="430"/>
      <c r="ALY30" s="430"/>
      <c r="ALZ30" s="430"/>
      <c r="AMA30" s="430"/>
      <c r="AMB30" s="430"/>
      <c r="AMC30" s="430"/>
      <c r="AMD30" s="430"/>
      <c r="AME30" s="430"/>
      <c r="AMF30" s="430"/>
      <c r="AMG30" s="430"/>
      <c r="AMH30" s="430"/>
      <c r="AMI30" s="430"/>
      <c r="AMJ30" s="430"/>
      <c r="AMK30" s="430"/>
    </row>
    <row r="31" spans="1:1025" s="430" customFormat="1">
      <c r="B31" s="442" t="s">
        <v>391</v>
      </c>
    </row>
    <row r="32" spans="1:1025" s="430" customFormat="1">
      <c r="B32" s="442" t="s">
        <v>392</v>
      </c>
    </row>
    <row r="33" spans="1:1025" s="414" customFormat="1" ht="7.5" customHeight="1">
      <c r="A33" s="430"/>
      <c r="B33" s="442"/>
      <c r="C33" s="430"/>
      <c r="D33" s="430"/>
      <c r="E33" s="430"/>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30"/>
      <c r="AL33" s="430"/>
      <c r="AM33" s="430"/>
      <c r="AN33" s="430"/>
      <c r="AO33" s="430"/>
      <c r="AP33" s="430"/>
      <c r="AQ33" s="430"/>
      <c r="AR33" s="430"/>
      <c r="AS33" s="430"/>
      <c r="AT33" s="430"/>
      <c r="AU33" s="430"/>
      <c r="AV33" s="430"/>
      <c r="AW33" s="430"/>
      <c r="AX33" s="430"/>
      <c r="AY33" s="430"/>
      <c r="AZ33" s="430"/>
      <c r="BA33" s="430"/>
      <c r="BB33" s="430"/>
      <c r="BC33" s="430"/>
      <c r="BD33" s="430"/>
      <c r="BE33" s="430"/>
      <c r="BF33" s="430"/>
      <c r="BG33" s="430"/>
      <c r="BH33" s="430"/>
      <c r="BI33" s="430"/>
      <c r="BJ33" s="430"/>
      <c r="BK33" s="430"/>
      <c r="BL33" s="430"/>
      <c r="BM33" s="430"/>
      <c r="BN33" s="430"/>
      <c r="BO33" s="430"/>
      <c r="BP33" s="430"/>
      <c r="BQ33" s="430"/>
      <c r="BR33" s="430"/>
      <c r="BS33" s="430"/>
      <c r="BT33" s="430"/>
      <c r="BU33" s="430"/>
      <c r="BV33" s="430"/>
      <c r="BW33" s="430"/>
      <c r="BX33" s="430"/>
      <c r="BY33" s="430"/>
      <c r="BZ33" s="430"/>
      <c r="CA33" s="430"/>
      <c r="CB33" s="430"/>
      <c r="CC33" s="430"/>
      <c r="CD33" s="430"/>
      <c r="CE33" s="430"/>
      <c r="CF33" s="430"/>
      <c r="CG33" s="430"/>
      <c r="CH33" s="430"/>
      <c r="CI33" s="430"/>
      <c r="CJ33" s="430"/>
      <c r="CK33" s="430"/>
      <c r="CL33" s="430"/>
      <c r="CM33" s="430"/>
      <c r="CN33" s="430"/>
      <c r="CO33" s="430"/>
      <c r="CP33" s="430"/>
      <c r="CQ33" s="430"/>
      <c r="CR33" s="430"/>
      <c r="CS33" s="430"/>
      <c r="CT33" s="430"/>
      <c r="CU33" s="430"/>
      <c r="CV33" s="430"/>
      <c r="CW33" s="430"/>
      <c r="CX33" s="430"/>
      <c r="CY33" s="430"/>
      <c r="CZ33" s="430"/>
      <c r="DA33" s="430"/>
      <c r="DB33" s="430"/>
      <c r="DC33" s="430"/>
      <c r="DD33" s="430"/>
      <c r="DE33" s="430"/>
      <c r="DF33" s="430"/>
      <c r="DG33" s="430"/>
      <c r="DH33" s="430"/>
      <c r="DI33" s="430"/>
      <c r="DJ33" s="430"/>
      <c r="DK33" s="430"/>
      <c r="DL33" s="430"/>
      <c r="DM33" s="430"/>
      <c r="DN33" s="430"/>
      <c r="DO33" s="430"/>
      <c r="DP33" s="430"/>
      <c r="DQ33" s="430"/>
      <c r="DR33" s="430"/>
      <c r="DS33" s="430"/>
      <c r="DT33" s="430"/>
      <c r="DU33" s="430"/>
      <c r="DV33" s="430"/>
      <c r="DW33" s="430"/>
      <c r="DX33" s="430"/>
      <c r="DY33" s="430"/>
      <c r="DZ33" s="430"/>
      <c r="EA33" s="430"/>
      <c r="EB33" s="430"/>
      <c r="EC33" s="430"/>
      <c r="ED33" s="430"/>
      <c r="EE33" s="430"/>
      <c r="EF33" s="430"/>
      <c r="EG33" s="430"/>
      <c r="EH33" s="430"/>
      <c r="EI33" s="430"/>
      <c r="EJ33" s="430"/>
      <c r="EK33" s="430"/>
      <c r="EL33" s="430"/>
      <c r="EM33" s="430"/>
      <c r="EN33" s="430"/>
      <c r="EO33" s="430"/>
      <c r="EP33" s="430"/>
      <c r="EQ33" s="430"/>
      <c r="ER33" s="430"/>
      <c r="ES33" s="430"/>
      <c r="ET33" s="430"/>
      <c r="EU33" s="430"/>
      <c r="EV33" s="430"/>
      <c r="EW33" s="430"/>
      <c r="EX33" s="430"/>
      <c r="EY33" s="430"/>
      <c r="EZ33" s="430"/>
      <c r="FA33" s="430"/>
      <c r="FB33" s="430"/>
      <c r="FC33" s="430"/>
      <c r="FD33" s="430"/>
      <c r="FE33" s="430"/>
      <c r="FF33" s="430"/>
      <c r="FG33" s="430"/>
      <c r="FH33" s="430"/>
      <c r="FI33" s="430"/>
      <c r="FJ33" s="430"/>
      <c r="FK33" s="430"/>
      <c r="FL33" s="430"/>
      <c r="FM33" s="430"/>
      <c r="FN33" s="430"/>
      <c r="FO33" s="430"/>
      <c r="FP33" s="430"/>
      <c r="FQ33" s="430"/>
      <c r="FR33" s="430"/>
      <c r="FS33" s="430"/>
      <c r="FT33" s="430"/>
      <c r="FU33" s="430"/>
      <c r="FV33" s="430"/>
      <c r="FW33" s="430"/>
      <c r="FX33" s="430"/>
      <c r="FY33" s="430"/>
      <c r="FZ33" s="430"/>
      <c r="GA33" s="430"/>
      <c r="GB33" s="430"/>
      <c r="GC33" s="430"/>
      <c r="GD33" s="430"/>
      <c r="GE33" s="430"/>
      <c r="GF33" s="430"/>
      <c r="GG33" s="430"/>
      <c r="GH33" s="430"/>
      <c r="GI33" s="430"/>
      <c r="GJ33" s="430"/>
      <c r="GK33" s="430"/>
      <c r="GL33" s="430"/>
      <c r="GM33" s="430"/>
      <c r="GN33" s="430"/>
      <c r="GO33" s="430"/>
      <c r="GP33" s="430"/>
      <c r="GQ33" s="430"/>
      <c r="GR33" s="430"/>
      <c r="GS33" s="430"/>
      <c r="GT33" s="430"/>
      <c r="GU33" s="430"/>
      <c r="GV33" s="430"/>
      <c r="GW33" s="430"/>
      <c r="GX33" s="430"/>
      <c r="GY33" s="430"/>
      <c r="GZ33" s="430"/>
      <c r="HA33" s="430"/>
      <c r="HB33" s="430"/>
      <c r="HC33" s="430"/>
      <c r="HD33" s="430"/>
      <c r="HE33" s="430"/>
      <c r="HF33" s="430"/>
      <c r="HG33" s="430"/>
      <c r="HH33" s="430"/>
      <c r="HI33" s="430"/>
      <c r="HJ33" s="430"/>
      <c r="HK33" s="430"/>
      <c r="HL33" s="430"/>
      <c r="HM33" s="430"/>
      <c r="HN33" s="430"/>
      <c r="HO33" s="430"/>
      <c r="HP33" s="430"/>
      <c r="HQ33" s="430"/>
      <c r="HR33" s="430"/>
      <c r="HS33" s="430"/>
      <c r="HT33" s="430"/>
      <c r="HU33" s="430"/>
      <c r="HV33" s="430"/>
      <c r="HW33" s="430"/>
      <c r="HX33" s="430"/>
      <c r="HY33" s="430"/>
      <c r="HZ33" s="430"/>
      <c r="IA33" s="430"/>
      <c r="IB33" s="430"/>
      <c r="IC33" s="430"/>
      <c r="ID33" s="430"/>
      <c r="IE33" s="430"/>
      <c r="IF33" s="430"/>
      <c r="IG33" s="430"/>
      <c r="IH33" s="430"/>
      <c r="II33" s="430"/>
      <c r="IJ33" s="430"/>
      <c r="IK33" s="430"/>
      <c r="IL33" s="430"/>
      <c r="IM33" s="430"/>
      <c r="IN33" s="430"/>
      <c r="IO33" s="430"/>
      <c r="IP33" s="430"/>
      <c r="IQ33" s="430"/>
      <c r="IR33" s="430"/>
      <c r="IS33" s="430"/>
      <c r="IT33" s="430"/>
      <c r="IU33" s="430"/>
      <c r="IV33" s="430"/>
      <c r="IW33" s="430"/>
      <c r="IX33" s="430"/>
      <c r="IY33" s="430"/>
      <c r="IZ33" s="430"/>
      <c r="JA33" s="430"/>
      <c r="JB33" s="430"/>
      <c r="JC33" s="430"/>
      <c r="JD33" s="430"/>
      <c r="JE33" s="430"/>
      <c r="JF33" s="430"/>
      <c r="JG33" s="430"/>
      <c r="JH33" s="430"/>
      <c r="JI33" s="430"/>
      <c r="JJ33" s="430"/>
      <c r="JK33" s="430"/>
      <c r="JL33" s="430"/>
      <c r="JM33" s="430"/>
      <c r="JN33" s="430"/>
      <c r="JO33" s="430"/>
      <c r="JP33" s="430"/>
      <c r="JQ33" s="430"/>
      <c r="JR33" s="430"/>
      <c r="JS33" s="430"/>
      <c r="JT33" s="430"/>
      <c r="JU33" s="430"/>
      <c r="JV33" s="430"/>
      <c r="JW33" s="430"/>
      <c r="JX33" s="430"/>
      <c r="JY33" s="430"/>
      <c r="JZ33" s="430"/>
      <c r="KA33" s="430"/>
      <c r="KB33" s="430"/>
      <c r="KC33" s="430"/>
      <c r="KD33" s="430"/>
      <c r="KE33" s="430"/>
      <c r="KF33" s="430"/>
      <c r="KG33" s="430"/>
      <c r="KH33" s="430"/>
      <c r="KI33" s="430"/>
      <c r="KJ33" s="430"/>
      <c r="KK33" s="430"/>
      <c r="KL33" s="430"/>
      <c r="KM33" s="430"/>
      <c r="KN33" s="430"/>
      <c r="KO33" s="430"/>
      <c r="KP33" s="430"/>
      <c r="KQ33" s="430"/>
      <c r="KR33" s="430"/>
      <c r="KS33" s="430"/>
      <c r="KT33" s="430"/>
      <c r="KU33" s="430"/>
      <c r="KV33" s="430"/>
      <c r="KW33" s="430"/>
      <c r="KX33" s="430"/>
      <c r="KY33" s="430"/>
      <c r="KZ33" s="430"/>
      <c r="LA33" s="430"/>
      <c r="LB33" s="430"/>
      <c r="LC33" s="430"/>
      <c r="LD33" s="430"/>
      <c r="LE33" s="430"/>
      <c r="LF33" s="430"/>
      <c r="LG33" s="430"/>
      <c r="LH33" s="430"/>
      <c r="LI33" s="430"/>
      <c r="LJ33" s="430"/>
      <c r="LK33" s="430"/>
      <c r="LL33" s="430"/>
      <c r="LM33" s="430"/>
      <c r="LN33" s="430"/>
      <c r="LO33" s="430"/>
      <c r="LP33" s="430"/>
      <c r="LQ33" s="430"/>
      <c r="LR33" s="430"/>
      <c r="LS33" s="430"/>
      <c r="LT33" s="430"/>
      <c r="LU33" s="430"/>
      <c r="LV33" s="430"/>
      <c r="LW33" s="430"/>
      <c r="LX33" s="430"/>
      <c r="LY33" s="430"/>
      <c r="LZ33" s="430"/>
      <c r="MA33" s="430"/>
      <c r="MB33" s="430"/>
      <c r="MC33" s="430"/>
      <c r="MD33" s="430"/>
      <c r="ME33" s="430"/>
      <c r="MF33" s="430"/>
      <c r="MG33" s="430"/>
      <c r="MH33" s="430"/>
      <c r="MI33" s="430"/>
      <c r="MJ33" s="430"/>
      <c r="MK33" s="430"/>
      <c r="ML33" s="430"/>
      <c r="MM33" s="430"/>
      <c r="MN33" s="430"/>
      <c r="MO33" s="430"/>
      <c r="MP33" s="430"/>
      <c r="MQ33" s="430"/>
      <c r="MR33" s="430"/>
      <c r="MS33" s="430"/>
      <c r="MT33" s="430"/>
      <c r="MU33" s="430"/>
      <c r="MV33" s="430"/>
      <c r="MW33" s="430"/>
      <c r="MX33" s="430"/>
      <c r="MY33" s="430"/>
      <c r="MZ33" s="430"/>
      <c r="NA33" s="430"/>
      <c r="NB33" s="430"/>
      <c r="NC33" s="430"/>
      <c r="ND33" s="430"/>
      <c r="NE33" s="430"/>
      <c r="NF33" s="430"/>
      <c r="NG33" s="430"/>
      <c r="NH33" s="430"/>
      <c r="NI33" s="430"/>
      <c r="NJ33" s="430"/>
      <c r="NK33" s="430"/>
      <c r="NL33" s="430"/>
      <c r="NM33" s="430"/>
      <c r="NN33" s="430"/>
      <c r="NO33" s="430"/>
      <c r="NP33" s="430"/>
      <c r="NQ33" s="430"/>
      <c r="NR33" s="430"/>
      <c r="NS33" s="430"/>
      <c r="NT33" s="430"/>
      <c r="NU33" s="430"/>
      <c r="NV33" s="430"/>
      <c r="NW33" s="430"/>
      <c r="NX33" s="430"/>
      <c r="NY33" s="430"/>
      <c r="NZ33" s="430"/>
      <c r="OA33" s="430"/>
      <c r="OB33" s="430"/>
      <c r="OC33" s="430"/>
      <c r="OD33" s="430"/>
      <c r="OE33" s="430"/>
      <c r="OF33" s="430"/>
      <c r="OG33" s="430"/>
      <c r="OH33" s="430"/>
      <c r="OI33" s="430"/>
      <c r="OJ33" s="430"/>
      <c r="OK33" s="430"/>
      <c r="OL33" s="430"/>
      <c r="OM33" s="430"/>
      <c r="ON33" s="430"/>
      <c r="OO33" s="430"/>
      <c r="OP33" s="430"/>
      <c r="OQ33" s="430"/>
      <c r="OR33" s="430"/>
      <c r="OS33" s="430"/>
      <c r="OT33" s="430"/>
      <c r="OU33" s="430"/>
      <c r="OV33" s="430"/>
      <c r="OW33" s="430"/>
      <c r="OX33" s="430"/>
      <c r="OY33" s="430"/>
      <c r="OZ33" s="430"/>
      <c r="PA33" s="430"/>
      <c r="PB33" s="430"/>
      <c r="PC33" s="430"/>
      <c r="PD33" s="430"/>
      <c r="PE33" s="430"/>
      <c r="PF33" s="430"/>
      <c r="PG33" s="430"/>
      <c r="PH33" s="430"/>
      <c r="PI33" s="430"/>
      <c r="PJ33" s="430"/>
      <c r="PK33" s="430"/>
      <c r="PL33" s="430"/>
      <c r="PM33" s="430"/>
      <c r="PN33" s="430"/>
      <c r="PO33" s="430"/>
      <c r="PP33" s="430"/>
      <c r="PQ33" s="430"/>
      <c r="PR33" s="430"/>
      <c r="PS33" s="430"/>
      <c r="PT33" s="430"/>
      <c r="PU33" s="430"/>
      <c r="PV33" s="430"/>
      <c r="PW33" s="430"/>
      <c r="PX33" s="430"/>
      <c r="PY33" s="430"/>
      <c r="PZ33" s="430"/>
      <c r="QA33" s="430"/>
      <c r="QB33" s="430"/>
      <c r="QC33" s="430"/>
      <c r="QD33" s="430"/>
      <c r="QE33" s="430"/>
      <c r="QF33" s="430"/>
      <c r="QG33" s="430"/>
      <c r="QH33" s="430"/>
      <c r="QI33" s="430"/>
      <c r="QJ33" s="430"/>
      <c r="QK33" s="430"/>
      <c r="QL33" s="430"/>
      <c r="QM33" s="430"/>
      <c r="QN33" s="430"/>
      <c r="QO33" s="430"/>
      <c r="QP33" s="430"/>
      <c r="QQ33" s="430"/>
      <c r="QR33" s="430"/>
      <c r="QS33" s="430"/>
      <c r="QT33" s="430"/>
      <c r="QU33" s="430"/>
      <c r="QV33" s="430"/>
      <c r="QW33" s="430"/>
      <c r="QX33" s="430"/>
      <c r="QY33" s="430"/>
      <c r="QZ33" s="430"/>
      <c r="RA33" s="430"/>
      <c r="RB33" s="430"/>
      <c r="RC33" s="430"/>
      <c r="RD33" s="430"/>
      <c r="RE33" s="430"/>
      <c r="RF33" s="430"/>
      <c r="RG33" s="430"/>
      <c r="RH33" s="430"/>
      <c r="RI33" s="430"/>
      <c r="RJ33" s="430"/>
      <c r="RK33" s="430"/>
      <c r="RL33" s="430"/>
      <c r="RM33" s="430"/>
      <c r="RN33" s="430"/>
      <c r="RO33" s="430"/>
      <c r="RP33" s="430"/>
      <c r="RQ33" s="430"/>
      <c r="RR33" s="430"/>
      <c r="RS33" s="430"/>
      <c r="RT33" s="430"/>
      <c r="RU33" s="430"/>
      <c r="RV33" s="430"/>
      <c r="RW33" s="430"/>
      <c r="RX33" s="430"/>
      <c r="RY33" s="430"/>
      <c r="RZ33" s="430"/>
      <c r="SA33" s="430"/>
      <c r="SB33" s="430"/>
      <c r="SC33" s="430"/>
      <c r="SD33" s="430"/>
      <c r="SE33" s="430"/>
      <c r="SF33" s="430"/>
      <c r="SG33" s="430"/>
      <c r="SH33" s="430"/>
      <c r="SI33" s="430"/>
      <c r="SJ33" s="430"/>
      <c r="SK33" s="430"/>
      <c r="SL33" s="430"/>
      <c r="SM33" s="430"/>
      <c r="SN33" s="430"/>
      <c r="SO33" s="430"/>
      <c r="SP33" s="430"/>
      <c r="SQ33" s="430"/>
      <c r="SR33" s="430"/>
      <c r="SS33" s="430"/>
      <c r="ST33" s="430"/>
      <c r="SU33" s="430"/>
      <c r="SV33" s="430"/>
      <c r="SW33" s="430"/>
      <c r="SX33" s="430"/>
      <c r="SY33" s="430"/>
      <c r="SZ33" s="430"/>
      <c r="TA33" s="430"/>
      <c r="TB33" s="430"/>
      <c r="TC33" s="430"/>
      <c r="TD33" s="430"/>
      <c r="TE33" s="430"/>
      <c r="TF33" s="430"/>
      <c r="TG33" s="430"/>
      <c r="TH33" s="430"/>
      <c r="TI33" s="430"/>
      <c r="TJ33" s="430"/>
      <c r="TK33" s="430"/>
      <c r="TL33" s="430"/>
      <c r="TM33" s="430"/>
      <c r="TN33" s="430"/>
      <c r="TO33" s="430"/>
      <c r="TP33" s="430"/>
      <c r="TQ33" s="430"/>
      <c r="TR33" s="430"/>
      <c r="TS33" s="430"/>
      <c r="TT33" s="430"/>
      <c r="TU33" s="430"/>
      <c r="TV33" s="430"/>
      <c r="TW33" s="430"/>
      <c r="TX33" s="430"/>
      <c r="TY33" s="430"/>
      <c r="TZ33" s="430"/>
      <c r="UA33" s="430"/>
      <c r="UB33" s="430"/>
      <c r="UC33" s="430"/>
      <c r="UD33" s="430"/>
      <c r="UE33" s="430"/>
      <c r="UF33" s="430"/>
      <c r="UG33" s="430"/>
      <c r="UH33" s="430"/>
      <c r="UI33" s="430"/>
      <c r="UJ33" s="430"/>
      <c r="UK33" s="430"/>
      <c r="UL33" s="430"/>
      <c r="UM33" s="430"/>
      <c r="UN33" s="430"/>
      <c r="UO33" s="430"/>
      <c r="UP33" s="430"/>
      <c r="UQ33" s="430"/>
      <c r="UR33" s="430"/>
      <c r="US33" s="430"/>
      <c r="UT33" s="430"/>
      <c r="UU33" s="430"/>
      <c r="UV33" s="430"/>
      <c r="UW33" s="430"/>
      <c r="UX33" s="430"/>
      <c r="UY33" s="430"/>
      <c r="UZ33" s="430"/>
      <c r="VA33" s="430"/>
      <c r="VB33" s="430"/>
      <c r="VC33" s="430"/>
      <c r="VD33" s="430"/>
      <c r="VE33" s="430"/>
      <c r="VF33" s="430"/>
      <c r="VG33" s="430"/>
      <c r="VH33" s="430"/>
      <c r="VI33" s="430"/>
      <c r="VJ33" s="430"/>
      <c r="VK33" s="430"/>
      <c r="VL33" s="430"/>
      <c r="VM33" s="430"/>
      <c r="VN33" s="430"/>
      <c r="VO33" s="430"/>
      <c r="VP33" s="430"/>
      <c r="VQ33" s="430"/>
      <c r="VR33" s="430"/>
      <c r="VS33" s="430"/>
      <c r="VT33" s="430"/>
      <c r="VU33" s="430"/>
      <c r="VV33" s="430"/>
      <c r="VW33" s="430"/>
      <c r="VX33" s="430"/>
      <c r="VY33" s="430"/>
      <c r="VZ33" s="430"/>
      <c r="WA33" s="430"/>
      <c r="WB33" s="430"/>
      <c r="WC33" s="430"/>
      <c r="WD33" s="430"/>
      <c r="WE33" s="430"/>
      <c r="WF33" s="430"/>
      <c r="WG33" s="430"/>
      <c r="WH33" s="430"/>
      <c r="WI33" s="430"/>
      <c r="WJ33" s="430"/>
      <c r="WK33" s="430"/>
      <c r="WL33" s="430"/>
      <c r="WM33" s="430"/>
      <c r="WN33" s="430"/>
      <c r="WO33" s="430"/>
      <c r="WP33" s="430"/>
      <c r="WQ33" s="430"/>
      <c r="WR33" s="430"/>
      <c r="WS33" s="430"/>
      <c r="WT33" s="430"/>
      <c r="WU33" s="430"/>
      <c r="WV33" s="430"/>
      <c r="WW33" s="430"/>
      <c r="WX33" s="430"/>
      <c r="WY33" s="430"/>
      <c r="WZ33" s="430"/>
      <c r="XA33" s="430"/>
      <c r="XB33" s="430"/>
      <c r="XC33" s="430"/>
      <c r="XD33" s="430"/>
      <c r="XE33" s="430"/>
      <c r="XF33" s="430"/>
      <c r="XG33" s="430"/>
      <c r="XH33" s="430"/>
      <c r="XI33" s="430"/>
      <c r="XJ33" s="430"/>
      <c r="XK33" s="430"/>
      <c r="XL33" s="430"/>
      <c r="XM33" s="430"/>
      <c r="XN33" s="430"/>
      <c r="XO33" s="430"/>
      <c r="XP33" s="430"/>
      <c r="XQ33" s="430"/>
      <c r="XR33" s="430"/>
      <c r="XS33" s="430"/>
      <c r="XT33" s="430"/>
      <c r="XU33" s="430"/>
      <c r="XV33" s="430"/>
      <c r="XW33" s="430"/>
      <c r="XX33" s="430"/>
      <c r="XY33" s="430"/>
      <c r="XZ33" s="430"/>
      <c r="YA33" s="430"/>
      <c r="YB33" s="430"/>
      <c r="YC33" s="430"/>
      <c r="YD33" s="430"/>
      <c r="YE33" s="430"/>
      <c r="YF33" s="430"/>
      <c r="YG33" s="430"/>
      <c r="YH33" s="430"/>
      <c r="YI33" s="430"/>
      <c r="YJ33" s="430"/>
      <c r="YK33" s="430"/>
      <c r="YL33" s="430"/>
      <c r="YM33" s="430"/>
      <c r="YN33" s="430"/>
      <c r="YO33" s="430"/>
      <c r="YP33" s="430"/>
      <c r="YQ33" s="430"/>
      <c r="YR33" s="430"/>
      <c r="YS33" s="430"/>
      <c r="YT33" s="430"/>
      <c r="YU33" s="430"/>
      <c r="YV33" s="430"/>
      <c r="YW33" s="430"/>
      <c r="YX33" s="430"/>
      <c r="YY33" s="430"/>
      <c r="YZ33" s="430"/>
      <c r="ZA33" s="430"/>
      <c r="ZB33" s="430"/>
      <c r="ZC33" s="430"/>
      <c r="ZD33" s="430"/>
      <c r="ZE33" s="430"/>
      <c r="ZF33" s="430"/>
      <c r="ZG33" s="430"/>
      <c r="ZH33" s="430"/>
      <c r="ZI33" s="430"/>
      <c r="ZJ33" s="430"/>
      <c r="ZK33" s="430"/>
      <c r="ZL33" s="430"/>
      <c r="ZM33" s="430"/>
      <c r="ZN33" s="430"/>
      <c r="ZO33" s="430"/>
      <c r="ZP33" s="430"/>
      <c r="ZQ33" s="430"/>
      <c r="ZR33" s="430"/>
      <c r="ZS33" s="430"/>
      <c r="ZT33" s="430"/>
      <c r="ZU33" s="430"/>
      <c r="ZV33" s="430"/>
      <c r="ZW33" s="430"/>
      <c r="ZX33" s="430"/>
      <c r="ZY33" s="430"/>
      <c r="ZZ33" s="430"/>
      <c r="AAA33" s="430"/>
      <c r="AAB33" s="430"/>
      <c r="AAC33" s="430"/>
      <c r="AAD33" s="430"/>
      <c r="AAE33" s="430"/>
      <c r="AAF33" s="430"/>
      <c r="AAG33" s="430"/>
      <c r="AAH33" s="430"/>
      <c r="AAI33" s="430"/>
      <c r="AAJ33" s="430"/>
      <c r="AAK33" s="430"/>
      <c r="AAL33" s="430"/>
      <c r="AAM33" s="430"/>
      <c r="AAN33" s="430"/>
      <c r="AAO33" s="430"/>
      <c r="AAP33" s="430"/>
      <c r="AAQ33" s="430"/>
      <c r="AAR33" s="430"/>
      <c r="AAS33" s="430"/>
      <c r="AAT33" s="430"/>
      <c r="AAU33" s="430"/>
      <c r="AAV33" s="430"/>
      <c r="AAW33" s="430"/>
      <c r="AAX33" s="430"/>
      <c r="AAY33" s="430"/>
      <c r="AAZ33" s="430"/>
      <c r="ABA33" s="430"/>
      <c r="ABB33" s="430"/>
      <c r="ABC33" s="430"/>
      <c r="ABD33" s="430"/>
      <c r="ABE33" s="430"/>
      <c r="ABF33" s="430"/>
      <c r="ABG33" s="430"/>
      <c r="ABH33" s="430"/>
      <c r="ABI33" s="430"/>
      <c r="ABJ33" s="430"/>
      <c r="ABK33" s="430"/>
      <c r="ABL33" s="430"/>
      <c r="ABM33" s="430"/>
      <c r="ABN33" s="430"/>
      <c r="ABO33" s="430"/>
      <c r="ABP33" s="430"/>
      <c r="ABQ33" s="430"/>
      <c r="ABR33" s="430"/>
      <c r="ABS33" s="430"/>
      <c r="ABT33" s="430"/>
      <c r="ABU33" s="430"/>
      <c r="ABV33" s="430"/>
      <c r="ABW33" s="430"/>
      <c r="ABX33" s="430"/>
      <c r="ABY33" s="430"/>
      <c r="ABZ33" s="430"/>
      <c r="ACA33" s="430"/>
      <c r="ACB33" s="430"/>
      <c r="ACC33" s="430"/>
      <c r="ACD33" s="430"/>
      <c r="ACE33" s="430"/>
      <c r="ACF33" s="430"/>
      <c r="ACG33" s="430"/>
      <c r="ACH33" s="430"/>
      <c r="ACI33" s="430"/>
      <c r="ACJ33" s="430"/>
      <c r="ACK33" s="430"/>
      <c r="ACL33" s="430"/>
      <c r="ACM33" s="430"/>
      <c r="ACN33" s="430"/>
      <c r="ACO33" s="430"/>
      <c r="ACP33" s="430"/>
      <c r="ACQ33" s="430"/>
      <c r="ACR33" s="430"/>
      <c r="ACS33" s="430"/>
      <c r="ACT33" s="430"/>
      <c r="ACU33" s="430"/>
      <c r="ACV33" s="430"/>
      <c r="ACW33" s="430"/>
      <c r="ACX33" s="430"/>
      <c r="ACY33" s="430"/>
      <c r="ACZ33" s="430"/>
      <c r="ADA33" s="430"/>
      <c r="ADB33" s="430"/>
      <c r="ADC33" s="430"/>
      <c r="ADD33" s="430"/>
      <c r="ADE33" s="430"/>
      <c r="ADF33" s="430"/>
      <c r="ADG33" s="430"/>
      <c r="ADH33" s="430"/>
      <c r="ADI33" s="430"/>
      <c r="ADJ33" s="430"/>
      <c r="ADK33" s="430"/>
      <c r="ADL33" s="430"/>
      <c r="ADM33" s="430"/>
      <c r="ADN33" s="430"/>
      <c r="ADO33" s="430"/>
      <c r="ADP33" s="430"/>
      <c r="ADQ33" s="430"/>
      <c r="ADR33" s="430"/>
      <c r="ADS33" s="430"/>
      <c r="ADT33" s="430"/>
      <c r="ADU33" s="430"/>
      <c r="ADV33" s="430"/>
      <c r="ADW33" s="430"/>
      <c r="ADX33" s="430"/>
      <c r="ADY33" s="430"/>
      <c r="ADZ33" s="430"/>
      <c r="AEA33" s="430"/>
      <c r="AEB33" s="430"/>
      <c r="AEC33" s="430"/>
      <c r="AED33" s="430"/>
      <c r="AEE33" s="430"/>
      <c r="AEF33" s="430"/>
      <c r="AEG33" s="430"/>
      <c r="AEH33" s="430"/>
      <c r="AEI33" s="430"/>
      <c r="AEJ33" s="430"/>
      <c r="AEK33" s="430"/>
      <c r="AEL33" s="430"/>
      <c r="AEM33" s="430"/>
      <c r="AEN33" s="430"/>
      <c r="AEO33" s="430"/>
      <c r="AEP33" s="430"/>
      <c r="AEQ33" s="430"/>
      <c r="AER33" s="430"/>
      <c r="AES33" s="430"/>
      <c r="AET33" s="430"/>
      <c r="AEU33" s="430"/>
      <c r="AEV33" s="430"/>
      <c r="AEW33" s="430"/>
      <c r="AEX33" s="430"/>
      <c r="AEY33" s="430"/>
      <c r="AEZ33" s="430"/>
      <c r="AFA33" s="430"/>
      <c r="AFB33" s="430"/>
      <c r="AFC33" s="430"/>
      <c r="AFD33" s="430"/>
      <c r="AFE33" s="430"/>
      <c r="AFF33" s="430"/>
      <c r="AFG33" s="430"/>
      <c r="AFH33" s="430"/>
      <c r="AFI33" s="430"/>
      <c r="AFJ33" s="430"/>
      <c r="AFK33" s="430"/>
      <c r="AFL33" s="430"/>
      <c r="AFM33" s="430"/>
      <c r="AFN33" s="430"/>
      <c r="AFO33" s="430"/>
      <c r="AFP33" s="430"/>
      <c r="AFQ33" s="430"/>
      <c r="AFR33" s="430"/>
      <c r="AFS33" s="430"/>
      <c r="AFT33" s="430"/>
      <c r="AFU33" s="430"/>
      <c r="AFV33" s="430"/>
      <c r="AFW33" s="430"/>
      <c r="AFX33" s="430"/>
      <c r="AFY33" s="430"/>
      <c r="AFZ33" s="430"/>
      <c r="AGA33" s="430"/>
      <c r="AGB33" s="430"/>
      <c r="AGC33" s="430"/>
      <c r="AGD33" s="430"/>
      <c r="AGE33" s="430"/>
      <c r="AGF33" s="430"/>
      <c r="AGG33" s="430"/>
      <c r="AGH33" s="430"/>
      <c r="AGI33" s="430"/>
      <c r="AGJ33" s="430"/>
      <c r="AGK33" s="430"/>
      <c r="AGL33" s="430"/>
      <c r="AGM33" s="430"/>
      <c r="AGN33" s="430"/>
      <c r="AGO33" s="430"/>
      <c r="AGP33" s="430"/>
      <c r="AGQ33" s="430"/>
      <c r="AGR33" s="430"/>
      <c r="AGS33" s="430"/>
      <c r="AGT33" s="430"/>
      <c r="AGU33" s="430"/>
      <c r="AGV33" s="430"/>
      <c r="AGW33" s="430"/>
      <c r="AGX33" s="430"/>
      <c r="AGY33" s="430"/>
      <c r="AGZ33" s="430"/>
      <c r="AHA33" s="430"/>
      <c r="AHB33" s="430"/>
      <c r="AHC33" s="430"/>
      <c r="AHD33" s="430"/>
      <c r="AHE33" s="430"/>
      <c r="AHF33" s="430"/>
      <c r="AHG33" s="430"/>
      <c r="AHH33" s="430"/>
      <c r="AHI33" s="430"/>
      <c r="AHJ33" s="430"/>
      <c r="AHK33" s="430"/>
      <c r="AHL33" s="430"/>
      <c r="AHM33" s="430"/>
      <c r="AHN33" s="430"/>
      <c r="AHO33" s="430"/>
      <c r="AHP33" s="430"/>
      <c r="AHQ33" s="430"/>
      <c r="AHR33" s="430"/>
      <c r="AHS33" s="430"/>
      <c r="AHT33" s="430"/>
      <c r="AHU33" s="430"/>
      <c r="AHV33" s="430"/>
      <c r="AHW33" s="430"/>
      <c r="AHX33" s="430"/>
      <c r="AHY33" s="430"/>
      <c r="AHZ33" s="430"/>
      <c r="AIA33" s="430"/>
      <c r="AIB33" s="430"/>
      <c r="AIC33" s="430"/>
      <c r="AID33" s="430"/>
      <c r="AIE33" s="430"/>
      <c r="AIF33" s="430"/>
      <c r="AIG33" s="430"/>
      <c r="AIH33" s="430"/>
      <c r="AII33" s="430"/>
      <c r="AIJ33" s="430"/>
      <c r="AIK33" s="430"/>
      <c r="AIL33" s="430"/>
      <c r="AIM33" s="430"/>
      <c r="AIN33" s="430"/>
      <c r="AIO33" s="430"/>
      <c r="AIP33" s="430"/>
      <c r="AIQ33" s="430"/>
      <c r="AIR33" s="430"/>
      <c r="AIS33" s="430"/>
      <c r="AIT33" s="430"/>
      <c r="AIU33" s="430"/>
      <c r="AIV33" s="430"/>
      <c r="AIW33" s="430"/>
      <c r="AIX33" s="430"/>
      <c r="AIY33" s="430"/>
      <c r="AIZ33" s="430"/>
      <c r="AJA33" s="430"/>
      <c r="AJB33" s="430"/>
      <c r="AJC33" s="430"/>
      <c r="AJD33" s="430"/>
      <c r="AJE33" s="430"/>
      <c r="AJF33" s="430"/>
      <c r="AJG33" s="430"/>
      <c r="AJH33" s="430"/>
      <c r="AJI33" s="430"/>
      <c r="AJJ33" s="430"/>
      <c r="AJK33" s="430"/>
      <c r="AJL33" s="430"/>
      <c r="AJM33" s="430"/>
      <c r="AJN33" s="430"/>
      <c r="AJO33" s="430"/>
      <c r="AJP33" s="430"/>
      <c r="AJQ33" s="430"/>
      <c r="AJR33" s="430"/>
      <c r="AJS33" s="430"/>
      <c r="AJT33" s="430"/>
      <c r="AJU33" s="430"/>
      <c r="AJV33" s="430"/>
      <c r="AJW33" s="430"/>
      <c r="AJX33" s="430"/>
      <c r="AJY33" s="430"/>
      <c r="AJZ33" s="430"/>
      <c r="AKA33" s="430"/>
      <c r="AKB33" s="430"/>
      <c r="AKC33" s="430"/>
      <c r="AKD33" s="430"/>
      <c r="AKE33" s="430"/>
      <c r="AKF33" s="430"/>
      <c r="AKG33" s="430"/>
      <c r="AKH33" s="430"/>
      <c r="AKI33" s="430"/>
      <c r="AKJ33" s="430"/>
      <c r="AKK33" s="430"/>
      <c r="AKL33" s="430"/>
      <c r="AKM33" s="430"/>
      <c r="AKN33" s="430"/>
      <c r="AKO33" s="430"/>
      <c r="AKP33" s="430"/>
      <c r="AKQ33" s="430"/>
      <c r="AKR33" s="430"/>
      <c r="AKS33" s="430"/>
      <c r="AKT33" s="430"/>
      <c r="AKU33" s="430"/>
      <c r="AKV33" s="430"/>
      <c r="AKW33" s="430"/>
      <c r="AKX33" s="430"/>
      <c r="AKY33" s="430"/>
      <c r="AKZ33" s="430"/>
      <c r="ALA33" s="430"/>
      <c r="ALB33" s="430"/>
      <c r="ALC33" s="430"/>
      <c r="ALD33" s="430"/>
      <c r="ALE33" s="430"/>
      <c r="ALF33" s="430"/>
      <c r="ALG33" s="430"/>
      <c r="ALH33" s="430"/>
      <c r="ALI33" s="430"/>
      <c r="ALJ33" s="430"/>
      <c r="ALK33" s="430"/>
      <c r="ALL33" s="430"/>
      <c r="ALM33" s="430"/>
      <c r="ALN33" s="430"/>
      <c r="ALO33" s="430"/>
      <c r="ALP33" s="430"/>
      <c r="ALQ33" s="430"/>
      <c r="ALR33" s="430"/>
      <c r="ALS33" s="430"/>
      <c r="ALT33" s="430"/>
      <c r="ALU33" s="430"/>
      <c r="ALV33" s="430"/>
      <c r="ALW33" s="430"/>
      <c r="ALX33" s="430"/>
      <c r="ALY33" s="430"/>
      <c r="ALZ33" s="430"/>
      <c r="AMA33" s="430"/>
      <c r="AMB33" s="430"/>
      <c r="AMC33" s="430"/>
      <c r="AMD33" s="430"/>
      <c r="AME33" s="430"/>
      <c r="AMF33" s="430"/>
      <c r="AMG33" s="430"/>
      <c r="AMH33" s="430"/>
      <c r="AMI33" s="430"/>
      <c r="AMJ33" s="430"/>
      <c r="AMK33" s="430"/>
    </row>
    <row r="34" spans="1:1025" s="414" customFormat="1">
      <c r="A34" s="430" t="s">
        <v>651</v>
      </c>
      <c r="B34" s="430"/>
      <c r="C34" s="430"/>
      <c r="D34" s="430"/>
      <c r="E34" s="430"/>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30"/>
      <c r="AK34" s="430"/>
      <c r="AL34" s="430"/>
      <c r="AM34" s="430"/>
      <c r="AN34" s="430"/>
      <c r="AO34" s="430"/>
      <c r="AP34" s="430"/>
      <c r="AQ34" s="430"/>
      <c r="AR34" s="430"/>
      <c r="AS34" s="430"/>
      <c r="AT34" s="430"/>
      <c r="AU34" s="430"/>
      <c r="AV34" s="430"/>
      <c r="AW34" s="430"/>
      <c r="AX34" s="430"/>
      <c r="AY34" s="430"/>
      <c r="AZ34" s="430"/>
      <c r="BA34" s="430"/>
      <c r="BB34" s="430"/>
      <c r="BC34" s="430"/>
      <c r="BD34" s="430"/>
      <c r="BE34" s="430"/>
      <c r="BF34" s="430"/>
      <c r="BG34" s="430"/>
      <c r="BH34" s="430"/>
      <c r="BI34" s="430"/>
      <c r="BJ34" s="430"/>
      <c r="BK34" s="430"/>
      <c r="BL34" s="430"/>
      <c r="BM34" s="430"/>
      <c r="BN34" s="430"/>
      <c r="BO34" s="430"/>
      <c r="BP34" s="430"/>
      <c r="BQ34" s="430"/>
      <c r="BR34" s="430"/>
      <c r="BS34" s="430"/>
      <c r="BT34" s="430"/>
      <c r="BU34" s="430"/>
      <c r="BV34" s="430"/>
      <c r="BW34" s="430"/>
      <c r="BX34" s="430"/>
      <c r="BY34" s="430"/>
      <c r="BZ34" s="430"/>
      <c r="CA34" s="430"/>
      <c r="CB34" s="430"/>
      <c r="CC34" s="430"/>
      <c r="CD34" s="430"/>
      <c r="CE34" s="430"/>
      <c r="CF34" s="430"/>
      <c r="CG34" s="430"/>
      <c r="CH34" s="430"/>
      <c r="CI34" s="430"/>
      <c r="CJ34" s="430"/>
      <c r="CK34" s="430"/>
      <c r="CL34" s="430"/>
      <c r="CM34" s="430"/>
      <c r="CN34" s="430"/>
      <c r="CO34" s="430"/>
      <c r="CP34" s="430"/>
      <c r="CQ34" s="430"/>
      <c r="CR34" s="430"/>
      <c r="CS34" s="430"/>
      <c r="CT34" s="430"/>
      <c r="CU34" s="430"/>
      <c r="CV34" s="430"/>
      <c r="CW34" s="430"/>
      <c r="CX34" s="430"/>
      <c r="CY34" s="430"/>
      <c r="CZ34" s="430"/>
      <c r="DA34" s="430"/>
      <c r="DB34" s="430"/>
      <c r="DC34" s="430"/>
      <c r="DD34" s="430"/>
      <c r="DE34" s="430"/>
      <c r="DF34" s="430"/>
      <c r="DG34" s="430"/>
      <c r="DH34" s="430"/>
      <c r="DI34" s="430"/>
      <c r="DJ34" s="430"/>
      <c r="DK34" s="430"/>
      <c r="DL34" s="430"/>
      <c r="DM34" s="430"/>
      <c r="DN34" s="430"/>
      <c r="DO34" s="430"/>
      <c r="DP34" s="430"/>
      <c r="DQ34" s="430"/>
      <c r="DR34" s="430"/>
      <c r="DS34" s="430"/>
      <c r="DT34" s="430"/>
      <c r="DU34" s="430"/>
      <c r="DV34" s="430"/>
      <c r="DW34" s="430"/>
      <c r="DX34" s="430"/>
      <c r="DY34" s="430"/>
      <c r="DZ34" s="430"/>
      <c r="EA34" s="430"/>
      <c r="EB34" s="430"/>
      <c r="EC34" s="430"/>
      <c r="ED34" s="430"/>
      <c r="EE34" s="430"/>
      <c r="EF34" s="430"/>
      <c r="EG34" s="430"/>
      <c r="EH34" s="430"/>
      <c r="EI34" s="430"/>
      <c r="EJ34" s="430"/>
      <c r="EK34" s="430"/>
      <c r="EL34" s="430"/>
      <c r="EM34" s="430"/>
      <c r="EN34" s="430"/>
      <c r="EO34" s="430"/>
      <c r="EP34" s="430"/>
      <c r="EQ34" s="430"/>
      <c r="ER34" s="430"/>
      <c r="ES34" s="430"/>
      <c r="ET34" s="430"/>
      <c r="EU34" s="430"/>
      <c r="EV34" s="430"/>
      <c r="EW34" s="430"/>
      <c r="EX34" s="430"/>
      <c r="EY34" s="430"/>
      <c r="EZ34" s="430"/>
      <c r="FA34" s="430"/>
      <c r="FB34" s="430"/>
      <c r="FC34" s="430"/>
      <c r="FD34" s="430"/>
      <c r="FE34" s="430"/>
      <c r="FF34" s="430"/>
      <c r="FG34" s="430"/>
      <c r="FH34" s="430"/>
      <c r="FI34" s="430"/>
      <c r="FJ34" s="430"/>
      <c r="FK34" s="430"/>
      <c r="FL34" s="430"/>
      <c r="FM34" s="430"/>
      <c r="FN34" s="430"/>
      <c r="FO34" s="430"/>
      <c r="FP34" s="430"/>
      <c r="FQ34" s="430"/>
      <c r="FR34" s="430"/>
      <c r="FS34" s="430"/>
      <c r="FT34" s="430"/>
      <c r="FU34" s="430"/>
      <c r="FV34" s="430"/>
      <c r="FW34" s="430"/>
      <c r="FX34" s="430"/>
      <c r="FY34" s="430"/>
      <c r="FZ34" s="430"/>
      <c r="GA34" s="430"/>
      <c r="GB34" s="430"/>
      <c r="GC34" s="430"/>
      <c r="GD34" s="430"/>
      <c r="GE34" s="430"/>
      <c r="GF34" s="430"/>
      <c r="GG34" s="430"/>
      <c r="GH34" s="430"/>
      <c r="GI34" s="430"/>
      <c r="GJ34" s="430"/>
      <c r="GK34" s="430"/>
      <c r="GL34" s="430"/>
      <c r="GM34" s="430"/>
      <c r="GN34" s="430"/>
      <c r="GO34" s="430"/>
      <c r="GP34" s="430"/>
      <c r="GQ34" s="430"/>
      <c r="GR34" s="430"/>
      <c r="GS34" s="430"/>
      <c r="GT34" s="430"/>
      <c r="GU34" s="430"/>
      <c r="GV34" s="430"/>
      <c r="GW34" s="430"/>
      <c r="GX34" s="430"/>
      <c r="GY34" s="430"/>
      <c r="GZ34" s="430"/>
      <c r="HA34" s="430"/>
      <c r="HB34" s="430"/>
      <c r="HC34" s="430"/>
      <c r="HD34" s="430"/>
      <c r="HE34" s="430"/>
      <c r="HF34" s="430"/>
      <c r="HG34" s="430"/>
      <c r="HH34" s="430"/>
      <c r="HI34" s="430"/>
      <c r="HJ34" s="430"/>
      <c r="HK34" s="430"/>
      <c r="HL34" s="430"/>
      <c r="HM34" s="430"/>
      <c r="HN34" s="430"/>
      <c r="HO34" s="430"/>
      <c r="HP34" s="430"/>
      <c r="HQ34" s="430"/>
      <c r="HR34" s="430"/>
      <c r="HS34" s="430"/>
      <c r="HT34" s="430"/>
      <c r="HU34" s="430"/>
      <c r="HV34" s="430"/>
      <c r="HW34" s="430"/>
      <c r="HX34" s="430"/>
      <c r="HY34" s="430"/>
      <c r="HZ34" s="430"/>
      <c r="IA34" s="430"/>
      <c r="IB34" s="430"/>
      <c r="IC34" s="430"/>
      <c r="ID34" s="430"/>
      <c r="IE34" s="430"/>
      <c r="IF34" s="430"/>
      <c r="IG34" s="430"/>
      <c r="IH34" s="430"/>
      <c r="II34" s="430"/>
      <c r="IJ34" s="430"/>
      <c r="IK34" s="430"/>
      <c r="IL34" s="430"/>
      <c r="IM34" s="430"/>
      <c r="IN34" s="430"/>
      <c r="IO34" s="430"/>
      <c r="IP34" s="430"/>
      <c r="IQ34" s="430"/>
      <c r="IR34" s="430"/>
      <c r="IS34" s="430"/>
      <c r="IT34" s="430"/>
      <c r="IU34" s="430"/>
      <c r="IV34" s="430"/>
      <c r="IW34" s="430"/>
      <c r="IX34" s="430"/>
      <c r="IY34" s="430"/>
      <c r="IZ34" s="430"/>
      <c r="JA34" s="430"/>
      <c r="JB34" s="430"/>
      <c r="JC34" s="430"/>
      <c r="JD34" s="430"/>
      <c r="JE34" s="430"/>
      <c r="JF34" s="430"/>
      <c r="JG34" s="430"/>
      <c r="JH34" s="430"/>
      <c r="JI34" s="430"/>
      <c r="JJ34" s="430"/>
      <c r="JK34" s="430"/>
      <c r="JL34" s="430"/>
      <c r="JM34" s="430"/>
      <c r="JN34" s="430"/>
      <c r="JO34" s="430"/>
      <c r="JP34" s="430"/>
      <c r="JQ34" s="430"/>
      <c r="JR34" s="430"/>
      <c r="JS34" s="430"/>
      <c r="JT34" s="430"/>
      <c r="JU34" s="430"/>
      <c r="JV34" s="430"/>
      <c r="JW34" s="430"/>
      <c r="JX34" s="430"/>
      <c r="JY34" s="430"/>
      <c r="JZ34" s="430"/>
      <c r="KA34" s="430"/>
      <c r="KB34" s="430"/>
      <c r="KC34" s="430"/>
      <c r="KD34" s="430"/>
      <c r="KE34" s="430"/>
      <c r="KF34" s="430"/>
      <c r="KG34" s="430"/>
      <c r="KH34" s="430"/>
      <c r="KI34" s="430"/>
      <c r="KJ34" s="430"/>
      <c r="KK34" s="430"/>
      <c r="KL34" s="430"/>
      <c r="KM34" s="430"/>
      <c r="KN34" s="430"/>
      <c r="KO34" s="430"/>
      <c r="KP34" s="430"/>
      <c r="KQ34" s="430"/>
      <c r="KR34" s="430"/>
      <c r="KS34" s="430"/>
      <c r="KT34" s="430"/>
      <c r="KU34" s="430"/>
      <c r="KV34" s="430"/>
      <c r="KW34" s="430"/>
      <c r="KX34" s="430"/>
      <c r="KY34" s="430"/>
      <c r="KZ34" s="430"/>
      <c r="LA34" s="430"/>
      <c r="LB34" s="430"/>
      <c r="LC34" s="430"/>
      <c r="LD34" s="430"/>
      <c r="LE34" s="430"/>
      <c r="LF34" s="430"/>
      <c r="LG34" s="430"/>
      <c r="LH34" s="430"/>
      <c r="LI34" s="430"/>
      <c r="LJ34" s="430"/>
      <c r="LK34" s="430"/>
      <c r="LL34" s="430"/>
      <c r="LM34" s="430"/>
      <c r="LN34" s="430"/>
      <c r="LO34" s="430"/>
      <c r="LP34" s="430"/>
      <c r="LQ34" s="430"/>
      <c r="LR34" s="430"/>
      <c r="LS34" s="430"/>
      <c r="LT34" s="430"/>
      <c r="LU34" s="430"/>
      <c r="LV34" s="430"/>
      <c r="LW34" s="430"/>
      <c r="LX34" s="430"/>
      <c r="LY34" s="430"/>
      <c r="LZ34" s="430"/>
      <c r="MA34" s="430"/>
      <c r="MB34" s="430"/>
      <c r="MC34" s="430"/>
      <c r="MD34" s="430"/>
      <c r="ME34" s="430"/>
      <c r="MF34" s="430"/>
      <c r="MG34" s="430"/>
      <c r="MH34" s="430"/>
      <c r="MI34" s="430"/>
      <c r="MJ34" s="430"/>
      <c r="MK34" s="430"/>
      <c r="ML34" s="430"/>
      <c r="MM34" s="430"/>
      <c r="MN34" s="430"/>
      <c r="MO34" s="430"/>
      <c r="MP34" s="430"/>
      <c r="MQ34" s="430"/>
      <c r="MR34" s="430"/>
      <c r="MS34" s="430"/>
      <c r="MT34" s="430"/>
      <c r="MU34" s="430"/>
      <c r="MV34" s="430"/>
      <c r="MW34" s="430"/>
      <c r="MX34" s="430"/>
      <c r="MY34" s="430"/>
      <c r="MZ34" s="430"/>
      <c r="NA34" s="430"/>
      <c r="NB34" s="430"/>
      <c r="NC34" s="430"/>
      <c r="ND34" s="430"/>
      <c r="NE34" s="430"/>
      <c r="NF34" s="430"/>
      <c r="NG34" s="430"/>
      <c r="NH34" s="430"/>
      <c r="NI34" s="430"/>
      <c r="NJ34" s="430"/>
      <c r="NK34" s="430"/>
      <c r="NL34" s="430"/>
      <c r="NM34" s="430"/>
      <c r="NN34" s="430"/>
      <c r="NO34" s="430"/>
      <c r="NP34" s="430"/>
      <c r="NQ34" s="430"/>
      <c r="NR34" s="430"/>
      <c r="NS34" s="430"/>
      <c r="NT34" s="430"/>
      <c r="NU34" s="430"/>
      <c r="NV34" s="430"/>
      <c r="NW34" s="430"/>
      <c r="NX34" s="430"/>
      <c r="NY34" s="430"/>
      <c r="NZ34" s="430"/>
      <c r="OA34" s="430"/>
      <c r="OB34" s="430"/>
      <c r="OC34" s="430"/>
      <c r="OD34" s="430"/>
      <c r="OE34" s="430"/>
      <c r="OF34" s="430"/>
      <c r="OG34" s="430"/>
      <c r="OH34" s="430"/>
      <c r="OI34" s="430"/>
      <c r="OJ34" s="430"/>
      <c r="OK34" s="430"/>
      <c r="OL34" s="430"/>
      <c r="OM34" s="430"/>
      <c r="ON34" s="430"/>
      <c r="OO34" s="430"/>
      <c r="OP34" s="430"/>
      <c r="OQ34" s="430"/>
      <c r="OR34" s="430"/>
      <c r="OS34" s="430"/>
      <c r="OT34" s="430"/>
      <c r="OU34" s="430"/>
      <c r="OV34" s="430"/>
      <c r="OW34" s="430"/>
      <c r="OX34" s="430"/>
      <c r="OY34" s="430"/>
      <c r="OZ34" s="430"/>
      <c r="PA34" s="430"/>
      <c r="PB34" s="430"/>
      <c r="PC34" s="430"/>
      <c r="PD34" s="430"/>
      <c r="PE34" s="430"/>
      <c r="PF34" s="430"/>
      <c r="PG34" s="430"/>
      <c r="PH34" s="430"/>
      <c r="PI34" s="430"/>
      <c r="PJ34" s="430"/>
      <c r="PK34" s="430"/>
      <c r="PL34" s="430"/>
      <c r="PM34" s="430"/>
      <c r="PN34" s="430"/>
      <c r="PO34" s="430"/>
      <c r="PP34" s="430"/>
      <c r="PQ34" s="430"/>
      <c r="PR34" s="430"/>
      <c r="PS34" s="430"/>
      <c r="PT34" s="430"/>
      <c r="PU34" s="430"/>
      <c r="PV34" s="430"/>
      <c r="PW34" s="430"/>
      <c r="PX34" s="430"/>
      <c r="PY34" s="430"/>
      <c r="PZ34" s="430"/>
      <c r="QA34" s="430"/>
      <c r="QB34" s="430"/>
      <c r="QC34" s="430"/>
      <c r="QD34" s="430"/>
      <c r="QE34" s="430"/>
      <c r="QF34" s="430"/>
      <c r="QG34" s="430"/>
      <c r="QH34" s="430"/>
      <c r="QI34" s="430"/>
      <c r="QJ34" s="430"/>
      <c r="QK34" s="430"/>
      <c r="QL34" s="430"/>
      <c r="QM34" s="430"/>
      <c r="QN34" s="430"/>
      <c r="QO34" s="430"/>
      <c r="QP34" s="430"/>
      <c r="QQ34" s="430"/>
      <c r="QR34" s="430"/>
      <c r="QS34" s="430"/>
      <c r="QT34" s="430"/>
      <c r="QU34" s="430"/>
      <c r="QV34" s="430"/>
      <c r="QW34" s="430"/>
      <c r="QX34" s="430"/>
      <c r="QY34" s="430"/>
      <c r="QZ34" s="430"/>
      <c r="RA34" s="430"/>
      <c r="RB34" s="430"/>
      <c r="RC34" s="430"/>
      <c r="RD34" s="430"/>
      <c r="RE34" s="430"/>
      <c r="RF34" s="430"/>
      <c r="RG34" s="430"/>
      <c r="RH34" s="430"/>
      <c r="RI34" s="430"/>
      <c r="RJ34" s="430"/>
      <c r="RK34" s="430"/>
      <c r="RL34" s="430"/>
      <c r="RM34" s="430"/>
      <c r="RN34" s="430"/>
      <c r="RO34" s="430"/>
      <c r="RP34" s="430"/>
      <c r="RQ34" s="430"/>
      <c r="RR34" s="430"/>
      <c r="RS34" s="430"/>
      <c r="RT34" s="430"/>
      <c r="RU34" s="430"/>
      <c r="RV34" s="430"/>
      <c r="RW34" s="430"/>
      <c r="RX34" s="430"/>
      <c r="RY34" s="430"/>
      <c r="RZ34" s="430"/>
      <c r="SA34" s="430"/>
      <c r="SB34" s="430"/>
      <c r="SC34" s="430"/>
      <c r="SD34" s="430"/>
      <c r="SE34" s="430"/>
      <c r="SF34" s="430"/>
      <c r="SG34" s="430"/>
      <c r="SH34" s="430"/>
      <c r="SI34" s="430"/>
      <c r="SJ34" s="430"/>
      <c r="SK34" s="430"/>
      <c r="SL34" s="430"/>
      <c r="SM34" s="430"/>
      <c r="SN34" s="430"/>
      <c r="SO34" s="430"/>
      <c r="SP34" s="430"/>
      <c r="SQ34" s="430"/>
      <c r="SR34" s="430"/>
      <c r="SS34" s="430"/>
      <c r="ST34" s="430"/>
      <c r="SU34" s="430"/>
      <c r="SV34" s="430"/>
      <c r="SW34" s="430"/>
      <c r="SX34" s="430"/>
      <c r="SY34" s="430"/>
      <c r="SZ34" s="430"/>
      <c r="TA34" s="430"/>
      <c r="TB34" s="430"/>
      <c r="TC34" s="430"/>
      <c r="TD34" s="430"/>
      <c r="TE34" s="430"/>
      <c r="TF34" s="430"/>
      <c r="TG34" s="430"/>
      <c r="TH34" s="430"/>
      <c r="TI34" s="430"/>
      <c r="TJ34" s="430"/>
      <c r="TK34" s="430"/>
      <c r="TL34" s="430"/>
      <c r="TM34" s="430"/>
      <c r="TN34" s="430"/>
      <c r="TO34" s="430"/>
      <c r="TP34" s="430"/>
      <c r="TQ34" s="430"/>
      <c r="TR34" s="430"/>
      <c r="TS34" s="430"/>
      <c r="TT34" s="430"/>
      <c r="TU34" s="430"/>
      <c r="TV34" s="430"/>
      <c r="TW34" s="430"/>
      <c r="TX34" s="430"/>
      <c r="TY34" s="430"/>
      <c r="TZ34" s="430"/>
      <c r="UA34" s="430"/>
      <c r="UB34" s="430"/>
      <c r="UC34" s="430"/>
      <c r="UD34" s="430"/>
      <c r="UE34" s="430"/>
      <c r="UF34" s="430"/>
      <c r="UG34" s="430"/>
      <c r="UH34" s="430"/>
      <c r="UI34" s="430"/>
      <c r="UJ34" s="430"/>
      <c r="UK34" s="430"/>
      <c r="UL34" s="430"/>
      <c r="UM34" s="430"/>
      <c r="UN34" s="430"/>
      <c r="UO34" s="430"/>
      <c r="UP34" s="430"/>
      <c r="UQ34" s="430"/>
      <c r="UR34" s="430"/>
      <c r="US34" s="430"/>
      <c r="UT34" s="430"/>
      <c r="UU34" s="430"/>
      <c r="UV34" s="430"/>
      <c r="UW34" s="430"/>
      <c r="UX34" s="430"/>
      <c r="UY34" s="430"/>
      <c r="UZ34" s="430"/>
      <c r="VA34" s="430"/>
      <c r="VB34" s="430"/>
      <c r="VC34" s="430"/>
      <c r="VD34" s="430"/>
      <c r="VE34" s="430"/>
      <c r="VF34" s="430"/>
      <c r="VG34" s="430"/>
      <c r="VH34" s="430"/>
      <c r="VI34" s="430"/>
      <c r="VJ34" s="430"/>
      <c r="VK34" s="430"/>
      <c r="VL34" s="430"/>
      <c r="VM34" s="430"/>
      <c r="VN34" s="430"/>
      <c r="VO34" s="430"/>
      <c r="VP34" s="430"/>
      <c r="VQ34" s="430"/>
      <c r="VR34" s="430"/>
      <c r="VS34" s="430"/>
      <c r="VT34" s="430"/>
      <c r="VU34" s="430"/>
      <c r="VV34" s="430"/>
      <c r="VW34" s="430"/>
      <c r="VX34" s="430"/>
      <c r="VY34" s="430"/>
      <c r="VZ34" s="430"/>
      <c r="WA34" s="430"/>
      <c r="WB34" s="430"/>
      <c r="WC34" s="430"/>
      <c r="WD34" s="430"/>
      <c r="WE34" s="430"/>
      <c r="WF34" s="430"/>
      <c r="WG34" s="430"/>
      <c r="WH34" s="430"/>
      <c r="WI34" s="430"/>
      <c r="WJ34" s="430"/>
      <c r="WK34" s="430"/>
      <c r="WL34" s="430"/>
      <c r="WM34" s="430"/>
      <c r="WN34" s="430"/>
      <c r="WO34" s="430"/>
      <c r="WP34" s="430"/>
      <c r="WQ34" s="430"/>
      <c r="WR34" s="430"/>
      <c r="WS34" s="430"/>
      <c r="WT34" s="430"/>
      <c r="WU34" s="430"/>
      <c r="WV34" s="430"/>
      <c r="WW34" s="430"/>
      <c r="WX34" s="430"/>
      <c r="WY34" s="430"/>
      <c r="WZ34" s="430"/>
      <c r="XA34" s="430"/>
      <c r="XB34" s="430"/>
      <c r="XC34" s="430"/>
      <c r="XD34" s="430"/>
      <c r="XE34" s="430"/>
      <c r="XF34" s="430"/>
      <c r="XG34" s="430"/>
      <c r="XH34" s="430"/>
      <c r="XI34" s="430"/>
      <c r="XJ34" s="430"/>
      <c r="XK34" s="430"/>
      <c r="XL34" s="430"/>
      <c r="XM34" s="430"/>
      <c r="XN34" s="430"/>
      <c r="XO34" s="430"/>
      <c r="XP34" s="430"/>
      <c r="XQ34" s="430"/>
      <c r="XR34" s="430"/>
      <c r="XS34" s="430"/>
      <c r="XT34" s="430"/>
      <c r="XU34" s="430"/>
      <c r="XV34" s="430"/>
      <c r="XW34" s="430"/>
      <c r="XX34" s="430"/>
      <c r="XY34" s="430"/>
      <c r="XZ34" s="430"/>
      <c r="YA34" s="430"/>
      <c r="YB34" s="430"/>
      <c r="YC34" s="430"/>
      <c r="YD34" s="430"/>
      <c r="YE34" s="430"/>
      <c r="YF34" s="430"/>
      <c r="YG34" s="430"/>
      <c r="YH34" s="430"/>
      <c r="YI34" s="430"/>
      <c r="YJ34" s="430"/>
      <c r="YK34" s="430"/>
      <c r="YL34" s="430"/>
      <c r="YM34" s="430"/>
      <c r="YN34" s="430"/>
      <c r="YO34" s="430"/>
      <c r="YP34" s="430"/>
      <c r="YQ34" s="430"/>
      <c r="YR34" s="430"/>
      <c r="YS34" s="430"/>
      <c r="YT34" s="430"/>
      <c r="YU34" s="430"/>
      <c r="YV34" s="430"/>
      <c r="YW34" s="430"/>
      <c r="YX34" s="430"/>
      <c r="YY34" s="430"/>
      <c r="YZ34" s="430"/>
      <c r="ZA34" s="430"/>
      <c r="ZB34" s="430"/>
      <c r="ZC34" s="430"/>
      <c r="ZD34" s="430"/>
      <c r="ZE34" s="430"/>
      <c r="ZF34" s="430"/>
      <c r="ZG34" s="430"/>
      <c r="ZH34" s="430"/>
      <c r="ZI34" s="430"/>
      <c r="ZJ34" s="430"/>
      <c r="ZK34" s="430"/>
      <c r="ZL34" s="430"/>
      <c r="ZM34" s="430"/>
      <c r="ZN34" s="430"/>
      <c r="ZO34" s="430"/>
      <c r="ZP34" s="430"/>
      <c r="ZQ34" s="430"/>
      <c r="ZR34" s="430"/>
      <c r="ZS34" s="430"/>
      <c r="ZT34" s="430"/>
      <c r="ZU34" s="430"/>
      <c r="ZV34" s="430"/>
      <c r="ZW34" s="430"/>
      <c r="ZX34" s="430"/>
      <c r="ZY34" s="430"/>
      <c r="ZZ34" s="430"/>
      <c r="AAA34" s="430"/>
      <c r="AAB34" s="430"/>
      <c r="AAC34" s="430"/>
      <c r="AAD34" s="430"/>
      <c r="AAE34" s="430"/>
      <c r="AAF34" s="430"/>
      <c r="AAG34" s="430"/>
      <c r="AAH34" s="430"/>
      <c r="AAI34" s="430"/>
      <c r="AAJ34" s="430"/>
      <c r="AAK34" s="430"/>
      <c r="AAL34" s="430"/>
      <c r="AAM34" s="430"/>
      <c r="AAN34" s="430"/>
      <c r="AAO34" s="430"/>
      <c r="AAP34" s="430"/>
      <c r="AAQ34" s="430"/>
      <c r="AAR34" s="430"/>
      <c r="AAS34" s="430"/>
      <c r="AAT34" s="430"/>
      <c r="AAU34" s="430"/>
      <c r="AAV34" s="430"/>
      <c r="AAW34" s="430"/>
      <c r="AAX34" s="430"/>
      <c r="AAY34" s="430"/>
      <c r="AAZ34" s="430"/>
      <c r="ABA34" s="430"/>
      <c r="ABB34" s="430"/>
      <c r="ABC34" s="430"/>
      <c r="ABD34" s="430"/>
      <c r="ABE34" s="430"/>
      <c r="ABF34" s="430"/>
      <c r="ABG34" s="430"/>
      <c r="ABH34" s="430"/>
      <c r="ABI34" s="430"/>
      <c r="ABJ34" s="430"/>
      <c r="ABK34" s="430"/>
      <c r="ABL34" s="430"/>
      <c r="ABM34" s="430"/>
      <c r="ABN34" s="430"/>
      <c r="ABO34" s="430"/>
      <c r="ABP34" s="430"/>
      <c r="ABQ34" s="430"/>
      <c r="ABR34" s="430"/>
      <c r="ABS34" s="430"/>
      <c r="ABT34" s="430"/>
      <c r="ABU34" s="430"/>
      <c r="ABV34" s="430"/>
      <c r="ABW34" s="430"/>
      <c r="ABX34" s="430"/>
      <c r="ABY34" s="430"/>
      <c r="ABZ34" s="430"/>
      <c r="ACA34" s="430"/>
      <c r="ACB34" s="430"/>
      <c r="ACC34" s="430"/>
      <c r="ACD34" s="430"/>
      <c r="ACE34" s="430"/>
      <c r="ACF34" s="430"/>
      <c r="ACG34" s="430"/>
      <c r="ACH34" s="430"/>
      <c r="ACI34" s="430"/>
      <c r="ACJ34" s="430"/>
      <c r="ACK34" s="430"/>
      <c r="ACL34" s="430"/>
      <c r="ACM34" s="430"/>
      <c r="ACN34" s="430"/>
      <c r="ACO34" s="430"/>
      <c r="ACP34" s="430"/>
      <c r="ACQ34" s="430"/>
      <c r="ACR34" s="430"/>
      <c r="ACS34" s="430"/>
      <c r="ACT34" s="430"/>
      <c r="ACU34" s="430"/>
      <c r="ACV34" s="430"/>
      <c r="ACW34" s="430"/>
      <c r="ACX34" s="430"/>
      <c r="ACY34" s="430"/>
      <c r="ACZ34" s="430"/>
      <c r="ADA34" s="430"/>
      <c r="ADB34" s="430"/>
      <c r="ADC34" s="430"/>
      <c r="ADD34" s="430"/>
      <c r="ADE34" s="430"/>
      <c r="ADF34" s="430"/>
      <c r="ADG34" s="430"/>
      <c r="ADH34" s="430"/>
      <c r="ADI34" s="430"/>
      <c r="ADJ34" s="430"/>
      <c r="ADK34" s="430"/>
      <c r="ADL34" s="430"/>
      <c r="ADM34" s="430"/>
      <c r="ADN34" s="430"/>
      <c r="ADO34" s="430"/>
      <c r="ADP34" s="430"/>
      <c r="ADQ34" s="430"/>
      <c r="ADR34" s="430"/>
      <c r="ADS34" s="430"/>
      <c r="ADT34" s="430"/>
      <c r="ADU34" s="430"/>
      <c r="ADV34" s="430"/>
      <c r="ADW34" s="430"/>
      <c r="ADX34" s="430"/>
      <c r="ADY34" s="430"/>
      <c r="ADZ34" s="430"/>
      <c r="AEA34" s="430"/>
      <c r="AEB34" s="430"/>
      <c r="AEC34" s="430"/>
      <c r="AED34" s="430"/>
      <c r="AEE34" s="430"/>
      <c r="AEF34" s="430"/>
      <c r="AEG34" s="430"/>
      <c r="AEH34" s="430"/>
      <c r="AEI34" s="430"/>
      <c r="AEJ34" s="430"/>
      <c r="AEK34" s="430"/>
      <c r="AEL34" s="430"/>
      <c r="AEM34" s="430"/>
      <c r="AEN34" s="430"/>
      <c r="AEO34" s="430"/>
      <c r="AEP34" s="430"/>
      <c r="AEQ34" s="430"/>
      <c r="AER34" s="430"/>
      <c r="AES34" s="430"/>
      <c r="AET34" s="430"/>
      <c r="AEU34" s="430"/>
      <c r="AEV34" s="430"/>
      <c r="AEW34" s="430"/>
      <c r="AEX34" s="430"/>
      <c r="AEY34" s="430"/>
      <c r="AEZ34" s="430"/>
      <c r="AFA34" s="430"/>
      <c r="AFB34" s="430"/>
      <c r="AFC34" s="430"/>
      <c r="AFD34" s="430"/>
      <c r="AFE34" s="430"/>
      <c r="AFF34" s="430"/>
      <c r="AFG34" s="430"/>
      <c r="AFH34" s="430"/>
      <c r="AFI34" s="430"/>
      <c r="AFJ34" s="430"/>
      <c r="AFK34" s="430"/>
      <c r="AFL34" s="430"/>
      <c r="AFM34" s="430"/>
      <c r="AFN34" s="430"/>
      <c r="AFO34" s="430"/>
      <c r="AFP34" s="430"/>
      <c r="AFQ34" s="430"/>
      <c r="AFR34" s="430"/>
      <c r="AFS34" s="430"/>
      <c r="AFT34" s="430"/>
      <c r="AFU34" s="430"/>
      <c r="AFV34" s="430"/>
      <c r="AFW34" s="430"/>
      <c r="AFX34" s="430"/>
      <c r="AFY34" s="430"/>
      <c r="AFZ34" s="430"/>
      <c r="AGA34" s="430"/>
      <c r="AGB34" s="430"/>
      <c r="AGC34" s="430"/>
      <c r="AGD34" s="430"/>
      <c r="AGE34" s="430"/>
      <c r="AGF34" s="430"/>
      <c r="AGG34" s="430"/>
      <c r="AGH34" s="430"/>
      <c r="AGI34" s="430"/>
      <c r="AGJ34" s="430"/>
      <c r="AGK34" s="430"/>
      <c r="AGL34" s="430"/>
      <c r="AGM34" s="430"/>
      <c r="AGN34" s="430"/>
      <c r="AGO34" s="430"/>
      <c r="AGP34" s="430"/>
      <c r="AGQ34" s="430"/>
      <c r="AGR34" s="430"/>
      <c r="AGS34" s="430"/>
      <c r="AGT34" s="430"/>
      <c r="AGU34" s="430"/>
      <c r="AGV34" s="430"/>
      <c r="AGW34" s="430"/>
      <c r="AGX34" s="430"/>
      <c r="AGY34" s="430"/>
      <c r="AGZ34" s="430"/>
      <c r="AHA34" s="430"/>
      <c r="AHB34" s="430"/>
      <c r="AHC34" s="430"/>
      <c r="AHD34" s="430"/>
      <c r="AHE34" s="430"/>
      <c r="AHF34" s="430"/>
      <c r="AHG34" s="430"/>
      <c r="AHH34" s="430"/>
      <c r="AHI34" s="430"/>
      <c r="AHJ34" s="430"/>
      <c r="AHK34" s="430"/>
      <c r="AHL34" s="430"/>
      <c r="AHM34" s="430"/>
      <c r="AHN34" s="430"/>
      <c r="AHO34" s="430"/>
      <c r="AHP34" s="430"/>
      <c r="AHQ34" s="430"/>
      <c r="AHR34" s="430"/>
      <c r="AHS34" s="430"/>
      <c r="AHT34" s="430"/>
      <c r="AHU34" s="430"/>
      <c r="AHV34" s="430"/>
      <c r="AHW34" s="430"/>
      <c r="AHX34" s="430"/>
      <c r="AHY34" s="430"/>
      <c r="AHZ34" s="430"/>
      <c r="AIA34" s="430"/>
      <c r="AIB34" s="430"/>
      <c r="AIC34" s="430"/>
      <c r="AID34" s="430"/>
      <c r="AIE34" s="430"/>
      <c r="AIF34" s="430"/>
      <c r="AIG34" s="430"/>
      <c r="AIH34" s="430"/>
      <c r="AII34" s="430"/>
      <c r="AIJ34" s="430"/>
      <c r="AIK34" s="430"/>
      <c r="AIL34" s="430"/>
      <c r="AIM34" s="430"/>
      <c r="AIN34" s="430"/>
      <c r="AIO34" s="430"/>
      <c r="AIP34" s="430"/>
      <c r="AIQ34" s="430"/>
      <c r="AIR34" s="430"/>
      <c r="AIS34" s="430"/>
      <c r="AIT34" s="430"/>
      <c r="AIU34" s="430"/>
      <c r="AIV34" s="430"/>
      <c r="AIW34" s="430"/>
      <c r="AIX34" s="430"/>
      <c r="AIY34" s="430"/>
      <c r="AIZ34" s="430"/>
      <c r="AJA34" s="430"/>
      <c r="AJB34" s="430"/>
      <c r="AJC34" s="430"/>
      <c r="AJD34" s="430"/>
      <c r="AJE34" s="430"/>
      <c r="AJF34" s="430"/>
      <c r="AJG34" s="430"/>
      <c r="AJH34" s="430"/>
      <c r="AJI34" s="430"/>
      <c r="AJJ34" s="430"/>
      <c r="AJK34" s="430"/>
      <c r="AJL34" s="430"/>
      <c r="AJM34" s="430"/>
      <c r="AJN34" s="430"/>
      <c r="AJO34" s="430"/>
      <c r="AJP34" s="430"/>
      <c r="AJQ34" s="430"/>
      <c r="AJR34" s="430"/>
      <c r="AJS34" s="430"/>
      <c r="AJT34" s="430"/>
      <c r="AJU34" s="430"/>
      <c r="AJV34" s="430"/>
      <c r="AJW34" s="430"/>
      <c r="AJX34" s="430"/>
      <c r="AJY34" s="430"/>
      <c r="AJZ34" s="430"/>
      <c r="AKA34" s="430"/>
      <c r="AKB34" s="430"/>
      <c r="AKC34" s="430"/>
      <c r="AKD34" s="430"/>
      <c r="AKE34" s="430"/>
      <c r="AKF34" s="430"/>
      <c r="AKG34" s="430"/>
      <c r="AKH34" s="430"/>
      <c r="AKI34" s="430"/>
      <c r="AKJ34" s="430"/>
      <c r="AKK34" s="430"/>
      <c r="AKL34" s="430"/>
      <c r="AKM34" s="430"/>
      <c r="AKN34" s="430"/>
      <c r="AKO34" s="430"/>
      <c r="AKP34" s="430"/>
      <c r="AKQ34" s="430"/>
      <c r="AKR34" s="430"/>
      <c r="AKS34" s="430"/>
      <c r="AKT34" s="430"/>
      <c r="AKU34" s="430"/>
      <c r="AKV34" s="430"/>
      <c r="AKW34" s="430"/>
      <c r="AKX34" s="430"/>
      <c r="AKY34" s="430"/>
      <c r="AKZ34" s="430"/>
      <c r="ALA34" s="430"/>
      <c r="ALB34" s="430"/>
      <c r="ALC34" s="430"/>
      <c r="ALD34" s="430"/>
      <c r="ALE34" s="430"/>
      <c r="ALF34" s="430"/>
      <c r="ALG34" s="430"/>
      <c r="ALH34" s="430"/>
      <c r="ALI34" s="430"/>
      <c r="ALJ34" s="430"/>
      <c r="ALK34" s="430"/>
      <c r="ALL34" s="430"/>
      <c r="ALM34" s="430"/>
      <c r="ALN34" s="430"/>
      <c r="ALO34" s="430"/>
      <c r="ALP34" s="430"/>
      <c r="ALQ34" s="430"/>
      <c r="ALR34" s="430"/>
      <c r="ALS34" s="430"/>
      <c r="ALT34" s="430"/>
      <c r="ALU34" s="430"/>
      <c r="ALV34" s="430"/>
      <c r="ALW34" s="430"/>
      <c r="ALX34" s="430"/>
      <c r="ALY34" s="430"/>
      <c r="ALZ34" s="430"/>
      <c r="AMA34" s="430"/>
      <c r="AMB34" s="430"/>
      <c r="AMC34" s="430"/>
      <c r="AMD34" s="430"/>
      <c r="AME34" s="430"/>
      <c r="AMF34" s="430"/>
      <c r="AMG34" s="430"/>
      <c r="AMH34" s="430"/>
      <c r="AMI34" s="430"/>
      <c r="AMJ34" s="430"/>
      <c r="AMK34" s="430"/>
    </row>
    <row r="35" spans="1:1025" s="414" customFormat="1">
      <c r="A35" s="430"/>
      <c r="B35" s="88" t="s">
        <v>6</v>
      </c>
      <c r="C35" s="430" t="s">
        <v>30</v>
      </c>
      <c r="D35" s="430"/>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430"/>
      <c r="AS35" s="430"/>
      <c r="AT35" s="430"/>
      <c r="AU35" s="430"/>
      <c r="AV35" s="430"/>
      <c r="AW35" s="430"/>
      <c r="AX35" s="430"/>
      <c r="AY35" s="430"/>
      <c r="AZ35" s="430"/>
      <c r="BA35" s="430"/>
      <c r="BB35" s="430"/>
      <c r="BC35" s="430"/>
      <c r="BD35" s="430"/>
      <c r="BE35" s="430"/>
      <c r="BF35" s="430"/>
      <c r="BG35" s="430"/>
      <c r="BH35" s="430"/>
      <c r="BI35" s="430"/>
      <c r="BJ35" s="430"/>
      <c r="BK35" s="430"/>
      <c r="BL35" s="430"/>
      <c r="BM35" s="430"/>
      <c r="BN35" s="430"/>
      <c r="BO35" s="430"/>
      <c r="BP35" s="430"/>
      <c r="BQ35" s="430"/>
      <c r="BR35" s="430"/>
      <c r="BS35" s="430"/>
      <c r="BT35" s="430"/>
      <c r="BU35" s="430"/>
      <c r="BV35" s="430"/>
      <c r="BW35" s="430"/>
      <c r="BX35" s="430"/>
      <c r="BY35" s="430"/>
      <c r="BZ35" s="430"/>
      <c r="CA35" s="430"/>
      <c r="CB35" s="430"/>
      <c r="CC35" s="430"/>
      <c r="CD35" s="430"/>
      <c r="CE35" s="430"/>
      <c r="CF35" s="430"/>
      <c r="CG35" s="430"/>
      <c r="CH35" s="430"/>
      <c r="CI35" s="430"/>
      <c r="CJ35" s="430"/>
      <c r="CK35" s="430"/>
      <c r="CL35" s="430"/>
      <c r="CM35" s="430"/>
      <c r="CN35" s="430"/>
      <c r="CO35" s="430"/>
      <c r="CP35" s="430"/>
      <c r="CQ35" s="430"/>
      <c r="CR35" s="430"/>
      <c r="CS35" s="430"/>
      <c r="CT35" s="430"/>
      <c r="CU35" s="430"/>
      <c r="CV35" s="430"/>
      <c r="CW35" s="430"/>
      <c r="CX35" s="430"/>
      <c r="CY35" s="430"/>
      <c r="CZ35" s="430"/>
      <c r="DA35" s="430"/>
      <c r="DB35" s="430"/>
      <c r="DC35" s="430"/>
      <c r="DD35" s="430"/>
      <c r="DE35" s="430"/>
      <c r="DF35" s="430"/>
      <c r="DG35" s="430"/>
      <c r="DH35" s="430"/>
      <c r="DI35" s="430"/>
      <c r="DJ35" s="430"/>
      <c r="DK35" s="430"/>
      <c r="DL35" s="430"/>
      <c r="DM35" s="430"/>
      <c r="DN35" s="430"/>
      <c r="DO35" s="430"/>
      <c r="DP35" s="430"/>
      <c r="DQ35" s="430"/>
      <c r="DR35" s="430"/>
      <c r="DS35" s="430"/>
      <c r="DT35" s="430"/>
      <c r="DU35" s="430"/>
      <c r="DV35" s="430"/>
      <c r="DW35" s="430"/>
      <c r="DX35" s="430"/>
      <c r="DY35" s="430"/>
      <c r="DZ35" s="430"/>
      <c r="EA35" s="430"/>
      <c r="EB35" s="430"/>
      <c r="EC35" s="430"/>
      <c r="ED35" s="430"/>
      <c r="EE35" s="430"/>
      <c r="EF35" s="430"/>
      <c r="EG35" s="430"/>
      <c r="EH35" s="430"/>
      <c r="EI35" s="430"/>
      <c r="EJ35" s="430"/>
      <c r="EK35" s="430"/>
      <c r="EL35" s="430"/>
      <c r="EM35" s="430"/>
      <c r="EN35" s="430"/>
      <c r="EO35" s="430"/>
      <c r="EP35" s="430"/>
      <c r="EQ35" s="430"/>
      <c r="ER35" s="430"/>
      <c r="ES35" s="430"/>
      <c r="ET35" s="430"/>
      <c r="EU35" s="430"/>
      <c r="EV35" s="430"/>
      <c r="EW35" s="430"/>
      <c r="EX35" s="430"/>
      <c r="EY35" s="430"/>
      <c r="EZ35" s="430"/>
      <c r="FA35" s="430"/>
      <c r="FB35" s="430"/>
      <c r="FC35" s="430"/>
      <c r="FD35" s="430"/>
      <c r="FE35" s="430"/>
      <c r="FF35" s="430"/>
      <c r="FG35" s="430"/>
      <c r="FH35" s="430"/>
      <c r="FI35" s="430"/>
      <c r="FJ35" s="430"/>
      <c r="FK35" s="430"/>
      <c r="FL35" s="430"/>
      <c r="FM35" s="430"/>
      <c r="FN35" s="430"/>
      <c r="FO35" s="430"/>
      <c r="FP35" s="430"/>
      <c r="FQ35" s="430"/>
      <c r="FR35" s="430"/>
      <c r="FS35" s="430"/>
      <c r="FT35" s="430"/>
      <c r="FU35" s="430"/>
      <c r="FV35" s="430"/>
      <c r="FW35" s="430"/>
      <c r="FX35" s="430"/>
      <c r="FY35" s="430"/>
      <c r="FZ35" s="430"/>
      <c r="GA35" s="430"/>
      <c r="GB35" s="430"/>
      <c r="GC35" s="430"/>
      <c r="GD35" s="430"/>
      <c r="GE35" s="430"/>
      <c r="GF35" s="430"/>
      <c r="GG35" s="430"/>
      <c r="GH35" s="430"/>
      <c r="GI35" s="430"/>
      <c r="GJ35" s="430"/>
      <c r="GK35" s="430"/>
      <c r="GL35" s="430"/>
      <c r="GM35" s="430"/>
      <c r="GN35" s="430"/>
      <c r="GO35" s="430"/>
      <c r="GP35" s="430"/>
      <c r="GQ35" s="430"/>
      <c r="GR35" s="430"/>
      <c r="GS35" s="430"/>
      <c r="GT35" s="430"/>
      <c r="GU35" s="430"/>
      <c r="GV35" s="430"/>
      <c r="GW35" s="430"/>
      <c r="GX35" s="430"/>
      <c r="GY35" s="430"/>
      <c r="GZ35" s="430"/>
      <c r="HA35" s="430"/>
      <c r="HB35" s="430"/>
      <c r="HC35" s="430"/>
      <c r="HD35" s="430"/>
      <c r="HE35" s="430"/>
      <c r="HF35" s="430"/>
      <c r="HG35" s="430"/>
      <c r="HH35" s="430"/>
      <c r="HI35" s="430"/>
      <c r="HJ35" s="430"/>
      <c r="HK35" s="430"/>
      <c r="HL35" s="430"/>
      <c r="HM35" s="430"/>
      <c r="HN35" s="430"/>
      <c r="HO35" s="430"/>
      <c r="HP35" s="430"/>
      <c r="HQ35" s="430"/>
      <c r="HR35" s="430"/>
      <c r="HS35" s="430"/>
      <c r="HT35" s="430"/>
      <c r="HU35" s="430"/>
      <c r="HV35" s="430"/>
      <c r="HW35" s="430"/>
      <c r="HX35" s="430"/>
      <c r="HY35" s="430"/>
      <c r="HZ35" s="430"/>
      <c r="IA35" s="430"/>
      <c r="IB35" s="430"/>
      <c r="IC35" s="430"/>
      <c r="ID35" s="430"/>
      <c r="IE35" s="430"/>
      <c r="IF35" s="430"/>
      <c r="IG35" s="430"/>
      <c r="IH35" s="430"/>
      <c r="II35" s="430"/>
      <c r="IJ35" s="430"/>
      <c r="IK35" s="430"/>
      <c r="IL35" s="430"/>
      <c r="IM35" s="430"/>
      <c r="IN35" s="430"/>
      <c r="IO35" s="430"/>
      <c r="IP35" s="430"/>
      <c r="IQ35" s="430"/>
      <c r="IR35" s="430"/>
      <c r="IS35" s="430"/>
      <c r="IT35" s="430"/>
      <c r="IU35" s="430"/>
      <c r="IV35" s="430"/>
      <c r="IW35" s="430"/>
      <c r="IX35" s="430"/>
      <c r="IY35" s="430"/>
      <c r="IZ35" s="430"/>
      <c r="JA35" s="430"/>
      <c r="JB35" s="430"/>
      <c r="JC35" s="430"/>
      <c r="JD35" s="430"/>
      <c r="JE35" s="430"/>
      <c r="JF35" s="430"/>
      <c r="JG35" s="430"/>
      <c r="JH35" s="430"/>
      <c r="JI35" s="430"/>
      <c r="JJ35" s="430"/>
      <c r="JK35" s="430"/>
      <c r="JL35" s="430"/>
      <c r="JM35" s="430"/>
      <c r="JN35" s="430"/>
      <c r="JO35" s="430"/>
      <c r="JP35" s="430"/>
      <c r="JQ35" s="430"/>
      <c r="JR35" s="430"/>
      <c r="JS35" s="430"/>
      <c r="JT35" s="430"/>
      <c r="JU35" s="430"/>
      <c r="JV35" s="430"/>
      <c r="JW35" s="430"/>
      <c r="JX35" s="430"/>
      <c r="JY35" s="430"/>
      <c r="JZ35" s="430"/>
      <c r="KA35" s="430"/>
      <c r="KB35" s="430"/>
      <c r="KC35" s="430"/>
      <c r="KD35" s="430"/>
      <c r="KE35" s="430"/>
      <c r="KF35" s="430"/>
      <c r="KG35" s="430"/>
      <c r="KH35" s="430"/>
      <c r="KI35" s="430"/>
      <c r="KJ35" s="430"/>
      <c r="KK35" s="430"/>
      <c r="KL35" s="430"/>
      <c r="KM35" s="430"/>
      <c r="KN35" s="430"/>
      <c r="KO35" s="430"/>
      <c r="KP35" s="430"/>
      <c r="KQ35" s="430"/>
      <c r="KR35" s="430"/>
      <c r="KS35" s="430"/>
      <c r="KT35" s="430"/>
      <c r="KU35" s="430"/>
      <c r="KV35" s="430"/>
      <c r="KW35" s="430"/>
      <c r="KX35" s="430"/>
      <c r="KY35" s="430"/>
      <c r="KZ35" s="430"/>
      <c r="LA35" s="430"/>
      <c r="LB35" s="430"/>
      <c r="LC35" s="430"/>
      <c r="LD35" s="430"/>
      <c r="LE35" s="430"/>
      <c r="LF35" s="430"/>
      <c r="LG35" s="430"/>
      <c r="LH35" s="430"/>
      <c r="LI35" s="430"/>
      <c r="LJ35" s="430"/>
      <c r="LK35" s="430"/>
      <c r="LL35" s="430"/>
      <c r="LM35" s="430"/>
      <c r="LN35" s="430"/>
      <c r="LO35" s="430"/>
      <c r="LP35" s="430"/>
      <c r="LQ35" s="430"/>
      <c r="LR35" s="430"/>
      <c r="LS35" s="430"/>
      <c r="LT35" s="430"/>
      <c r="LU35" s="430"/>
      <c r="LV35" s="430"/>
      <c r="LW35" s="430"/>
      <c r="LX35" s="430"/>
      <c r="LY35" s="430"/>
      <c r="LZ35" s="430"/>
      <c r="MA35" s="430"/>
      <c r="MB35" s="430"/>
      <c r="MC35" s="430"/>
      <c r="MD35" s="430"/>
      <c r="ME35" s="430"/>
      <c r="MF35" s="430"/>
      <c r="MG35" s="430"/>
      <c r="MH35" s="430"/>
      <c r="MI35" s="430"/>
      <c r="MJ35" s="430"/>
      <c r="MK35" s="430"/>
      <c r="ML35" s="430"/>
      <c r="MM35" s="430"/>
      <c r="MN35" s="430"/>
      <c r="MO35" s="430"/>
      <c r="MP35" s="430"/>
      <c r="MQ35" s="430"/>
      <c r="MR35" s="430"/>
      <c r="MS35" s="430"/>
      <c r="MT35" s="430"/>
      <c r="MU35" s="430"/>
      <c r="MV35" s="430"/>
      <c r="MW35" s="430"/>
      <c r="MX35" s="430"/>
      <c r="MY35" s="430"/>
      <c r="MZ35" s="430"/>
      <c r="NA35" s="430"/>
      <c r="NB35" s="430"/>
      <c r="NC35" s="430"/>
      <c r="ND35" s="430"/>
      <c r="NE35" s="430"/>
      <c r="NF35" s="430"/>
      <c r="NG35" s="430"/>
      <c r="NH35" s="430"/>
      <c r="NI35" s="430"/>
      <c r="NJ35" s="430"/>
      <c r="NK35" s="430"/>
      <c r="NL35" s="430"/>
      <c r="NM35" s="430"/>
      <c r="NN35" s="430"/>
      <c r="NO35" s="430"/>
      <c r="NP35" s="430"/>
      <c r="NQ35" s="430"/>
      <c r="NR35" s="430"/>
      <c r="NS35" s="430"/>
      <c r="NT35" s="430"/>
      <c r="NU35" s="430"/>
      <c r="NV35" s="430"/>
      <c r="NW35" s="430"/>
      <c r="NX35" s="430"/>
      <c r="NY35" s="430"/>
      <c r="NZ35" s="430"/>
      <c r="OA35" s="430"/>
      <c r="OB35" s="430"/>
      <c r="OC35" s="430"/>
      <c r="OD35" s="430"/>
      <c r="OE35" s="430"/>
      <c r="OF35" s="430"/>
      <c r="OG35" s="430"/>
      <c r="OH35" s="430"/>
      <c r="OI35" s="430"/>
      <c r="OJ35" s="430"/>
      <c r="OK35" s="430"/>
      <c r="OL35" s="430"/>
      <c r="OM35" s="430"/>
      <c r="ON35" s="430"/>
      <c r="OO35" s="430"/>
      <c r="OP35" s="430"/>
      <c r="OQ35" s="430"/>
      <c r="OR35" s="430"/>
      <c r="OS35" s="430"/>
      <c r="OT35" s="430"/>
      <c r="OU35" s="430"/>
      <c r="OV35" s="430"/>
      <c r="OW35" s="430"/>
      <c r="OX35" s="430"/>
      <c r="OY35" s="430"/>
      <c r="OZ35" s="430"/>
      <c r="PA35" s="430"/>
      <c r="PB35" s="430"/>
      <c r="PC35" s="430"/>
      <c r="PD35" s="430"/>
      <c r="PE35" s="430"/>
      <c r="PF35" s="430"/>
      <c r="PG35" s="430"/>
      <c r="PH35" s="430"/>
      <c r="PI35" s="430"/>
      <c r="PJ35" s="430"/>
      <c r="PK35" s="430"/>
      <c r="PL35" s="430"/>
      <c r="PM35" s="430"/>
      <c r="PN35" s="430"/>
      <c r="PO35" s="430"/>
      <c r="PP35" s="430"/>
      <c r="PQ35" s="430"/>
      <c r="PR35" s="430"/>
      <c r="PS35" s="430"/>
      <c r="PT35" s="430"/>
      <c r="PU35" s="430"/>
      <c r="PV35" s="430"/>
      <c r="PW35" s="430"/>
      <c r="PX35" s="430"/>
      <c r="PY35" s="430"/>
      <c r="PZ35" s="430"/>
      <c r="QA35" s="430"/>
      <c r="QB35" s="430"/>
      <c r="QC35" s="430"/>
      <c r="QD35" s="430"/>
      <c r="QE35" s="430"/>
      <c r="QF35" s="430"/>
      <c r="QG35" s="430"/>
      <c r="QH35" s="430"/>
      <c r="QI35" s="430"/>
      <c r="QJ35" s="430"/>
      <c r="QK35" s="430"/>
      <c r="QL35" s="430"/>
      <c r="QM35" s="430"/>
      <c r="QN35" s="430"/>
      <c r="QO35" s="430"/>
      <c r="QP35" s="430"/>
      <c r="QQ35" s="430"/>
      <c r="QR35" s="430"/>
      <c r="QS35" s="430"/>
      <c r="QT35" s="430"/>
      <c r="QU35" s="430"/>
      <c r="QV35" s="430"/>
      <c r="QW35" s="430"/>
      <c r="QX35" s="430"/>
      <c r="QY35" s="430"/>
      <c r="QZ35" s="430"/>
      <c r="RA35" s="430"/>
      <c r="RB35" s="430"/>
      <c r="RC35" s="430"/>
      <c r="RD35" s="430"/>
      <c r="RE35" s="430"/>
      <c r="RF35" s="430"/>
      <c r="RG35" s="430"/>
      <c r="RH35" s="430"/>
      <c r="RI35" s="430"/>
      <c r="RJ35" s="430"/>
      <c r="RK35" s="430"/>
      <c r="RL35" s="430"/>
      <c r="RM35" s="430"/>
      <c r="RN35" s="430"/>
      <c r="RO35" s="430"/>
      <c r="RP35" s="430"/>
      <c r="RQ35" s="430"/>
      <c r="RR35" s="430"/>
      <c r="RS35" s="430"/>
      <c r="RT35" s="430"/>
      <c r="RU35" s="430"/>
      <c r="RV35" s="430"/>
      <c r="RW35" s="430"/>
      <c r="RX35" s="430"/>
      <c r="RY35" s="430"/>
      <c r="RZ35" s="430"/>
      <c r="SA35" s="430"/>
      <c r="SB35" s="430"/>
      <c r="SC35" s="430"/>
      <c r="SD35" s="430"/>
      <c r="SE35" s="430"/>
      <c r="SF35" s="430"/>
      <c r="SG35" s="430"/>
      <c r="SH35" s="430"/>
      <c r="SI35" s="430"/>
      <c r="SJ35" s="430"/>
      <c r="SK35" s="430"/>
      <c r="SL35" s="430"/>
      <c r="SM35" s="430"/>
      <c r="SN35" s="430"/>
      <c r="SO35" s="430"/>
      <c r="SP35" s="430"/>
      <c r="SQ35" s="430"/>
      <c r="SR35" s="430"/>
      <c r="SS35" s="430"/>
      <c r="ST35" s="430"/>
      <c r="SU35" s="430"/>
      <c r="SV35" s="430"/>
      <c r="SW35" s="430"/>
      <c r="SX35" s="430"/>
      <c r="SY35" s="430"/>
      <c r="SZ35" s="430"/>
      <c r="TA35" s="430"/>
      <c r="TB35" s="430"/>
      <c r="TC35" s="430"/>
      <c r="TD35" s="430"/>
      <c r="TE35" s="430"/>
      <c r="TF35" s="430"/>
      <c r="TG35" s="430"/>
      <c r="TH35" s="430"/>
      <c r="TI35" s="430"/>
      <c r="TJ35" s="430"/>
      <c r="TK35" s="430"/>
      <c r="TL35" s="430"/>
      <c r="TM35" s="430"/>
      <c r="TN35" s="430"/>
      <c r="TO35" s="430"/>
      <c r="TP35" s="430"/>
      <c r="TQ35" s="430"/>
      <c r="TR35" s="430"/>
      <c r="TS35" s="430"/>
      <c r="TT35" s="430"/>
      <c r="TU35" s="430"/>
      <c r="TV35" s="430"/>
      <c r="TW35" s="430"/>
      <c r="TX35" s="430"/>
      <c r="TY35" s="430"/>
      <c r="TZ35" s="430"/>
      <c r="UA35" s="430"/>
      <c r="UB35" s="430"/>
      <c r="UC35" s="430"/>
      <c r="UD35" s="430"/>
      <c r="UE35" s="430"/>
      <c r="UF35" s="430"/>
      <c r="UG35" s="430"/>
      <c r="UH35" s="430"/>
      <c r="UI35" s="430"/>
      <c r="UJ35" s="430"/>
      <c r="UK35" s="430"/>
      <c r="UL35" s="430"/>
      <c r="UM35" s="430"/>
      <c r="UN35" s="430"/>
      <c r="UO35" s="430"/>
      <c r="UP35" s="430"/>
      <c r="UQ35" s="430"/>
      <c r="UR35" s="430"/>
      <c r="US35" s="430"/>
      <c r="UT35" s="430"/>
      <c r="UU35" s="430"/>
      <c r="UV35" s="430"/>
      <c r="UW35" s="430"/>
      <c r="UX35" s="430"/>
      <c r="UY35" s="430"/>
      <c r="UZ35" s="430"/>
      <c r="VA35" s="430"/>
      <c r="VB35" s="430"/>
      <c r="VC35" s="430"/>
      <c r="VD35" s="430"/>
      <c r="VE35" s="430"/>
      <c r="VF35" s="430"/>
      <c r="VG35" s="430"/>
      <c r="VH35" s="430"/>
      <c r="VI35" s="430"/>
      <c r="VJ35" s="430"/>
      <c r="VK35" s="430"/>
      <c r="VL35" s="430"/>
      <c r="VM35" s="430"/>
      <c r="VN35" s="430"/>
      <c r="VO35" s="430"/>
      <c r="VP35" s="430"/>
      <c r="VQ35" s="430"/>
      <c r="VR35" s="430"/>
      <c r="VS35" s="430"/>
      <c r="VT35" s="430"/>
      <c r="VU35" s="430"/>
      <c r="VV35" s="430"/>
      <c r="VW35" s="430"/>
      <c r="VX35" s="430"/>
      <c r="VY35" s="430"/>
      <c r="VZ35" s="430"/>
      <c r="WA35" s="430"/>
      <c r="WB35" s="430"/>
      <c r="WC35" s="430"/>
      <c r="WD35" s="430"/>
      <c r="WE35" s="430"/>
      <c r="WF35" s="430"/>
      <c r="WG35" s="430"/>
      <c r="WH35" s="430"/>
      <c r="WI35" s="430"/>
      <c r="WJ35" s="430"/>
      <c r="WK35" s="430"/>
      <c r="WL35" s="430"/>
      <c r="WM35" s="430"/>
      <c r="WN35" s="430"/>
      <c r="WO35" s="430"/>
      <c r="WP35" s="430"/>
      <c r="WQ35" s="430"/>
      <c r="WR35" s="430"/>
      <c r="WS35" s="430"/>
      <c r="WT35" s="430"/>
      <c r="WU35" s="430"/>
      <c r="WV35" s="430"/>
      <c r="WW35" s="430"/>
      <c r="WX35" s="430"/>
      <c r="WY35" s="430"/>
      <c r="WZ35" s="430"/>
      <c r="XA35" s="430"/>
      <c r="XB35" s="430"/>
      <c r="XC35" s="430"/>
      <c r="XD35" s="430"/>
      <c r="XE35" s="430"/>
      <c r="XF35" s="430"/>
      <c r="XG35" s="430"/>
      <c r="XH35" s="430"/>
      <c r="XI35" s="430"/>
      <c r="XJ35" s="430"/>
      <c r="XK35" s="430"/>
      <c r="XL35" s="430"/>
      <c r="XM35" s="430"/>
      <c r="XN35" s="430"/>
      <c r="XO35" s="430"/>
      <c r="XP35" s="430"/>
      <c r="XQ35" s="430"/>
      <c r="XR35" s="430"/>
      <c r="XS35" s="430"/>
      <c r="XT35" s="430"/>
      <c r="XU35" s="430"/>
      <c r="XV35" s="430"/>
      <c r="XW35" s="430"/>
      <c r="XX35" s="430"/>
      <c r="XY35" s="430"/>
      <c r="XZ35" s="430"/>
      <c r="YA35" s="430"/>
      <c r="YB35" s="430"/>
      <c r="YC35" s="430"/>
      <c r="YD35" s="430"/>
      <c r="YE35" s="430"/>
      <c r="YF35" s="430"/>
      <c r="YG35" s="430"/>
      <c r="YH35" s="430"/>
      <c r="YI35" s="430"/>
      <c r="YJ35" s="430"/>
      <c r="YK35" s="430"/>
      <c r="YL35" s="430"/>
      <c r="YM35" s="430"/>
      <c r="YN35" s="430"/>
      <c r="YO35" s="430"/>
      <c r="YP35" s="430"/>
      <c r="YQ35" s="430"/>
      <c r="YR35" s="430"/>
      <c r="YS35" s="430"/>
      <c r="YT35" s="430"/>
      <c r="YU35" s="430"/>
      <c r="YV35" s="430"/>
      <c r="YW35" s="430"/>
      <c r="YX35" s="430"/>
      <c r="YY35" s="430"/>
      <c r="YZ35" s="430"/>
      <c r="ZA35" s="430"/>
      <c r="ZB35" s="430"/>
      <c r="ZC35" s="430"/>
      <c r="ZD35" s="430"/>
      <c r="ZE35" s="430"/>
      <c r="ZF35" s="430"/>
      <c r="ZG35" s="430"/>
      <c r="ZH35" s="430"/>
      <c r="ZI35" s="430"/>
      <c r="ZJ35" s="430"/>
      <c r="ZK35" s="430"/>
      <c r="ZL35" s="430"/>
      <c r="ZM35" s="430"/>
      <c r="ZN35" s="430"/>
      <c r="ZO35" s="430"/>
      <c r="ZP35" s="430"/>
      <c r="ZQ35" s="430"/>
      <c r="ZR35" s="430"/>
      <c r="ZS35" s="430"/>
      <c r="ZT35" s="430"/>
      <c r="ZU35" s="430"/>
      <c r="ZV35" s="430"/>
      <c r="ZW35" s="430"/>
      <c r="ZX35" s="430"/>
      <c r="ZY35" s="430"/>
      <c r="ZZ35" s="430"/>
      <c r="AAA35" s="430"/>
      <c r="AAB35" s="430"/>
      <c r="AAC35" s="430"/>
      <c r="AAD35" s="430"/>
      <c r="AAE35" s="430"/>
      <c r="AAF35" s="430"/>
      <c r="AAG35" s="430"/>
      <c r="AAH35" s="430"/>
      <c r="AAI35" s="430"/>
      <c r="AAJ35" s="430"/>
      <c r="AAK35" s="430"/>
      <c r="AAL35" s="430"/>
      <c r="AAM35" s="430"/>
      <c r="AAN35" s="430"/>
      <c r="AAO35" s="430"/>
      <c r="AAP35" s="430"/>
      <c r="AAQ35" s="430"/>
      <c r="AAR35" s="430"/>
      <c r="AAS35" s="430"/>
      <c r="AAT35" s="430"/>
      <c r="AAU35" s="430"/>
      <c r="AAV35" s="430"/>
      <c r="AAW35" s="430"/>
      <c r="AAX35" s="430"/>
      <c r="AAY35" s="430"/>
      <c r="AAZ35" s="430"/>
      <c r="ABA35" s="430"/>
      <c r="ABB35" s="430"/>
      <c r="ABC35" s="430"/>
      <c r="ABD35" s="430"/>
      <c r="ABE35" s="430"/>
      <c r="ABF35" s="430"/>
      <c r="ABG35" s="430"/>
      <c r="ABH35" s="430"/>
      <c r="ABI35" s="430"/>
      <c r="ABJ35" s="430"/>
      <c r="ABK35" s="430"/>
      <c r="ABL35" s="430"/>
      <c r="ABM35" s="430"/>
      <c r="ABN35" s="430"/>
      <c r="ABO35" s="430"/>
      <c r="ABP35" s="430"/>
      <c r="ABQ35" s="430"/>
      <c r="ABR35" s="430"/>
      <c r="ABS35" s="430"/>
      <c r="ABT35" s="430"/>
      <c r="ABU35" s="430"/>
      <c r="ABV35" s="430"/>
      <c r="ABW35" s="430"/>
      <c r="ABX35" s="430"/>
      <c r="ABY35" s="430"/>
      <c r="ABZ35" s="430"/>
      <c r="ACA35" s="430"/>
      <c r="ACB35" s="430"/>
      <c r="ACC35" s="430"/>
      <c r="ACD35" s="430"/>
      <c r="ACE35" s="430"/>
      <c r="ACF35" s="430"/>
      <c r="ACG35" s="430"/>
      <c r="ACH35" s="430"/>
      <c r="ACI35" s="430"/>
      <c r="ACJ35" s="430"/>
      <c r="ACK35" s="430"/>
      <c r="ACL35" s="430"/>
      <c r="ACM35" s="430"/>
      <c r="ACN35" s="430"/>
      <c r="ACO35" s="430"/>
      <c r="ACP35" s="430"/>
      <c r="ACQ35" s="430"/>
      <c r="ACR35" s="430"/>
      <c r="ACS35" s="430"/>
      <c r="ACT35" s="430"/>
      <c r="ACU35" s="430"/>
      <c r="ACV35" s="430"/>
      <c r="ACW35" s="430"/>
      <c r="ACX35" s="430"/>
      <c r="ACY35" s="430"/>
      <c r="ACZ35" s="430"/>
      <c r="ADA35" s="430"/>
      <c r="ADB35" s="430"/>
      <c r="ADC35" s="430"/>
      <c r="ADD35" s="430"/>
      <c r="ADE35" s="430"/>
      <c r="ADF35" s="430"/>
      <c r="ADG35" s="430"/>
      <c r="ADH35" s="430"/>
      <c r="ADI35" s="430"/>
      <c r="ADJ35" s="430"/>
      <c r="ADK35" s="430"/>
      <c r="ADL35" s="430"/>
      <c r="ADM35" s="430"/>
      <c r="ADN35" s="430"/>
      <c r="ADO35" s="430"/>
      <c r="ADP35" s="430"/>
      <c r="ADQ35" s="430"/>
      <c r="ADR35" s="430"/>
      <c r="ADS35" s="430"/>
      <c r="ADT35" s="430"/>
      <c r="ADU35" s="430"/>
      <c r="ADV35" s="430"/>
      <c r="ADW35" s="430"/>
      <c r="ADX35" s="430"/>
      <c r="ADY35" s="430"/>
      <c r="ADZ35" s="430"/>
      <c r="AEA35" s="430"/>
      <c r="AEB35" s="430"/>
      <c r="AEC35" s="430"/>
      <c r="AED35" s="430"/>
      <c r="AEE35" s="430"/>
      <c r="AEF35" s="430"/>
      <c r="AEG35" s="430"/>
      <c r="AEH35" s="430"/>
      <c r="AEI35" s="430"/>
      <c r="AEJ35" s="430"/>
      <c r="AEK35" s="430"/>
      <c r="AEL35" s="430"/>
      <c r="AEM35" s="430"/>
      <c r="AEN35" s="430"/>
      <c r="AEO35" s="430"/>
      <c r="AEP35" s="430"/>
      <c r="AEQ35" s="430"/>
      <c r="AER35" s="430"/>
      <c r="AES35" s="430"/>
      <c r="AET35" s="430"/>
      <c r="AEU35" s="430"/>
      <c r="AEV35" s="430"/>
      <c r="AEW35" s="430"/>
      <c r="AEX35" s="430"/>
      <c r="AEY35" s="430"/>
      <c r="AEZ35" s="430"/>
      <c r="AFA35" s="430"/>
      <c r="AFB35" s="430"/>
      <c r="AFC35" s="430"/>
      <c r="AFD35" s="430"/>
      <c r="AFE35" s="430"/>
      <c r="AFF35" s="430"/>
      <c r="AFG35" s="430"/>
      <c r="AFH35" s="430"/>
      <c r="AFI35" s="430"/>
      <c r="AFJ35" s="430"/>
      <c r="AFK35" s="430"/>
      <c r="AFL35" s="430"/>
      <c r="AFM35" s="430"/>
      <c r="AFN35" s="430"/>
      <c r="AFO35" s="430"/>
      <c r="AFP35" s="430"/>
      <c r="AFQ35" s="430"/>
      <c r="AFR35" s="430"/>
      <c r="AFS35" s="430"/>
      <c r="AFT35" s="430"/>
      <c r="AFU35" s="430"/>
      <c r="AFV35" s="430"/>
      <c r="AFW35" s="430"/>
      <c r="AFX35" s="430"/>
      <c r="AFY35" s="430"/>
      <c r="AFZ35" s="430"/>
      <c r="AGA35" s="430"/>
      <c r="AGB35" s="430"/>
      <c r="AGC35" s="430"/>
      <c r="AGD35" s="430"/>
      <c r="AGE35" s="430"/>
      <c r="AGF35" s="430"/>
      <c r="AGG35" s="430"/>
      <c r="AGH35" s="430"/>
      <c r="AGI35" s="430"/>
      <c r="AGJ35" s="430"/>
      <c r="AGK35" s="430"/>
      <c r="AGL35" s="430"/>
      <c r="AGM35" s="430"/>
      <c r="AGN35" s="430"/>
      <c r="AGO35" s="430"/>
      <c r="AGP35" s="430"/>
      <c r="AGQ35" s="430"/>
      <c r="AGR35" s="430"/>
      <c r="AGS35" s="430"/>
      <c r="AGT35" s="430"/>
      <c r="AGU35" s="430"/>
      <c r="AGV35" s="430"/>
      <c r="AGW35" s="430"/>
      <c r="AGX35" s="430"/>
      <c r="AGY35" s="430"/>
      <c r="AGZ35" s="430"/>
      <c r="AHA35" s="430"/>
      <c r="AHB35" s="430"/>
      <c r="AHC35" s="430"/>
      <c r="AHD35" s="430"/>
      <c r="AHE35" s="430"/>
      <c r="AHF35" s="430"/>
      <c r="AHG35" s="430"/>
      <c r="AHH35" s="430"/>
      <c r="AHI35" s="430"/>
      <c r="AHJ35" s="430"/>
      <c r="AHK35" s="430"/>
      <c r="AHL35" s="430"/>
      <c r="AHM35" s="430"/>
      <c r="AHN35" s="430"/>
      <c r="AHO35" s="430"/>
      <c r="AHP35" s="430"/>
      <c r="AHQ35" s="430"/>
      <c r="AHR35" s="430"/>
      <c r="AHS35" s="430"/>
      <c r="AHT35" s="430"/>
      <c r="AHU35" s="430"/>
      <c r="AHV35" s="430"/>
      <c r="AHW35" s="430"/>
      <c r="AHX35" s="430"/>
      <c r="AHY35" s="430"/>
      <c r="AHZ35" s="430"/>
      <c r="AIA35" s="430"/>
      <c r="AIB35" s="430"/>
      <c r="AIC35" s="430"/>
      <c r="AID35" s="430"/>
      <c r="AIE35" s="430"/>
      <c r="AIF35" s="430"/>
      <c r="AIG35" s="430"/>
      <c r="AIH35" s="430"/>
      <c r="AII35" s="430"/>
      <c r="AIJ35" s="430"/>
      <c r="AIK35" s="430"/>
      <c r="AIL35" s="430"/>
      <c r="AIM35" s="430"/>
      <c r="AIN35" s="430"/>
      <c r="AIO35" s="430"/>
      <c r="AIP35" s="430"/>
      <c r="AIQ35" s="430"/>
      <c r="AIR35" s="430"/>
      <c r="AIS35" s="430"/>
      <c r="AIT35" s="430"/>
      <c r="AIU35" s="430"/>
      <c r="AIV35" s="430"/>
      <c r="AIW35" s="430"/>
      <c r="AIX35" s="430"/>
      <c r="AIY35" s="430"/>
      <c r="AIZ35" s="430"/>
      <c r="AJA35" s="430"/>
      <c r="AJB35" s="430"/>
      <c r="AJC35" s="430"/>
      <c r="AJD35" s="430"/>
      <c r="AJE35" s="430"/>
      <c r="AJF35" s="430"/>
      <c r="AJG35" s="430"/>
      <c r="AJH35" s="430"/>
      <c r="AJI35" s="430"/>
      <c r="AJJ35" s="430"/>
      <c r="AJK35" s="430"/>
      <c r="AJL35" s="430"/>
      <c r="AJM35" s="430"/>
      <c r="AJN35" s="430"/>
      <c r="AJO35" s="430"/>
      <c r="AJP35" s="430"/>
      <c r="AJQ35" s="430"/>
      <c r="AJR35" s="430"/>
      <c r="AJS35" s="430"/>
      <c r="AJT35" s="430"/>
      <c r="AJU35" s="430"/>
      <c r="AJV35" s="430"/>
      <c r="AJW35" s="430"/>
      <c r="AJX35" s="430"/>
      <c r="AJY35" s="430"/>
      <c r="AJZ35" s="430"/>
      <c r="AKA35" s="430"/>
      <c r="AKB35" s="430"/>
      <c r="AKC35" s="430"/>
      <c r="AKD35" s="430"/>
      <c r="AKE35" s="430"/>
      <c r="AKF35" s="430"/>
      <c r="AKG35" s="430"/>
      <c r="AKH35" s="430"/>
      <c r="AKI35" s="430"/>
      <c r="AKJ35" s="430"/>
      <c r="AKK35" s="430"/>
      <c r="AKL35" s="430"/>
      <c r="AKM35" s="430"/>
      <c r="AKN35" s="430"/>
      <c r="AKO35" s="430"/>
      <c r="AKP35" s="430"/>
      <c r="AKQ35" s="430"/>
      <c r="AKR35" s="430"/>
      <c r="AKS35" s="430"/>
      <c r="AKT35" s="430"/>
      <c r="AKU35" s="430"/>
      <c r="AKV35" s="430"/>
      <c r="AKW35" s="430"/>
      <c r="AKX35" s="430"/>
      <c r="AKY35" s="430"/>
      <c r="AKZ35" s="430"/>
      <c r="ALA35" s="430"/>
      <c r="ALB35" s="430"/>
      <c r="ALC35" s="430"/>
      <c r="ALD35" s="430"/>
      <c r="ALE35" s="430"/>
      <c r="ALF35" s="430"/>
      <c r="ALG35" s="430"/>
      <c r="ALH35" s="430"/>
      <c r="ALI35" s="430"/>
      <c r="ALJ35" s="430"/>
      <c r="ALK35" s="430"/>
      <c r="ALL35" s="430"/>
      <c r="ALM35" s="430"/>
      <c r="ALN35" s="430"/>
      <c r="ALO35" s="430"/>
      <c r="ALP35" s="430"/>
      <c r="ALQ35" s="430"/>
      <c r="ALR35" s="430"/>
      <c r="ALS35" s="430"/>
      <c r="ALT35" s="430"/>
      <c r="ALU35" s="430"/>
      <c r="ALV35" s="430"/>
      <c r="ALW35" s="430"/>
      <c r="ALX35" s="430"/>
      <c r="ALY35" s="430"/>
      <c r="ALZ35" s="430"/>
      <c r="AMA35" s="430"/>
      <c r="AMB35" s="430"/>
      <c r="AMC35" s="430"/>
      <c r="AMD35" s="430"/>
      <c r="AME35" s="430"/>
      <c r="AMF35" s="430"/>
      <c r="AMG35" s="430"/>
      <c r="AMH35" s="430"/>
      <c r="AMI35" s="430"/>
      <c r="AMJ35" s="430"/>
      <c r="AMK35" s="430"/>
    </row>
    <row r="36" spans="1:1025" s="414" customFormat="1">
      <c r="A36" s="430"/>
      <c r="B36" s="88" t="s">
        <v>6</v>
      </c>
      <c r="C36" s="430" t="s">
        <v>393</v>
      </c>
      <c r="D36" s="430"/>
      <c r="E36" s="430"/>
      <c r="F36" s="430"/>
      <c r="G36" s="430"/>
      <c r="H36" s="267" t="s">
        <v>394</v>
      </c>
      <c r="I36" s="267"/>
      <c r="J36" s="267"/>
      <c r="K36" s="267"/>
      <c r="L36" s="267"/>
      <c r="M36" s="267"/>
      <c r="N36" s="267"/>
      <c r="O36" s="267"/>
      <c r="P36" s="267"/>
      <c r="Q36" s="267"/>
      <c r="R36" s="267"/>
      <c r="S36" s="267"/>
      <c r="T36" s="267"/>
      <c r="U36" s="267"/>
      <c r="V36" s="267"/>
      <c r="W36" s="267"/>
      <c r="X36" s="267"/>
      <c r="Y36" s="267"/>
      <c r="Z36" s="267"/>
      <c r="AA36" s="267"/>
      <c r="AB36" s="267"/>
      <c r="AC36" s="86" t="s">
        <v>389</v>
      </c>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430"/>
      <c r="BB36" s="430"/>
      <c r="BC36" s="430"/>
      <c r="BD36" s="430"/>
      <c r="BE36" s="430"/>
      <c r="BF36" s="430"/>
      <c r="BG36" s="430"/>
      <c r="BH36" s="430"/>
      <c r="BI36" s="430"/>
      <c r="BJ36" s="430"/>
      <c r="BK36" s="430"/>
      <c r="BL36" s="430"/>
      <c r="BM36" s="430"/>
      <c r="BN36" s="430"/>
      <c r="BO36" s="430"/>
      <c r="BP36" s="430"/>
      <c r="BQ36" s="430"/>
      <c r="BR36" s="430"/>
      <c r="BS36" s="430"/>
      <c r="BT36" s="430"/>
      <c r="BU36" s="430"/>
      <c r="BV36" s="430"/>
      <c r="BW36" s="430"/>
      <c r="BX36" s="430"/>
      <c r="BY36" s="430"/>
      <c r="BZ36" s="430"/>
      <c r="CA36" s="430"/>
      <c r="CB36" s="430"/>
      <c r="CC36" s="430"/>
      <c r="CD36" s="430"/>
      <c r="CE36" s="430"/>
      <c r="CF36" s="430"/>
      <c r="CG36" s="430"/>
      <c r="CH36" s="430"/>
      <c r="CI36" s="430"/>
      <c r="CJ36" s="430"/>
      <c r="CK36" s="430"/>
      <c r="CL36" s="430"/>
      <c r="CM36" s="430"/>
      <c r="CN36" s="430"/>
      <c r="CO36" s="430"/>
      <c r="CP36" s="430"/>
      <c r="CQ36" s="430"/>
      <c r="CR36" s="430"/>
      <c r="CS36" s="430"/>
      <c r="CT36" s="430"/>
      <c r="CU36" s="430"/>
      <c r="CV36" s="430"/>
      <c r="CW36" s="430"/>
      <c r="CX36" s="430"/>
      <c r="CY36" s="430"/>
      <c r="CZ36" s="430"/>
      <c r="DA36" s="430"/>
      <c r="DB36" s="430"/>
      <c r="DC36" s="430"/>
      <c r="DD36" s="430"/>
      <c r="DE36" s="430"/>
      <c r="DF36" s="430"/>
      <c r="DG36" s="430"/>
      <c r="DH36" s="430"/>
      <c r="DI36" s="430"/>
      <c r="DJ36" s="430"/>
      <c r="DK36" s="430"/>
      <c r="DL36" s="430"/>
      <c r="DM36" s="430"/>
      <c r="DN36" s="430"/>
      <c r="DO36" s="430"/>
      <c r="DP36" s="430"/>
      <c r="DQ36" s="430"/>
      <c r="DR36" s="430"/>
      <c r="DS36" s="430"/>
      <c r="DT36" s="430"/>
      <c r="DU36" s="430"/>
      <c r="DV36" s="430"/>
      <c r="DW36" s="430"/>
      <c r="DX36" s="430"/>
      <c r="DY36" s="430"/>
      <c r="DZ36" s="430"/>
      <c r="EA36" s="430"/>
      <c r="EB36" s="430"/>
      <c r="EC36" s="430"/>
      <c r="ED36" s="430"/>
      <c r="EE36" s="430"/>
      <c r="EF36" s="430"/>
      <c r="EG36" s="430"/>
      <c r="EH36" s="430"/>
      <c r="EI36" s="430"/>
      <c r="EJ36" s="430"/>
      <c r="EK36" s="430"/>
      <c r="EL36" s="430"/>
      <c r="EM36" s="430"/>
      <c r="EN36" s="430"/>
      <c r="EO36" s="430"/>
      <c r="EP36" s="430"/>
      <c r="EQ36" s="430"/>
      <c r="ER36" s="430"/>
      <c r="ES36" s="430"/>
      <c r="ET36" s="430"/>
      <c r="EU36" s="430"/>
      <c r="EV36" s="430"/>
      <c r="EW36" s="430"/>
      <c r="EX36" s="430"/>
      <c r="EY36" s="430"/>
      <c r="EZ36" s="430"/>
      <c r="FA36" s="430"/>
      <c r="FB36" s="430"/>
      <c r="FC36" s="430"/>
      <c r="FD36" s="430"/>
      <c r="FE36" s="430"/>
      <c r="FF36" s="430"/>
      <c r="FG36" s="430"/>
      <c r="FH36" s="430"/>
      <c r="FI36" s="430"/>
      <c r="FJ36" s="430"/>
      <c r="FK36" s="430"/>
      <c r="FL36" s="430"/>
      <c r="FM36" s="430"/>
      <c r="FN36" s="430"/>
      <c r="FO36" s="430"/>
      <c r="FP36" s="430"/>
      <c r="FQ36" s="430"/>
      <c r="FR36" s="430"/>
      <c r="FS36" s="430"/>
      <c r="FT36" s="430"/>
      <c r="FU36" s="430"/>
      <c r="FV36" s="430"/>
      <c r="FW36" s="430"/>
      <c r="FX36" s="430"/>
      <c r="FY36" s="430"/>
      <c r="FZ36" s="430"/>
      <c r="GA36" s="430"/>
      <c r="GB36" s="430"/>
      <c r="GC36" s="430"/>
      <c r="GD36" s="430"/>
      <c r="GE36" s="430"/>
      <c r="GF36" s="430"/>
      <c r="GG36" s="430"/>
      <c r="GH36" s="430"/>
      <c r="GI36" s="430"/>
      <c r="GJ36" s="430"/>
      <c r="GK36" s="430"/>
      <c r="GL36" s="430"/>
      <c r="GM36" s="430"/>
      <c r="GN36" s="430"/>
      <c r="GO36" s="430"/>
      <c r="GP36" s="430"/>
      <c r="GQ36" s="430"/>
      <c r="GR36" s="430"/>
      <c r="GS36" s="430"/>
      <c r="GT36" s="430"/>
      <c r="GU36" s="430"/>
      <c r="GV36" s="430"/>
      <c r="GW36" s="430"/>
      <c r="GX36" s="430"/>
      <c r="GY36" s="430"/>
      <c r="GZ36" s="430"/>
      <c r="HA36" s="430"/>
      <c r="HB36" s="430"/>
      <c r="HC36" s="430"/>
      <c r="HD36" s="430"/>
      <c r="HE36" s="430"/>
      <c r="HF36" s="430"/>
      <c r="HG36" s="430"/>
      <c r="HH36" s="430"/>
      <c r="HI36" s="430"/>
      <c r="HJ36" s="430"/>
      <c r="HK36" s="430"/>
      <c r="HL36" s="430"/>
      <c r="HM36" s="430"/>
      <c r="HN36" s="430"/>
      <c r="HO36" s="430"/>
      <c r="HP36" s="430"/>
      <c r="HQ36" s="430"/>
      <c r="HR36" s="430"/>
      <c r="HS36" s="430"/>
      <c r="HT36" s="430"/>
      <c r="HU36" s="430"/>
      <c r="HV36" s="430"/>
      <c r="HW36" s="430"/>
      <c r="HX36" s="430"/>
      <c r="HY36" s="430"/>
      <c r="HZ36" s="430"/>
      <c r="IA36" s="430"/>
      <c r="IB36" s="430"/>
      <c r="IC36" s="430"/>
      <c r="ID36" s="430"/>
      <c r="IE36" s="430"/>
      <c r="IF36" s="430"/>
      <c r="IG36" s="430"/>
      <c r="IH36" s="430"/>
      <c r="II36" s="430"/>
      <c r="IJ36" s="430"/>
      <c r="IK36" s="430"/>
      <c r="IL36" s="430"/>
      <c r="IM36" s="430"/>
      <c r="IN36" s="430"/>
      <c r="IO36" s="430"/>
      <c r="IP36" s="430"/>
      <c r="IQ36" s="430"/>
      <c r="IR36" s="430"/>
      <c r="IS36" s="430"/>
      <c r="IT36" s="430"/>
      <c r="IU36" s="430"/>
      <c r="IV36" s="430"/>
      <c r="IW36" s="430"/>
      <c r="IX36" s="430"/>
      <c r="IY36" s="430"/>
      <c r="IZ36" s="430"/>
      <c r="JA36" s="430"/>
      <c r="JB36" s="430"/>
      <c r="JC36" s="430"/>
      <c r="JD36" s="430"/>
      <c r="JE36" s="430"/>
      <c r="JF36" s="430"/>
      <c r="JG36" s="430"/>
      <c r="JH36" s="430"/>
      <c r="JI36" s="430"/>
      <c r="JJ36" s="430"/>
      <c r="JK36" s="430"/>
      <c r="JL36" s="430"/>
      <c r="JM36" s="430"/>
      <c r="JN36" s="430"/>
      <c r="JO36" s="430"/>
      <c r="JP36" s="430"/>
      <c r="JQ36" s="430"/>
      <c r="JR36" s="430"/>
      <c r="JS36" s="430"/>
      <c r="JT36" s="430"/>
      <c r="JU36" s="430"/>
      <c r="JV36" s="430"/>
      <c r="JW36" s="430"/>
      <c r="JX36" s="430"/>
      <c r="JY36" s="430"/>
      <c r="JZ36" s="430"/>
      <c r="KA36" s="430"/>
      <c r="KB36" s="430"/>
      <c r="KC36" s="430"/>
      <c r="KD36" s="430"/>
      <c r="KE36" s="430"/>
      <c r="KF36" s="430"/>
      <c r="KG36" s="430"/>
      <c r="KH36" s="430"/>
      <c r="KI36" s="430"/>
      <c r="KJ36" s="430"/>
      <c r="KK36" s="430"/>
      <c r="KL36" s="430"/>
      <c r="KM36" s="430"/>
      <c r="KN36" s="430"/>
      <c r="KO36" s="430"/>
      <c r="KP36" s="430"/>
      <c r="KQ36" s="430"/>
      <c r="KR36" s="430"/>
      <c r="KS36" s="430"/>
      <c r="KT36" s="430"/>
      <c r="KU36" s="430"/>
      <c r="KV36" s="430"/>
      <c r="KW36" s="430"/>
      <c r="KX36" s="430"/>
      <c r="KY36" s="430"/>
      <c r="KZ36" s="430"/>
      <c r="LA36" s="430"/>
      <c r="LB36" s="430"/>
      <c r="LC36" s="430"/>
      <c r="LD36" s="430"/>
      <c r="LE36" s="430"/>
      <c r="LF36" s="430"/>
      <c r="LG36" s="430"/>
      <c r="LH36" s="430"/>
      <c r="LI36" s="430"/>
      <c r="LJ36" s="430"/>
      <c r="LK36" s="430"/>
      <c r="LL36" s="430"/>
      <c r="LM36" s="430"/>
      <c r="LN36" s="430"/>
      <c r="LO36" s="430"/>
      <c r="LP36" s="430"/>
      <c r="LQ36" s="430"/>
      <c r="LR36" s="430"/>
      <c r="LS36" s="430"/>
      <c r="LT36" s="430"/>
      <c r="LU36" s="430"/>
      <c r="LV36" s="430"/>
      <c r="LW36" s="430"/>
      <c r="LX36" s="430"/>
      <c r="LY36" s="430"/>
      <c r="LZ36" s="430"/>
      <c r="MA36" s="430"/>
      <c r="MB36" s="430"/>
      <c r="MC36" s="430"/>
      <c r="MD36" s="430"/>
      <c r="ME36" s="430"/>
      <c r="MF36" s="430"/>
      <c r="MG36" s="430"/>
      <c r="MH36" s="430"/>
      <c r="MI36" s="430"/>
      <c r="MJ36" s="430"/>
      <c r="MK36" s="430"/>
      <c r="ML36" s="430"/>
      <c r="MM36" s="430"/>
      <c r="MN36" s="430"/>
      <c r="MO36" s="430"/>
      <c r="MP36" s="430"/>
      <c r="MQ36" s="430"/>
      <c r="MR36" s="430"/>
      <c r="MS36" s="430"/>
      <c r="MT36" s="430"/>
      <c r="MU36" s="430"/>
      <c r="MV36" s="430"/>
      <c r="MW36" s="430"/>
      <c r="MX36" s="430"/>
      <c r="MY36" s="430"/>
      <c r="MZ36" s="430"/>
      <c r="NA36" s="430"/>
      <c r="NB36" s="430"/>
      <c r="NC36" s="430"/>
      <c r="ND36" s="430"/>
      <c r="NE36" s="430"/>
      <c r="NF36" s="430"/>
      <c r="NG36" s="430"/>
      <c r="NH36" s="430"/>
      <c r="NI36" s="430"/>
      <c r="NJ36" s="430"/>
      <c r="NK36" s="430"/>
      <c r="NL36" s="430"/>
      <c r="NM36" s="430"/>
      <c r="NN36" s="430"/>
      <c r="NO36" s="430"/>
      <c r="NP36" s="430"/>
      <c r="NQ36" s="430"/>
      <c r="NR36" s="430"/>
      <c r="NS36" s="430"/>
      <c r="NT36" s="430"/>
      <c r="NU36" s="430"/>
      <c r="NV36" s="430"/>
      <c r="NW36" s="430"/>
      <c r="NX36" s="430"/>
      <c r="NY36" s="430"/>
      <c r="NZ36" s="430"/>
      <c r="OA36" s="430"/>
      <c r="OB36" s="430"/>
      <c r="OC36" s="430"/>
      <c r="OD36" s="430"/>
      <c r="OE36" s="430"/>
      <c r="OF36" s="430"/>
      <c r="OG36" s="430"/>
      <c r="OH36" s="430"/>
      <c r="OI36" s="430"/>
      <c r="OJ36" s="430"/>
      <c r="OK36" s="430"/>
      <c r="OL36" s="430"/>
      <c r="OM36" s="430"/>
      <c r="ON36" s="430"/>
      <c r="OO36" s="430"/>
      <c r="OP36" s="430"/>
      <c r="OQ36" s="430"/>
      <c r="OR36" s="430"/>
      <c r="OS36" s="430"/>
      <c r="OT36" s="430"/>
      <c r="OU36" s="430"/>
      <c r="OV36" s="430"/>
      <c r="OW36" s="430"/>
      <c r="OX36" s="430"/>
      <c r="OY36" s="430"/>
      <c r="OZ36" s="430"/>
      <c r="PA36" s="430"/>
      <c r="PB36" s="430"/>
      <c r="PC36" s="430"/>
      <c r="PD36" s="430"/>
      <c r="PE36" s="430"/>
      <c r="PF36" s="430"/>
      <c r="PG36" s="430"/>
      <c r="PH36" s="430"/>
      <c r="PI36" s="430"/>
      <c r="PJ36" s="430"/>
      <c r="PK36" s="430"/>
      <c r="PL36" s="430"/>
      <c r="PM36" s="430"/>
      <c r="PN36" s="430"/>
      <c r="PO36" s="430"/>
      <c r="PP36" s="430"/>
      <c r="PQ36" s="430"/>
      <c r="PR36" s="430"/>
      <c r="PS36" s="430"/>
      <c r="PT36" s="430"/>
      <c r="PU36" s="430"/>
      <c r="PV36" s="430"/>
      <c r="PW36" s="430"/>
      <c r="PX36" s="430"/>
      <c r="PY36" s="430"/>
      <c r="PZ36" s="430"/>
      <c r="QA36" s="430"/>
      <c r="QB36" s="430"/>
      <c r="QC36" s="430"/>
      <c r="QD36" s="430"/>
      <c r="QE36" s="430"/>
      <c r="QF36" s="430"/>
      <c r="QG36" s="430"/>
      <c r="QH36" s="430"/>
      <c r="QI36" s="430"/>
      <c r="QJ36" s="430"/>
      <c r="QK36" s="430"/>
      <c r="QL36" s="430"/>
      <c r="QM36" s="430"/>
      <c r="QN36" s="430"/>
      <c r="QO36" s="430"/>
      <c r="QP36" s="430"/>
      <c r="QQ36" s="430"/>
      <c r="QR36" s="430"/>
      <c r="QS36" s="430"/>
      <c r="QT36" s="430"/>
      <c r="QU36" s="430"/>
      <c r="QV36" s="430"/>
      <c r="QW36" s="430"/>
      <c r="QX36" s="430"/>
      <c r="QY36" s="430"/>
      <c r="QZ36" s="430"/>
      <c r="RA36" s="430"/>
      <c r="RB36" s="430"/>
      <c r="RC36" s="430"/>
      <c r="RD36" s="430"/>
      <c r="RE36" s="430"/>
      <c r="RF36" s="430"/>
      <c r="RG36" s="430"/>
      <c r="RH36" s="430"/>
      <c r="RI36" s="430"/>
      <c r="RJ36" s="430"/>
      <c r="RK36" s="430"/>
      <c r="RL36" s="430"/>
      <c r="RM36" s="430"/>
      <c r="RN36" s="430"/>
      <c r="RO36" s="430"/>
      <c r="RP36" s="430"/>
      <c r="RQ36" s="430"/>
      <c r="RR36" s="430"/>
      <c r="RS36" s="430"/>
      <c r="RT36" s="430"/>
      <c r="RU36" s="430"/>
      <c r="RV36" s="430"/>
      <c r="RW36" s="430"/>
      <c r="RX36" s="430"/>
      <c r="RY36" s="430"/>
      <c r="RZ36" s="430"/>
      <c r="SA36" s="430"/>
      <c r="SB36" s="430"/>
      <c r="SC36" s="430"/>
      <c r="SD36" s="430"/>
      <c r="SE36" s="430"/>
      <c r="SF36" s="430"/>
      <c r="SG36" s="430"/>
      <c r="SH36" s="430"/>
      <c r="SI36" s="430"/>
      <c r="SJ36" s="430"/>
      <c r="SK36" s="430"/>
      <c r="SL36" s="430"/>
      <c r="SM36" s="430"/>
      <c r="SN36" s="430"/>
      <c r="SO36" s="430"/>
      <c r="SP36" s="430"/>
      <c r="SQ36" s="430"/>
      <c r="SR36" s="430"/>
      <c r="SS36" s="430"/>
      <c r="ST36" s="430"/>
      <c r="SU36" s="430"/>
      <c r="SV36" s="430"/>
      <c r="SW36" s="430"/>
      <c r="SX36" s="430"/>
      <c r="SY36" s="430"/>
      <c r="SZ36" s="430"/>
      <c r="TA36" s="430"/>
      <c r="TB36" s="430"/>
      <c r="TC36" s="430"/>
      <c r="TD36" s="430"/>
      <c r="TE36" s="430"/>
      <c r="TF36" s="430"/>
      <c r="TG36" s="430"/>
      <c r="TH36" s="430"/>
      <c r="TI36" s="430"/>
      <c r="TJ36" s="430"/>
      <c r="TK36" s="430"/>
      <c r="TL36" s="430"/>
      <c r="TM36" s="430"/>
      <c r="TN36" s="430"/>
      <c r="TO36" s="430"/>
      <c r="TP36" s="430"/>
      <c r="TQ36" s="430"/>
      <c r="TR36" s="430"/>
      <c r="TS36" s="430"/>
      <c r="TT36" s="430"/>
      <c r="TU36" s="430"/>
      <c r="TV36" s="430"/>
      <c r="TW36" s="430"/>
      <c r="TX36" s="430"/>
      <c r="TY36" s="430"/>
      <c r="TZ36" s="430"/>
      <c r="UA36" s="430"/>
      <c r="UB36" s="430"/>
      <c r="UC36" s="430"/>
      <c r="UD36" s="430"/>
      <c r="UE36" s="430"/>
      <c r="UF36" s="430"/>
      <c r="UG36" s="430"/>
      <c r="UH36" s="430"/>
      <c r="UI36" s="430"/>
      <c r="UJ36" s="430"/>
      <c r="UK36" s="430"/>
      <c r="UL36" s="430"/>
      <c r="UM36" s="430"/>
      <c r="UN36" s="430"/>
      <c r="UO36" s="430"/>
      <c r="UP36" s="430"/>
      <c r="UQ36" s="430"/>
      <c r="UR36" s="430"/>
      <c r="US36" s="430"/>
      <c r="UT36" s="430"/>
      <c r="UU36" s="430"/>
      <c r="UV36" s="430"/>
      <c r="UW36" s="430"/>
      <c r="UX36" s="430"/>
      <c r="UY36" s="430"/>
      <c r="UZ36" s="430"/>
      <c r="VA36" s="430"/>
      <c r="VB36" s="430"/>
      <c r="VC36" s="430"/>
      <c r="VD36" s="430"/>
      <c r="VE36" s="430"/>
      <c r="VF36" s="430"/>
      <c r="VG36" s="430"/>
      <c r="VH36" s="430"/>
      <c r="VI36" s="430"/>
      <c r="VJ36" s="430"/>
      <c r="VK36" s="430"/>
      <c r="VL36" s="430"/>
      <c r="VM36" s="430"/>
      <c r="VN36" s="430"/>
      <c r="VO36" s="430"/>
      <c r="VP36" s="430"/>
      <c r="VQ36" s="430"/>
      <c r="VR36" s="430"/>
      <c r="VS36" s="430"/>
      <c r="VT36" s="430"/>
      <c r="VU36" s="430"/>
      <c r="VV36" s="430"/>
      <c r="VW36" s="430"/>
      <c r="VX36" s="430"/>
      <c r="VY36" s="430"/>
      <c r="VZ36" s="430"/>
      <c r="WA36" s="430"/>
      <c r="WB36" s="430"/>
      <c r="WC36" s="430"/>
      <c r="WD36" s="430"/>
      <c r="WE36" s="430"/>
      <c r="WF36" s="430"/>
      <c r="WG36" s="430"/>
      <c r="WH36" s="430"/>
      <c r="WI36" s="430"/>
      <c r="WJ36" s="430"/>
      <c r="WK36" s="430"/>
      <c r="WL36" s="430"/>
      <c r="WM36" s="430"/>
      <c r="WN36" s="430"/>
      <c r="WO36" s="430"/>
      <c r="WP36" s="430"/>
      <c r="WQ36" s="430"/>
      <c r="WR36" s="430"/>
      <c r="WS36" s="430"/>
      <c r="WT36" s="430"/>
      <c r="WU36" s="430"/>
      <c r="WV36" s="430"/>
      <c r="WW36" s="430"/>
      <c r="WX36" s="430"/>
      <c r="WY36" s="430"/>
      <c r="WZ36" s="430"/>
      <c r="XA36" s="430"/>
      <c r="XB36" s="430"/>
      <c r="XC36" s="430"/>
      <c r="XD36" s="430"/>
      <c r="XE36" s="430"/>
      <c r="XF36" s="430"/>
      <c r="XG36" s="430"/>
      <c r="XH36" s="430"/>
      <c r="XI36" s="430"/>
      <c r="XJ36" s="430"/>
      <c r="XK36" s="430"/>
      <c r="XL36" s="430"/>
      <c r="XM36" s="430"/>
      <c r="XN36" s="430"/>
      <c r="XO36" s="430"/>
      <c r="XP36" s="430"/>
      <c r="XQ36" s="430"/>
      <c r="XR36" s="430"/>
      <c r="XS36" s="430"/>
      <c r="XT36" s="430"/>
      <c r="XU36" s="430"/>
      <c r="XV36" s="430"/>
      <c r="XW36" s="430"/>
      <c r="XX36" s="430"/>
      <c r="XY36" s="430"/>
      <c r="XZ36" s="430"/>
      <c r="YA36" s="430"/>
      <c r="YB36" s="430"/>
      <c r="YC36" s="430"/>
      <c r="YD36" s="430"/>
      <c r="YE36" s="430"/>
      <c r="YF36" s="430"/>
      <c r="YG36" s="430"/>
      <c r="YH36" s="430"/>
      <c r="YI36" s="430"/>
      <c r="YJ36" s="430"/>
      <c r="YK36" s="430"/>
      <c r="YL36" s="430"/>
      <c r="YM36" s="430"/>
      <c r="YN36" s="430"/>
      <c r="YO36" s="430"/>
      <c r="YP36" s="430"/>
      <c r="YQ36" s="430"/>
      <c r="YR36" s="430"/>
      <c r="YS36" s="430"/>
      <c r="YT36" s="430"/>
      <c r="YU36" s="430"/>
      <c r="YV36" s="430"/>
      <c r="YW36" s="430"/>
      <c r="YX36" s="430"/>
      <c r="YY36" s="430"/>
      <c r="YZ36" s="430"/>
      <c r="ZA36" s="430"/>
      <c r="ZB36" s="430"/>
      <c r="ZC36" s="430"/>
      <c r="ZD36" s="430"/>
      <c r="ZE36" s="430"/>
      <c r="ZF36" s="430"/>
      <c r="ZG36" s="430"/>
      <c r="ZH36" s="430"/>
      <c r="ZI36" s="430"/>
      <c r="ZJ36" s="430"/>
      <c r="ZK36" s="430"/>
      <c r="ZL36" s="430"/>
      <c r="ZM36" s="430"/>
      <c r="ZN36" s="430"/>
      <c r="ZO36" s="430"/>
      <c r="ZP36" s="430"/>
      <c r="ZQ36" s="430"/>
      <c r="ZR36" s="430"/>
      <c r="ZS36" s="430"/>
      <c r="ZT36" s="430"/>
      <c r="ZU36" s="430"/>
      <c r="ZV36" s="430"/>
      <c r="ZW36" s="430"/>
      <c r="ZX36" s="430"/>
      <c r="ZY36" s="430"/>
      <c r="ZZ36" s="430"/>
      <c r="AAA36" s="430"/>
      <c r="AAB36" s="430"/>
      <c r="AAC36" s="430"/>
      <c r="AAD36" s="430"/>
      <c r="AAE36" s="430"/>
      <c r="AAF36" s="430"/>
      <c r="AAG36" s="430"/>
      <c r="AAH36" s="430"/>
      <c r="AAI36" s="430"/>
      <c r="AAJ36" s="430"/>
      <c r="AAK36" s="430"/>
      <c r="AAL36" s="430"/>
      <c r="AAM36" s="430"/>
      <c r="AAN36" s="430"/>
      <c r="AAO36" s="430"/>
      <c r="AAP36" s="430"/>
      <c r="AAQ36" s="430"/>
      <c r="AAR36" s="430"/>
      <c r="AAS36" s="430"/>
      <c r="AAT36" s="430"/>
      <c r="AAU36" s="430"/>
      <c r="AAV36" s="430"/>
      <c r="AAW36" s="430"/>
      <c r="AAX36" s="430"/>
      <c r="AAY36" s="430"/>
      <c r="AAZ36" s="430"/>
      <c r="ABA36" s="430"/>
      <c r="ABB36" s="430"/>
      <c r="ABC36" s="430"/>
      <c r="ABD36" s="430"/>
      <c r="ABE36" s="430"/>
      <c r="ABF36" s="430"/>
      <c r="ABG36" s="430"/>
      <c r="ABH36" s="430"/>
      <c r="ABI36" s="430"/>
      <c r="ABJ36" s="430"/>
      <c r="ABK36" s="430"/>
      <c r="ABL36" s="430"/>
      <c r="ABM36" s="430"/>
      <c r="ABN36" s="430"/>
      <c r="ABO36" s="430"/>
      <c r="ABP36" s="430"/>
      <c r="ABQ36" s="430"/>
      <c r="ABR36" s="430"/>
      <c r="ABS36" s="430"/>
      <c r="ABT36" s="430"/>
      <c r="ABU36" s="430"/>
      <c r="ABV36" s="430"/>
      <c r="ABW36" s="430"/>
      <c r="ABX36" s="430"/>
      <c r="ABY36" s="430"/>
      <c r="ABZ36" s="430"/>
      <c r="ACA36" s="430"/>
      <c r="ACB36" s="430"/>
      <c r="ACC36" s="430"/>
      <c r="ACD36" s="430"/>
      <c r="ACE36" s="430"/>
      <c r="ACF36" s="430"/>
      <c r="ACG36" s="430"/>
      <c r="ACH36" s="430"/>
      <c r="ACI36" s="430"/>
      <c r="ACJ36" s="430"/>
      <c r="ACK36" s="430"/>
      <c r="ACL36" s="430"/>
      <c r="ACM36" s="430"/>
      <c r="ACN36" s="430"/>
      <c r="ACO36" s="430"/>
      <c r="ACP36" s="430"/>
      <c r="ACQ36" s="430"/>
      <c r="ACR36" s="430"/>
      <c r="ACS36" s="430"/>
      <c r="ACT36" s="430"/>
      <c r="ACU36" s="430"/>
      <c r="ACV36" s="430"/>
      <c r="ACW36" s="430"/>
      <c r="ACX36" s="430"/>
      <c r="ACY36" s="430"/>
      <c r="ACZ36" s="430"/>
      <c r="ADA36" s="430"/>
      <c r="ADB36" s="430"/>
      <c r="ADC36" s="430"/>
      <c r="ADD36" s="430"/>
      <c r="ADE36" s="430"/>
      <c r="ADF36" s="430"/>
      <c r="ADG36" s="430"/>
      <c r="ADH36" s="430"/>
      <c r="ADI36" s="430"/>
      <c r="ADJ36" s="430"/>
      <c r="ADK36" s="430"/>
      <c r="ADL36" s="430"/>
      <c r="ADM36" s="430"/>
      <c r="ADN36" s="430"/>
      <c r="ADO36" s="430"/>
      <c r="ADP36" s="430"/>
      <c r="ADQ36" s="430"/>
      <c r="ADR36" s="430"/>
      <c r="ADS36" s="430"/>
      <c r="ADT36" s="430"/>
      <c r="ADU36" s="430"/>
      <c r="ADV36" s="430"/>
      <c r="ADW36" s="430"/>
      <c r="ADX36" s="430"/>
      <c r="ADY36" s="430"/>
      <c r="ADZ36" s="430"/>
      <c r="AEA36" s="430"/>
      <c r="AEB36" s="430"/>
      <c r="AEC36" s="430"/>
      <c r="AED36" s="430"/>
      <c r="AEE36" s="430"/>
      <c r="AEF36" s="430"/>
      <c r="AEG36" s="430"/>
      <c r="AEH36" s="430"/>
      <c r="AEI36" s="430"/>
      <c r="AEJ36" s="430"/>
      <c r="AEK36" s="430"/>
      <c r="AEL36" s="430"/>
      <c r="AEM36" s="430"/>
      <c r="AEN36" s="430"/>
      <c r="AEO36" s="430"/>
      <c r="AEP36" s="430"/>
      <c r="AEQ36" s="430"/>
      <c r="AER36" s="430"/>
      <c r="AES36" s="430"/>
      <c r="AET36" s="430"/>
      <c r="AEU36" s="430"/>
      <c r="AEV36" s="430"/>
      <c r="AEW36" s="430"/>
      <c r="AEX36" s="430"/>
      <c r="AEY36" s="430"/>
      <c r="AEZ36" s="430"/>
      <c r="AFA36" s="430"/>
      <c r="AFB36" s="430"/>
      <c r="AFC36" s="430"/>
      <c r="AFD36" s="430"/>
      <c r="AFE36" s="430"/>
      <c r="AFF36" s="430"/>
      <c r="AFG36" s="430"/>
      <c r="AFH36" s="430"/>
      <c r="AFI36" s="430"/>
      <c r="AFJ36" s="430"/>
      <c r="AFK36" s="430"/>
      <c r="AFL36" s="430"/>
      <c r="AFM36" s="430"/>
      <c r="AFN36" s="430"/>
      <c r="AFO36" s="430"/>
      <c r="AFP36" s="430"/>
      <c r="AFQ36" s="430"/>
      <c r="AFR36" s="430"/>
      <c r="AFS36" s="430"/>
      <c r="AFT36" s="430"/>
      <c r="AFU36" s="430"/>
      <c r="AFV36" s="430"/>
      <c r="AFW36" s="430"/>
      <c r="AFX36" s="430"/>
      <c r="AFY36" s="430"/>
      <c r="AFZ36" s="430"/>
      <c r="AGA36" s="430"/>
      <c r="AGB36" s="430"/>
      <c r="AGC36" s="430"/>
      <c r="AGD36" s="430"/>
      <c r="AGE36" s="430"/>
      <c r="AGF36" s="430"/>
      <c r="AGG36" s="430"/>
      <c r="AGH36" s="430"/>
      <c r="AGI36" s="430"/>
      <c r="AGJ36" s="430"/>
      <c r="AGK36" s="430"/>
      <c r="AGL36" s="430"/>
      <c r="AGM36" s="430"/>
      <c r="AGN36" s="430"/>
      <c r="AGO36" s="430"/>
      <c r="AGP36" s="430"/>
      <c r="AGQ36" s="430"/>
      <c r="AGR36" s="430"/>
      <c r="AGS36" s="430"/>
      <c r="AGT36" s="430"/>
      <c r="AGU36" s="430"/>
      <c r="AGV36" s="430"/>
      <c r="AGW36" s="430"/>
      <c r="AGX36" s="430"/>
      <c r="AGY36" s="430"/>
      <c r="AGZ36" s="430"/>
      <c r="AHA36" s="430"/>
      <c r="AHB36" s="430"/>
      <c r="AHC36" s="430"/>
      <c r="AHD36" s="430"/>
      <c r="AHE36" s="430"/>
      <c r="AHF36" s="430"/>
      <c r="AHG36" s="430"/>
      <c r="AHH36" s="430"/>
      <c r="AHI36" s="430"/>
      <c r="AHJ36" s="430"/>
      <c r="AHK36" s="430"/>
      <c r="AHL36" s="430"/>
      <c r="AHM36" s="430"/>
      <c r="AHN36" s="430"/>
      <c r="AHO36" s="430"/>
      <c r="AHP36" s="430"/>
      <c r="AHQ36" s="430"/>
      <c r="AHR36" s="430"/>
      <c r="AHS36" s="430"/>
      <c r="AHT36" s="430"/>
      <c r="AHU36" s="430"/>
      <c r="AHV36" s="430"/>
      <c r="AHW36" s="430"/>
      <c r="AHX36" s="430"/>
      <c r="AHY36" s="430"/>
      <c r="AHZ36" s="430"/>
      <c r="AIA36" s="430"/>
      <c r="AIB36" s="430"/>
      <c r="AIC36" s="430"/>
      <c r="AID36" s="430"/>
      <c r="AIE36" s="430"/>
      <c r="AIF36" s="430"/>
      <c r="AIG36" s="430"/>
      <c r="AIH36" s="430"/>
      <c r="AII36" s="430"/>
      <c r="AIJ36" s="430"/>
      <c r="AIK36" s="430"/>
      <c r="AIL36" s="430"/>
      <c r="AIM36" s="430"/>
      <c r="AIN36" s="430"/>
      <c r="AIO36" s="430"/>
      <c r="AIP36" s="430"/>
      <c r="AIQ36" s="430"/>
      <c r="AIR36" s="430"/>
      <c r="AIS36" s="430"/>
      <c r="AIT36" s="430"/>
      <c r="AIU36" s="430"/>
      <c r="AIV36" s="430"/>
      <c r="AIW36" s="430"/>
      <c r="AIX36" s="430"/>
      <c r="AIY36" s="430"/>
      <c r="AIZ36" s="430"/>
      <c r="AJA36" s="430"/>
      <c r="AJB36" s="430"/>
      <c r="AJC36" s="430"/>
      <c r="AJD36" s="430"/>
      <c r="AJE36" s="430"/>
      <c r="AJF36" s="430"/>
      <c r="AJG36" s="430"/>
      <c r="AJH36" s="430"/>
      <c r="AJI36" s="430"/>
      <c r="AJJ36" s="430"/>
      <c r="AJK36" s="430"/>
      <c r="AJL36" s="430"/>
      <c r="AJM36" s="430"/>
      <c r="AJN36" s="430"/>
      <c r="AJO36" s="430"/>
      <c r="AJP36" s="430"/>
      <c r="AJQ36" s="430"/>
      <c r="AJR36" s="430"/>
      <c r="AJS36" s="430"/>
      <c r="AJT36" s="430"/>
      <c r="AJU36" s="430"/>
      <c r="AJV36" s="430"/>
      <c r="AJW36" s="430"/>
      <c r="AJX36" s="430"/>
      <c r="AJY36" s="430"/>
      <c r="AJZ36" s="430"/>
      <c r="AKA36" s="430"/>
      <c r="AKB36" s="430"/>
      <c r="AKC36" s="430"/>
      <c r="AKD36" s="430"/>
      <c r="AKE36" s="430"/>
      <c r="AKF36" s="430"/>
      <c r="AKG36" s="430"/>
      <c r="AKH36" s="430"/>
      <c r="AKI36" s="430"/>
      <c r="AKJ36" s="430"/>
      <c r="AKK36" s="430"/>
      <c r="AKL36" s="430"/>
      <c r="AKM36" s="430"/>
      <c r="AKN36" s="430"/>
      <c r="AKO36" s="430"/>
      <c r="AKP36" s="430"/>
      <c r="AKQ36" s="430"/>
      <c r="AKR36" s="430"/>
      <c r="AKS36" s="430"/>
      <c r="AKT36" s="430"/>
      <c r="AKU36" s="430"/>
      <c r="AKV36" s="430"/>
      <c r="AKW36" s="430"/>
      <c r="AKX36" s="430"/>
      <c r="AKY36" s="430"/>
      <c r="AKZ36" s="430"/>
      <c r="ALA36" s="430"/>
      <c r="ALB36" s="430"/>
      <c r="ALC36" s="430"/>
      <c r="ALD36" s="430"/>
      <c r="ALE36" s="430"/>
      <c r="ALF36" s="430"/>
      <c r="ALG36" s="430"/>
      <c r="ALH36" s="430"/>
      <c r="ALI36" s="430"/>
      <c r="ALJ36" s="430"/>
      <c r="ALK36" s="430"/>
      <c r="ALL36" s="430"/>
      <c r="ALM36" s="430"/>
      <c r="ALN36" s="430"/>
      <c r="ALO36" s="430"/>
      <c r="ALP36" s="430"/>
      <c r="ALQ36" s="430"/>
      <c r="ALR36" s="430"/>
      <c r="ALS36" s="430"/>
      <c r="ALT36" s="430"/>
      <c r="ALU36" s="430"/>
      <c r="ALV36" s="430"/>
      <c r="ALW36" s="430"/>
      <c r="ALX36" s="430"/>
      <c r="ALY36" s="430"/>
      <c r="ALZ36" s="430"/>
      <c r="AMA36" s="430"/>
      <c r="AMB36" s="430"/>
      <c r="AMC36" s="430"/>
      <c r="AMD36" s="430"/>
      <c r="AME36" s="430"/>
      <c r="AMF36" s="430"/>
      <c r="AMG36" s="430"/>
      <c r="AMH36" s="430"/>
      <c r="AMI36" s="430"/>
      <c r="AMJ36" s="430"/>
      <c r="AMK36" s="430"/>
    </row>
    <row r="37" spans="1:1025" s="414" customFormat="1">
      <c r="A37" s="430"/>
      <c r="B37" s="88" t="s">
        <v>6</v>
      </c>
      <c r="C37" s="430" t="s">
        <v>395</v>
      </c>
      <c r="D37" s="430"/>
      <c r="E37" s="430"/>
      <c r="F37" s="430"/>
      <c r="G37" s="430"/>
      <c r="H37" s="430"/>
      <c r="I37" s="430"/>
      <c r="J37" s="129"/>
      <c r="K37" s="129"/>
      <c r="L37" s="129"/>
      <c r="M37" s="129"/>
      <c r="N37" s="129"/>
      <c r="O37" s="129"/>
      <c r="P37" s="129"/>
      <c r="Q37" s="129"/>
      <c r="R37" s="129"/>
      <c r="S37" s="129"/>
      <c r="T37" s="129"/>
      <c r="U37" s="129"/>
      <c r="V37" s="129"/>
      <c r="W37" s="129"/>
      <c r="X37" s="129"/>
      <c r="Y37" s="129"/>
      <c r="Z37" s="129"/>
      <c r="AA37" s="129"/>
      <c r="AB37" s="129"/>
      <c r="AC37" s="430" t="s">
        <v>389</v>
      </c>
      <c r="AD37" s="430"/>
      <c r="AE37" s="430"/>
      <c r="AF37" s="430"/>
      <c r="AG37" s="430"/>
      <c r="AH37" s="430"/>
      <c r="AI37" s="430"/>
      <c r="AJ37" s="430"/>
      <c r="AK37" s="430"/>
      <c r="AL37" s="430"/>
      <c r="AM37" s="430"/>
      <c r="AN37" s="430"/>
      <c r="AO37" s="430"/>
      <c r="AP37" s="430"/>
      <c r="AQ37" s="430"/>
      <c r="AR37" s="430"/>
      <c r="AS37" s="430"/>
      <c r="AT37" s="430"/>
      <c r="AU37" s="430"/>
      <c r="AV37" s="430"/>
      <c r="AW37" s="430"/>
      <c r="AX37" s="430"/>
      <c r="AY37" s="430"/>
      <c r="AZ37" s="430"/>
      <c r="BA37" s="430"/>
      <c r="BB37" s="430"/>
      <c r="BC37" s="430"/>
      <c r="BD37" s="430"/>
      <c r="BE37" s="430"/>
      <c r="BF37" s="430"/>
      <c r="BG37" s="430"/>
      <c r="BH37" s="430"/>
      <c r="BI37" s="430"/>
      <c r="BJ37" s="430"/>
      <c r="BK37" s="430"/>
      <c r="BL37" s="430"/>
      <c r="BM37" s="430"/>
      <c r="BN37" s="430"/>
      <c r="BO37" s="430"/>
      <c r="BP37" s="430"/>
      <c r="BQ37" s="430"/>
      <c r="BR37" s="430"/>
      <c r="BS37" s="430"/>
      <c r="BT37" s="430"/>
      <c r="BU37" s="430"/>
      <c r="BV37" s="430"/>
      <c r="BW37" s="430"/>
      <c r="BX37" s="430"/>
      <c r="BY37" s="430"/>
      <c r="BZ37" s="430"/>
      <c r="CA37" s="430"/>
      <c r="CB37" s="430"/>
      <c r="CC37" s="430"/>
      <c r="CD37" s="430"/>
      <c r="CE37" s="430"/>
      <c r="CF37" s="430"/>
      <c r="CG37" s="430"/>
      <c r="CH37" s="430"/>
      <c r="CI37" s="430"/>
      <c r="CJ37" s="430"/>
      <c r="CK37" s="430"/>
      <c r="CL37" s="430"/>
      <c r="CM37" s="430"/>
      <c r="CN37" s="430"/>
      <c r="CO37" s="430"/>
      <c r="CP37" s="430"/>
      <c r="CQ37" s="430"/>
      <c r="CR37" s="430"/>
      <c r="CS37" s="430"/>
      <c r="CT37" s="430"/>
      <c r="CU37" s="430"/>
      <c r="CV37" s="430"/>
      <c r="CW37" s="430"/>
      <c r="CX37" s="430"/>
      <c r="CY37" s="430"/>
      <c r="CZ37" s="430"/>
      <c r="DA37" s="430"/>
      <c r="DB37" s="430"/>
      <c r="DC37" s="430"/>
      <c r="DD37" s="430"/>
      <c r="DE37" s="430"/>
      <c r="DF37" s="430"/>
      <c r="DG37" s="430"/>
      <c r="DH37" s="430"/>
      <c r="DI37" s="430"/>
      <c r="DJ37" s="430"/>
      <c r="DK37" s="430"/>
      <c r="DL37" s="430"/>
      <c r="DM37" s="430"/>
      <c r="DN37" s="430"/>
      <c r="DO37" s="430"/>
      <c r="DP37" s="430"/>
      <c r="DQ37" s="430"/>
      <c r="DR37" s="430"/>
      <c r="DS37" s="430"/>
      <c r="DT37" s="430"/>
      <c r="DU37" s="430"/>
      <c r="DV37" s="430"/>
      <c r="DW37" s="430"/>
      <c r="DX37" s="430"/>
      <c r="DY37" s="430"/>
      <c r="DZ37" s="430"/>
      <c r="EA37" s="430"/>
      <c r="EB37" s="430"/>
      <c r="EC37" s="430"/>
      <c r="ED37" s="430"/>
      <c r="EE37" s="430"/>
      <c r="EF37" s="430"/>
      <c r="EG37" s="430"/>
      <c r="EH37" s="430"/>
      <c r="EI37" s="430"/>
      <c r="EJ37" s="430"/>
      <c r="EK37" s="430"/>
      <c r="EL37" s="430"/>
      <c r="EM37" s="430"/>
      <c r="EN37" s="430"/>
      <c r="EO37" s="430"/>
      <c r="EP37" s="430"/>
      <c r="EQ37" s="430"/>
      <c r="ER37" s="430"/>
      <c r="ES37" s="430"/>
      <c r="ET37" s="430"/>
      <c r="EU37" s="430"/>
      <c r="EV37" s="430"/>
      <c r="EW37" s="430"/>
      <c r="EX37" s="430"/>
      <c r="EY37" s="430"/>
      <c r="EZ37" s="430"/>
      <c r="FA37" s="430"/>
      <c r="FB37" s="430"/>
      <c r="FC37" s="430"/>
      <c r="FD37" s="430"/>
      <c r="FE37" s="430"/>
      <c r="FF37" s="430"/>
      <c r="FG37" s="430"/>
      <c r="FH37" s="430"/>
      <c r="FI37" s="430"/>
      <c r="FJ37" s="430"/>
      <c r="FK37" s="430"/>
      <c r="FL37" s="430"/>
      <c r="FM37" s="430"/>
      <c r="FN37" s="430"/>
      <c r="FO37" s="430"/>
      <c r="FP37" s="430"/>
      <c r="FQ37" s="430"/>
      <c r="FR37" s="430"/>
      <c r="FS37" s="430"/>
      <c r="FT37" s="430"/>
      <c r="FU37" s="430"/>
      <c r="FV37" s="430"/>
      <c r="FW37" s="430"/>
      <c r="FX37" s="430"/>
      <c r="FY37" s="430"/>
      <c r="FZ37" s="430"/>
      <c r="GA37" s="430"/>
      <c r="GB37" s="430"/>
      <c r="GC37" s="430"/>
      <c r="GD37" s="430"/>
      <c r="GE37" s="430"/>
      <c r="GF37" s="430"/>
      <c r="GG37" s="430"/>
      <c r="GH37" s="430"/>
      <c r="GI37" s="430"/>
      <c r="GJ37" s="430"/>
      <c r="GK37" s="430"/>
      <c r="GL37" s="430"/>
      <c r="GM37" s="430"/>
      <c r="GN37" s="430"/>
      <c r="GO37" s="430"/>
      <c r="GP37" s="430"/>
      <c r="GQ37" s="430"/>
      <c r="GR37" s="430"/>
      <c r="GS37" s="430"/>
      <c r="GT37" s="430"/>
      <c r="GU37" s="430"/>
      <c r="GV37" s="430"/>
      <c r="GW37" s="430"/>
      <c r="GX37" s="430"/>
      <c r="GY37" s="430"/>
      <c r="GZ37" s="430"/>
      <c r="HA37" s="430"/>
      <c r="HB37" s="430"/>
      <c r="HC37" s="430"/>
      <c r="HD37" s="430"/>
      <c r="HE37" s="430"/>
      <c r="HF37" s="430"/>
      <c r="HG37" s="430"/>
      <c r="HH37" s="430"/>
      <c r="HI37" s="430"/>
      <c r="HJ37" s="430"/>
      <c r="HK37" s="430"/>
      <c r="HL37" s="430"/>
      <c r="HM37" s="430"/>
      <c r="HN37" s="430"/>
      <c r="HO37" s="430"/>
      <c r="HP37" s="430"/>
      <c r="HQ37" s="430"/>
      <c r="HR37" s="430"/>
      <c r="HS37" s="430"/>
      <c r="HT37" s="430"/>
      <c r="HU37" s="430"/>
      <c r="HV37" s="430"/>
      <c r="HW37" s="430"/>
      <c r="HX37" s="430"/>
      <c r="HY37" s="430"/>
      <c r="HZ37" s="430"/>
      <c r="IA37" s="430"/>
      <c r="IB37" s="430"/>
      <c r="IC37" s="430"/>
      <c r="ID37" s="430"/>
      <c r="IE37" s="430"/>
      <c r="IF37" s="430"/>
      <c r="IG37" s="430"/>
      <c r="IH37" s="430"/>
      <c r="II37" s="430"/>
      <c r="IJ37" s="430"/>
      <c r="IK37" s="430"/>
      <c r="IL37" s="430"/>
      <c r="IM37" s="430"/>
      <c r="IN37" s="430"/>
      <c r="IO37" s="430"/>
      <c r="IP37" s="430"/>
      <c r="IQ37" s="430"/>
      <c r="IR37" s="430"/>
      <c r="IS37" s="430"/>
      <c r="IT37" s="430"/>
      <c r="IU37" s="430"/>
      <c r="IV37" s="430"/>
      <c r="IW37" s="430"/>
      <c r="IX37" s="430"/>
      <c r="IY37" s="430"/>
      <c r="IZ37" s="430"/>
      <c r="JA37" s="430"/>
      <c r="JB37" s="430"/>
      <c r="JC37" s="430"/>
      <c r="JD37" s="430"/>
      <c r="JE37" s="430"/>
      <c r="JF37" s="430"/>
      <c r="JG37" s="430"/>
      <c r="JH37" s="430"/>
      <c r="JI37" s="430"/>
      <c r="JJ37" s="430"/>
      <c r="JK37" s="430"/>
      <c r="JL37" s="430"/>
      <c r="JM37" s="430"/>
      <c r="JN37" s="430"/>
      <c r="JO37" s="430"/>
      <c r="JP37" s="430"/>
      <c r="JQ37" s="430"/>
      <c r="JR37" s="430"/>
      <c r="JS37" s="430"/>
      <c r="JT37" s="430"/>
      <c r="JU37" s="430"/>
      <c r="JV37" s="430"/>
      <c r="JW37" s="430"/>
      <c r="JX37" s="430"/>
      <c r="JY37" s="430"/>
      <c r="JZ37" s="430"/>
      <c r="KA37" s="430"/>
      <c r="KB37" s="430"/>
      <c r="KC37" s="430"/>
      <c r="KD37" s="430"/>
      <c r="KE37" s="430"/>
      <c r="KF37" s="430"/>
      <c r="KG37" s="430"/>
      <c r="KH37" s="430"/>
      <c r="KI37" s="430"/>
      <c r="KJ37" s="430"/>
      <c r="KK37" s="430"/>
      <c r="KL37" s="430"/>
      <c r="KM37" s="430"/>
      <c r="KN37" s="430"/>
      <c r="KO37" s="430"/>
      <c r="KP37" s="430"/>
      <c r="KQ37" s="430"/>
      <c r="KR37" s="430"/>
      <c r="KS37" s="430"/>
      <c r="KT37" s="430"/>
      <c r="KU37" s="430"/>
      <c r="KV37" s="430"/>
      <c r="KW37" s="430"/>
      <c r="KX37" s="430"/>
      <c r="KY37" s="430"/>
      <c r="KZ37" s="430"/>
      <c r="LA37" s="430"/>
      <c r="LB37" s="430"/>
      <c r="LC37" s="430"/>
      <c r="LD37" s="430"/>
      <c r="LE37" s="430"/>
      <c r="LF37" s="430"/>
      <c r="LG37" s="430"/>
      <c r="LH37" s="430"/>
      <c r="LI37" s="430"/>
      <c r="LJ37" s="430"/>
      <c r="LK37" s="430"/>
      <c r="LL37" s="430"/>
      <c r="LM37" s="430"/>
      <c r="LN37" s="430"/>
      <c r="LO37" s="430"/>
      <c r="LP37" s="430"/>
      <c r="LQ37" s="430"/>
      <c r="LR37" s="430"/>
      <c r="LS37" s="430"/>
      <c r="LT37" s="430"/>
      <c r="LU37" s="430"/>
      <c r="LV37" s="430"/>
      <c r="LW37" s="430"/>
      <c r="LX37" s="430"/>
      <c r="LY37" s="430"/>
      <c r="LZ37" s="430"/>
      <c r="MA37" s="430"/>
      <c r="MB37" s="430"/>
      <c r="MC37" s="430"/>
      <c r="MD37" s="430"/>
      <c r="ME37" s="430"/>
      <c r="MF37" s="430"/>
      <c r="MG37" s="430"/>
      <c r="MH37" s="430"/>
      <c r="MI37" s="430"/>
      <c r="MJ37" s="430"/>
      <c r="MK37" s="430"/>
      <c r="ML37" s="430"/>
      <c r="MM37" s="430"/>
      <c r="MN37" s="430"/>
      <c r="MO37" s="430"/>
      <c r="MP37" s="430"/>
      <c r="MQ37" s="430"/>
      <c r="MR37" s="430"/>
      <c r="MS37" s="430"/>
      <c r="MT37" s="430"/>
      <c r="MU37" s="430"/>
      <c r="MV37" s="430"/>
      <c r="MW37" s="430"/>
      <c r="MX37" s="430"/>
      <c r="MY37" s="430"/>
      <c r="MZ37" s="430"/>
      <c r="NA37" s="430"/>
      <c r="NB37" s="430"/>
      <c r="NC37" s="430"/>
      <c r="ND37" s="430"/>
      <c r="NE37" s="430"/>
      <c r="NF37" s="430"/>
      <c r="NG37" s="430"/>
      <c r="NH37" s="430"/>
      <c r="NI37" s="430"/>
      <c r="NJ37" s="430"/>
      <c r="NK37" s="430"/>
      <c r="NL37" s="430"/>
      <c r="NM37" s="430"/>
      <c r="NN37" s="430"/>
      <c r="NO37" s="430"/>
      <c r="NP37" s="430"/>
      <c r="NQ37" s="430"/>
      <c r="NR37" s="430"/>
      <c r="NS37" s="430"/>
      <c r="NT37" s="430"/>
      <c r="NU37" s="430"/>
      <c r="NV37" s="430"/>
      <c r="NW37" s="430"/>
      <c r="NX37" s="430"/>
      <c r="NY37" s="430"/>
      <c r="NZ37" s="430"/>
      <c r="OA37" s="430"/>
      <c r="OB37" s="430"/>
      <c r="OC37" s="430"/>
      <c r="OD37" s="430"/>
      <c r="OE37" s="430"/>
      <c r="OF37" s="430"/>
      <c r="OG37" s="430"/>
      <c r="OH37" s="430"/>
      <c r="OI37" s="430"/>
      <c r="OJ37" s="430"/>
      <c r="OK37" s="430"/>
      <c r="OL37" s="430"/>
      <c r="OM37" s="430"/>
      <c r="ON37" s="430"/>
      <c r="OO37" s="430"/>
      <c r="OP37" s="430"/>
      <c r="OQ37" s="430"/>
      <c r="OR37" s="430"/>
      <c r="OS37" s="430"/>
      <c r="OT37" s="430"/>
      <c r="OU37" s="430"/>
      <c r="OV37" s="430"/>
      <c r="OW37" s="430"/>
      <c r="OX37" s="430"/>
      <c r="OY37" s="430"/>
      <c r="OZ37" s="430"/>
      <c r="PA37" s="430"/>
      <c r="PB37" s="430"/>
      <c r="PC37" s="430"/>
      <c r="PD37" s="430"/>
      <c r="PE37" s="430"/>
      <c r="PF37" s="430"/>
      <c r="PG37" s="430"/>
      <c r="PH37" s="430"/>
      <c r="PI37" s="430"/>
      <c r="PJ37" s="430"/>
      <c r="PK37" s="430"/>
      <c r="PL37" s="430"/>
      <c r="PM37" s="430"/>
      <c r="PN37" s="430"/>
      <c r="PO37" s="430"/>
      <c r="PP37" s="430"/>
      <c r="PQ37" s="430"/>
      <c r="PR37" s="430"/>
      <c r="PS37" s="430"/>
      <c r="PT37" s="430"/>
      <c r="PU37" s="430"/>
      <c r="PV37" s="430"/>
      <c r="PW37" s="430"/>
      <c r="PX37" s="430"/>
      <c r="PY37" s="430"/>
      <c r="PZ37" s="430"/>
      <c r="QA37" s="430"/>
      <c r="QB37" s="430"/>
      <c r="QC37" s="430"/>
      <c r="QD37" s="430"/>
      <c r="QE37" s="430"/>
      <c r="QF37" s="430"/>
      <c r="QG37" s="430"/>
      <c r="QH37" s="430"/>
      <c r="QI37" s="430"/>
      <c r="QJ37" s="430"/>
      <c r="QK37" s="430"/>
      <c r="QL37" s="430"/>
      <c r="QM37" s="430"/>
      <c r="QN37" s="430"/>
      <c r="QO37" s="430"/>
      <c r="QP37" s="430"/>
      <c r="QQ37" s="430"/>
      <c r="QR37" s="430"/>
      <c r="QS37" s="430"/>
      <c r="QT37" s="430"/>
      <c r="QU37" s="430"/>
      <c r="QV37" s="430"/>
      <c r="QW37" s="430"/>
      <c r="QX37" s="430"/>
      <c r="QY37" s="430"/>
      <c r="QZ37" s="430"/>
      <c r="RA37" s="430"/>
      <c r="RB37" s="430"/>
      <c r="RC37" s="430"/>
      <c r="RD37" s="430"/>
      <c r="RE37" s="430"/>
      <c r="RF37" s="430"/>
      <c r="RG37" s="430"/>
      <c r="RH37" s="430"/>
      <c r="RI37" s="430"/>
      <c r="RJ37" s="430"/>
      <c r="RK37" s="430"/>
      <c r="RL37" s="430"/>
      <c r="RM37" s="430"/>
      <c r="RN37" s="430"/>
      <c r="RO37" s="430"/>
      <c r="RP37" s="430"/>
      <c r="RQ37" s="430"/>
      <c r="RR37" s="430"/>
      <c r="RS37" s="430"/>
      <c r="RT37" s="430"/>
      <c r="RU37" s="430"/>
      <c r="RV37" s="430"/>
      <c r="RW37" s="430"/>
      <c r="RX37" s="430"/>
      <c r="RY37" s="430"/>
      <c r="RZ37" s="430"/>
      <c r="SA37" s="430"/>
      <c r="SB37" s="430"/>
      <c r="SC37" s="430"/>
      <c r="SD37" s="430"/>
      <c r="SE37" s="430"/>
      <c r="SF37" s="430"/>
      <c r="SG37" s="430"/>
      <c r="SH37" s="430"/>
      <c r="SI37" s="430"/>
      <c r="SJ37" s="430"/>
      <c r="SK37" s="430"/>
      <c r="SL37" s="430"/>
      <c r="SM37" s="430"/>
      <c r="SN37" s="430"/>
      <c r="SO37" s="430"/>
      <c r="SP37" s="430"/>
      <c r="SQ37" s="430"/>
      <c r="SR37" s="430"/>
      <c r="SS37" s="430"/>
      <c r="ST37" s="430"/>
      <c r="SU37" s="430"/>
      <c r="SV37" s="430"/>
      <c r="SW37" s="430"/>
      <c r="SX37" s="430"/>
      <c r="SY37" s="430"/>
      <c r="SZ37" s="430"/>
      <c r="TA37" s="430"/>
      <c r="TB37" s="430"/>
      <c r="TC37" s="430"/>
      <c r="TD37" s="430"/>
      <c r="TE37" s="430"/>
      <c r="TF37" s="430"/>
      <c r="TG37" s="430"/>
      <c r="TH37" s="430"/>
      <c r="TI37" s="430"/>
      <c r="TJ37" s="430"/>
      <c r="TK37" s="430"/>
      <c r="TL37" s="430"/>
      <c r="TM37" s="430"/>
      <c r="TN37" s="430"/>
      <c r="TO37" s="430"/>
      <c r="TP37" s="430"/>
      <c r="TQ37" s="430"/>
      <c r="TR37" s="430"/>
      <c r="TS37" s="430"/>
      <c r="TT37" s="430"/>
      <c r="TU37" s="430"/>
      <c r="TV37" s="430"/>
      <c r="TW37" s="430"/>
      <c r="TX37" s="430"/>
      <c r="TY37" s="430"/>
      <c r="TZ37" s="430"/>
      <c r="UA37" s="430"/>
      <c r="UB37" s="430"/>
      <c r="UC37" s="430"/>
      <c r="UD37" s="430"/>
      <c r="UE37" s="430"/>
      <c r="UF37" s="430"/>
      <c r="UG37" s="430"/>
      <c r="UH37" s="430"/>
      <c r="UI37" s="430"/>
      <c r="UJ37" s="430"/>
      <c r="UK37" s="430"/>
      <c r="UL37" s="430"/>
      <c r="UM37" s="430"/>
      <c r="UN37" s="430"/>
      <c r="UO37" s="430"/>
      <c r="UP37" s="430"/>
      <c r="UQ37" s="430"/>
      <c r="UR37" s="430"/>
      <c r="US37" s="430"/>
      <c r="UT37" s="430"/>
      <c r="UU37" s="430"/>
      <c r="UV37" s="430"/>
      <c r="UW37" s="430"/>
      <c r="UX37" s="430"/>
      <c r="UY37" s="430"/>
      <c r="UZ37" s="430"/>
      <c r="VA37" s="430"/>
      <c r="VB37" s="430"/>
      <c r="VC37" s="430"/>
      <c r="VD37" s="430"/>
      <c r="VE37" s="430"/>
      <c r="VF37" s="430"/>
      <c r="VG37" s="430"/>
      <c r="VH37" s="430"/>
      <c r="VI37" s="430"/>
      <c r="VJ37" s="430"/>
      <c r="VK37" s="430"/>
      <c r="VL37" s="430"/>
      <c r="VM37" s="430"/>
      <c r="VN37" s="430"/>
      <c r="VO37" s="430"/>
      <c r="VP37" s="430"/>
      <c r="VQ37" s="430"/>
      <c r="VR37" s="430"/>
      <c r="VS37" s="430"/>
      <c r="VT37" s="430"/>
      <c r="VU37" s="430"/>
      <c r="VV37" s="430"/>
      <c r="VW37" s="430"/>
      <c r="VX37" s="430"/>
      <c r="VY37" s="430"/>
      <c r="VZ37" s="430"/>
      <c r="WA37" s="430"/>
      <c r="WB37" s="430"/>
      <c r="WC37" s="430"/>
      <c r="WD37" s="430"/>
      <c r="WE37" s="430"/>
      <c r="WF37" s="430"/>
      <c r="WG37" s="430"/>
      <c r="WH37" s="430"/>
      <c r="WI37" s="430"/>
      <c r="WJ37" s="430"/>
      <c r="WK37" s="430"/>
      <c r="WL37" s="430"/>
      <c r="WM37" s="430"/>
      <c r="WN37" s="430"/>
      <c r="WO37" s="430"/>
      <c r="WP37" s="430"/>
      <c r="WQ37" s="430"/>
      <c r="WR37" s="430"/>
      <c r="WS37" s="430"/>
      <c r="WT37" s="430"/>
      <c r="WU37" s="430"/>
      <c r="WV37" s="430"/>
      <c r="WW37" s="430"/>
      <c r="WX37" s="430"/>
      <c r="WY37" s="430"/>
      <c r="WZ37" s="430"/>
      <c r="XA37" s="430"/>
      <c r="XB37" s="430"/>
      <c r="XC37" s="430"/>
      <c r="XD37" s="430"/>
      <c r="XE37" s="430"/>
      <c r="XF37" s="430"/>
      <c r="XG37" s="430"/>
      <c r="XH37" s="430"/>
      <c r="XI37" s="430"/>
      <c r="XJ37" s="430"/>
      <c r="XK37" s="430"/>
      <c r="XL37" s="430"/>
      <c r="XM37" s="430"/>
      <c r="XN37" s="430"/>
      <c r="XO37" s="430"/>
      <c r="XP37" s="430"/>
      <c r="XQ37" s="430"/>
      <c r="XR37" s="430"/>
      <c r="XS37" s="430"/>
      <c r="XT37" s="430"/>
      <c r="XU37" s="430"/>
      <c r="XV37" s="430"/>
      <c r="XW37" s="430"/>
      <c r="XX37" s="430"/>
      <c r="XY37" s="430"/>
      <c r="XZ37" s="430"/>
      <c r="YA37" s="430"/>
      <c r="YB37" s="430"/>
      <c r="YC37" s="430"/>
      <c r="YD37" s="430"/>
      <c r="YE37" s="430"/>
      <c r="YF37" s="430"/>
      <c r="YG37" s="430"/>
      <c r="YH37" s="430"/>
      <c r="YI37" s="430"/>
      <c r="YJ37" s="430"/>
      <c r="YK37" s="430"/>
      <c r="YL37" s="430"/>
      <c r="YM37" s="430"/>
      <c r="YN37" s="430"/>
      <c r="YO37" s="430"/>
      <c r="YP37" s="430"/>
      <c r="YQ37" s="430"/>
      <c r="YR37" s="430"/>
      <c r="YS37" s="430"/>
      <c r="YT37" s="430"/>
      <c r="YU37" s="430"/>
      <c r="YV37" s="430"/>
      <c r="YW37" s="430"/>
      <c r="YX37" s="430"/>
      <c r="YY37" s="430"/>
      <c r="YZ37" s="430"/>
      <c r="ZA37" s="430"/>
      <c r="ZB37" s="430"/>
      <c r="ZC37" s="430"/>
      <c r="ZD37" s="430"/>
      <c r="ZE37" s="430"/>
      <c r="ZF37" s="430"/>
      <c r="ZG37" s="430"/>
      <c r="ZH37" s="430"/>
      <c r="ZI37" s="430"/>
      <c r="ZJ37" s="430"/>
      <c r="ZK37" s="430"/>
      <c r="ZL37" s="430"/>
      <c r="ZM37" s="430"/>
      <c r="ZN37" s="430"/>
      <c r="ZO37" s="430"/>
      <c r="ZP37" s="430"/>
      <c r="ZQ37" s="430"/>
      <c r="ZR37" s="430"/>
      <c r="ZS37" s="430"/>
      <c r="ZT37" s="430"/>
      <c r="ZU37" s="430"/>
      <c r="ZV37" s="430"/>
      <c r="ZW37" s="430"/>
      <c r="ZX37" s="430"/>
      <c r="ZY37" s="430"/>
      <c r="ZZ37" s="430"/>
      <c r="AAA37" s="430"/>
      <c r="AAB37" s="430"/>
      <c r="AAC37" s="430"/>
      <c r="AAD37" s="430"/>
      <c r="AAE37" s="430"/>
      <c r="AAF37" s="430"/>
      <c r="AAG37" s="430"/>
      <c r="AAH37" s="430"/>
      <c r="AAI37" s="430"/>
      <c r="AAJ37" s="430"/>
      <c r="AAK37" s="430"/>
      <c r="AAL37" s="430"/>
      <c r="AAM37" s="430"/>
      <c r="AAN37" s="430"/>
      <c r="AAO37" s="430"/>
      <c r="AAP37" s="430"/>
      <c r="AAQ37" s="430"/>
      <c r="AAR37" s="430"/>
      <c r="AAS37" s="430"/>
      <c r="AAT37" s="430"/>
      <c r="AAU37" s="430"/>
      <c r="AAV37" s="430"/>
      <c r="AAW37" s="430"/>
      <c r="AAX37" s="430"/>
      <c r="AAY37" s="430"/>
      <c r="AAZ37" s="430"/>
      <c r="ABA37" s="430"/>
      <c r="ABB37" s="430"/>
      <c r="ABC37" s="430"/>
      <c r="ABD37" s="430"/>
      <c r="ABE37" s="430"/>
      <c r="ABF37" s="430"/>
      <c r="ABG37" s="430"/>
      <c r="ABH37" s="430"/>
      <c r="ABI37" s="430"/>
      <c r="ABJ37" s="430"/>
      <c r="ABK37" s="430"/>
      <c r="ABL37" s="430"/>
      <c r="ABM37" s="430"/>
      <c r="ABN37" s="430"/>
      <c r="ABO37" s="430"/>
      <c r="ABP37" s="430"/>
      <c r="ABQ37" s="430"/>
      <c r="ABR37" s="430"/>
      <c r="ABS37" s="430"/>
      <c r="ABT37" s="430"/>
      <c r="ABU37" s="430"/>
      <c r="ABV37" s="430"/>
      <c r="ABW37" s="430"/>
      <c r="ABX37" s="430"/>
      <c r="ABY37" s="430"/>
      <c r="ABZ37" s="430"/>
      <c r="ACA37" s="430"/>
      <c r="ACB37" s="430"/>
      <c r="ACC37" s="430"/>
      <c r="ACD37" s="430"/>
      <c r="ACE37" s="430"/>
      <c r="ACF37" s="430"/>
      <c r="ACG37" s="430"/>
      <c r="ACH37" s="430"/>
      <c r="ACI37" s="430"/>
      <c r="ACJ37" s="430"/>
      <c r="ACK37" s="430"/>
      <c r="ACL37" s="430"/>
      <c r="ACM37" s="430"/>
      <c r="ACN37" s="430"/>
      <c r="ACO37" s="430"/>
      <c r="ACP37" s="430"/>
      <c r="ACQ37" s="430"/>
      <c r="ACR37" s="430"/>
      <c r="ACS37" s="430"/>
      <c r="ACT37" s="430"/>
      <c r="ACU37" s="430"/>
      <c r="ACV37" s="430"/>
      <c r="ACW37" s="430"/>
      <c r="ACX37" s="430"/>
      <c r="ACY37" s="430"/>
      <c r="ACZ37" s="430"/>
      <c r="ADA37" s="430"/>
      <c r="ADB37" s="430"/>
      <c r="ADC37" s="430"/>
      <c r="ADD37" s="430"/>
      <c r="ADE37" s="430"/>
      <c r="ADF37" s="430"/>
      <c r="ADG37" s="430"/>
      <c r="ADH37" s="430"/>
      <c r="ADI37" s="430"/>
      <c r="ADJ37" s="430"/>
      <c r="ADK37" s="430"/>
      <c r="ADL37" s="430"/>
      <c r="ADM37" s="430"/>
      <c r="ADN37" s="430"/>
      <c r="ADO37" s="430"/>
      <c r="ADP37" s="430"/>
      <c r="ADQ37" s="430"/>
      <c r="ADR37" s="430"/>
      <c r="ADS37" s="430"/>
      <c r="ADT37" s="430"/>
      <c r="ADU37" s="430"/>
      <c r="ADV37" s="430"/>
      <c r="ADW37" s="430"/>
      <c r="ADX37" s="430"/>
      <c r="ADY37" s="430"/>
      <c r="ADZ37" s="430"/>
      <c r="AEA37" s="430"/>
      <c r="AEB37" s="430"/>
      <c r="AEC37" s="430"/>
      <c r="AED37" s="430"/>
      <c r="AEE37" s="430"/>
      <c r="AEF37" s="430"/>
      <c r="AEG37" s="430"/>
      <c r="AEH37" s="430"/>
      <c r="AEI37" s="430"/>
      <c r="AEJ37" s="430"/>
      <c r="AEK37" s="430"/>
      <c r="AEL37" s="430"/>
      <c r="AEM37" s="430"/>
      <c r="AEN37" s="430"/>
      <c r="AEO37" s="430"/>
      <c r="AEP37" s="430"/>
      <c r="AEQ37" s="430"/>
      <c r="AER37" s="430"/>
      <c r="AES37" s="430"/>
      <c r="AET37" s="430"/>
      <c r="AEU37" s="430"/>
      <c r="AEV37" s="430"/>
      <c r="AEW37" s="430"/>
      <c r="AEX37" s="430"/>
      <c r="AEY37" s="430"/>
      <c r="AEZ37" s="430"/>
      <c r="AFA37" s="430"/>
      <c r="AFB37" s="430"/>
      <c r="AFC37" s="430"/>
      <c r="AFD37" s="430"/>
      <c r="AFE37" s="430"/>
      <c r="AFF37" s="430"/>
      <c r="AFG37" s="430"/>
      <c r="AFH37" s="430"/>
      <c r="AFI37" s="430"/>
      <c r="AFJ37" s="430"/>
      <c r="AFK37" s="430"/>
      <c r="AFL37" s="430"/>
      <c r="AFM37" s="430"/>
      <c r="AFN37" s="430"/>
      <c r="AFO37" s="430"/>
      <c r="AFP37" s="430"/>
      <c r="AFQ37" s="430"/>
      <c r="AFR37" s="430"/>
      <c r="AFS37" s="430"/>
      <c r="AFT37" s="430"/>
      <c r="AFU37" s="430"/>
      <c r="AFV37" s="430"/>
      <c r="AFW37" s="430"/>
      <c r="AFX37" s="430"/>
      <c r="AFY37" s="430"/>
      <c r="AFZ37" s="430"/>
      <c r="AGA37" s="430"/>
      <c r="AGB37" s="430"/>
      <c r="AGC37" s="430"/>
      <c r="AGD37" s="430"/>
      <c r="AGE37" s="430"/>
      <c r="AGF37" s="430"/>
      <c r="AGG37" s="430"/>
      <c r="AGH37" s="430"/>
      <c r="AGI37" s="430"/>
      <c r="AGJ37" s="430"/>
      <c r="AGK37" s="430"/>
      <c r="AGL37" s="430"/>
      <c r="AGM37" s="430"/>
      <c r="AGN37" s="430"/>
      <c r="AGO37" s="430"/>
      <c r="AGP37" s="430"/>
      <c r="AGQ37" s="430"/>
      <c r="AGR37" s="430"/>
      <c r="AGS37" s="430"/>
      <c r="AGT37" s="430"/>
      <c r="AGU37" s="430"/>
      <c r="AGV37" s="430"/>
      <c r="AGW37" s="430"/>
      <c r="AGX37" s="430"/>
      <c r="AGY37" s="430"/>
      <c r="AGZ37" s="430"/>
      <c r="AHA37" s="430"/>
      <c r="AHB37" s="430"/>
      <c r="AHC37" s="430"/>
      <c r="AHD37" s="430"/>
      <c r="AHE37" s="430"/>
      <c r="AHF37" s="430"/>
      <c r="AHG37" s="430"/>
      <c r="AHH37" s="430"/>
      <c r="AHI37" s="430"/>
      <c r="AHJ37" s="430"/>
      <c r="AHK37" s="430"/>
      <c r="AHL37" s="430"/>
      <c r="AHM37" s="430"/>
      <c r="AHN37" s="430"/>
      <c r="AHO37" s="430"/>
      <c r="AHP37" s="430"/>
      <c r="AHQ37" s="430"/>
      <c r="AHR37" s="430"/>
      <c r="AHS37" s="430"/>
      <c r="AHT37" s="430"/>
      <c r="AHU37" s="430"/>
      <c r="AHV37" s="430"/>
      <c r="AHW37" s="430"/>
      <c r="AHX37" s="430"/>
      <c r="AHY37" s="430"/>
      <c r="AHZ37" s="430"/>
      <c r="AIA37" s="430"/>
      <c r="AIB37" s="430"/>
      <c r="AIC37" s="430"/>
      <c r="AID37" s="430"/>
      <c r="AIE37" s="430"/>
      <c r="AIF37" s="430"/>
      <c r="AIG37" s="430"/>
      <c r="AIH37" s="430"/>
      <c r="AII37" s="430"/>
      <c r="AIJ37" s="430"/>
      <c r="AIK37" s="430"/>
      <c r="AIL37" s="430"/>
      <c r="AIM37" s="430"/>
      <c r="AIN37" s="430"/>
      <c r="AIO37" s="430"/>
      <c r="AIP37" s="430"/>
      <c r="AIQ37" s="430"/>
      <c r="AIR37" s="430"/>
      <c r="AIS37" s="430"/>
      <c r="AIT37" s="430"/>
      <c r="AIU37" s="430"/>
      <c r="AIV37" s="430"/>
      <c r="AIW37" s="430"/>
      <c r="AIX37" s="430"/>
      <c r="AIY37" s="430"/>
      <c r="AIZ37" s="430"/>
      <c r="AJA37" s="430"/>
      <c r="AJB37" s="430"/>
      <c r="AJC37" s="430"/>
      <c r="AJD37" s="430"/>
      <c r="AJE37" s="430"/>
      <c r="AJF37" s="430"/>
      <c r="AJG37" s="430"/>
      <c r="AJH37" s="430"/>
      <c r="AJI37" s="430"/>
      <c r="AJJ37" s="430"/>
      <c r="AJK37" s="430"/>
      <c r="AJL37" s="430"/>
      <c r="AJM37" s="430"/>
      <c r="AJN37" s="430"/>
      <c r="AJO37" s="430"/>
      <c r="AJP37" s="430"/>
      <c r="AJQ37" s="430"/>
      <c r="AJR37" s="430"/>
      <c r="AJS37" s="430"/>
      <c r="AJT37" s="430"/>
      <c r="AJU37" s="430"/>
      <c r="AJV37" s="430"/>
      <c r="AJW37" s="430"/>
      <c r="AJX37" s="430"/>
      <c r="AJY37" s="430"/>
      <c r="AJZ37" s="430"/>
      <c r="AKA37" s="430"/>
      <c r="AKB37" s="430"/>
      <c r="AKC37" s="430"/>
      <c r="AKD37" s="430"/>
      <c r="AKE37" s="430"/>
      <c r="AKF37" s="430"/>
      <c r="AKG37" s="430"/>
      <c r="AKH37" s="430"/>
      <c r="AKI37" s="430"/>
      <c r="AKJ37" s="430"/>
      <c r="AKK37" s="430"/>
      <c r="AKL37" s="430"/>
      <c r="AKM37" s="430"/>
      <c r="AKN37" s="430"/>
      <c r="AKO37" s="430"/>
      <c r="AKP37" s="430"/>
      <c r="AKQ37" s="430"/>
      <c r="AKR37" s="430"/>
      <c r="AKS37" s="430"/>
      <c r="AKT37" s="430"/>
      <c r="AKU37" s="430"/>
      <c r="AKV37" s="430"/>
      <c r="AKW37" s="430"/>
      <c r="AKX37" s="430"/>
      <c r="AKY37" s="430"/>
      <c r="AKZ37" s="430"/>
      <c r="ALA37" s="430"/>
      <c r="ALB37" s="430"/>
      <c r="ALC37" s="430"/>
      <c r="ALD37" s="430"/>
      <c r="ALE37" s="430"/>
      <c r="ALF37" s="430"/>
      <c r="ALG37" s="430"/>
      <c r="ALH37" s="430"/>
      <c r="ALI37" s="430"/>
      <c r="ALJ37" s="430"/>
      <c r="ALK37" s="430"/>
      <c r="ALL37" s="430"/>
      <c r="ALM37" s="430"/>
      <c r="ALN37" s="430"/>
      <c r="ALO37" s="430"/>
      <c r="ALP37" s="430"/>
      <c r="ALQ37" s="430"/>
      <c r="ALR37" s="430"/>
      <c r="ALS37" s="430"/>
      <c r="ALT37" s="430"/>
      <c r="ALU37" s="430"/>
      <c r="ALV37" s="430"/>
      <c r="ALW37" s="430"/>
      <c r="ALX37" s="430"/>
      <c r="ALY37" s="430"/>
      <c r="ALZ37" s="430"/>
      <c r="AMA37" s="430"/>
      <c r="AMB37" s="430"/>
      <c r="AMC37" s="430"/>
      <c r="AMD37" s="430"/>
      <c r="AME37" s="430"/>
      <c r="AMF37" s="430"/>
      <c r="AMG37" s="430"/>
      <c r="AMH37" s="430"/>
      <c r="AMI37" s="430"/>
      <c r="AMJ37" s="430"/>
      <c r="AMK37" s="430"/>
    </row>
    <row r="38" spans="1:1025">
      <c r="B38" s="88"/>
      <c r="J38" s="88"/>
      <c r="K38" s="88"/>
      <c r="L38" s="88"/>
      <c r="M38" s="88"/>
      <c r="N38" s="88"/>
      <c r="O38" s="88"/>
      <c r="P38" s="88"/>
      <c r="Q38" s="88"/>
      <c r="R38" s="88"/>
      <c r="S38" s="88"/>
      <c r="T38" s="88"/>
      <c r="U38" s="88"/>
      <c r="V38" s="88"/>
      <c r="W38" s="88"/>
      <c r="X38" s="88"/>
      <c r="Y38" s="88"/>
      <c r="Z38" s="88"/>
      <c r="AA38" s="88"/>
      <c r="AB38" s="88"/>
    </row>
    <row r="39" spans="1:1025" ht="18" customHeight="1">
      <c r="A39" s="433" t="s">
        <v>213</v>
      </c>
      <c r="B39" s="433"/>
      <c r="C39" s="433"/>
      <c r="D39" s="433"/>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row>
    <row r="40" spans="1:1025" s="431" customFormat="1" ht="15.2" customHeight="1">
      <c r="A40" s="436" t="s">
        <v>29</v>
      </c>
      <c r="B40" s="436"/>
      <c r="C40" s="436"/>
      <c r="D40" s="436"/>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row>
    <row r="41" spans="1:1025" ht="7.5" customHeight="1"/>
    <row r="42" spans="1:1025">
      <c r="A42" s="430" t="s">
        <v>137</v>
      </c>
    </row>
    <row r="43" spans="1:1025">
      <c r="B43" s="443" t="s">
        <v>94</v>
      </c>
      <c r="C43" s="443"/>
      <c r="D43" s="443"/>
      <c r="E43" s="443"/>
      <c r="F43" s="443" t="s">
        <v>398</v>
      </c>
      <c r="G43" s="443"/>
      <c r="H43" s="443"/>
      <c r="I43" s="443"/>
      <c r="J43" s="443"/>
      <c r="K43" s="443" t="s">
        <v>388</v>
      </c>
      <c r="L43" s="443"/>
      <c r="M43" s="443"/>
      <c r="N43" s="443"/>
      <c r="O43" s="443"/>
      <c r="P43" s="443" t="s">
        <v>226</v>
      </c>
      <c r="Q43" s="443"/>
      <c r="R43" s="443"/>
      <c r="S43" s="443"/>
      <c r="T43" s="443"/>
      <c r="U43" s="443" t="s">
        <v>232</v>
      </c>
      <c r="V43" s="443"/>
      <c r="W43" s="443"/>
      <c r="X43" s="443"/>
      <c r="Y43" s="443"/>
      <c r="Z43" s="443" t="s">
        <v>74</v>
      </c>
      <c r="AA43" s="443"/>
      <c r="AB43" s="443"/>
      <c r="AC43" s="443"/>
    </row>
    <row r="44" spans="1:1025" ht="18" customHeight="1">
      <c r="B44" s="441" t="s">
        <v>291</v>
      </c>
      <c r="C44" s="441"/>
      <c r="D44" s="441"/>
      <c r="E44" s="441"/>
      <c r="F44" s="415"/>
      <c r="G44" s="415"/>
      <c r="H44" s="415"/>
      <c r="I44" s="415"/>
      <c r="J44" s="415"/>
      <c r="K44" s="415"/>
      <c r="L44" s="415"/>
      <c r="M44" s="415"/>
      <c r="N44" s="415"/>
      <c r="O44" s="415"/>
      <c r="P44" s="415"/>
      <c r="Q44" s="415"/>
      <c r="R44" s="415"/>
      <c r="S44" s="415"/>
      <c r="T44" s="415"/>
      <c r="U44" s="415"/>
      <c r="V44" s="415"/>
      <c r="W44" s="415"/>
      <c r="X44" s="415"/>
      <c r="Y44" s="415"/>
      <c r="Z44" s="415"/>
      <c r="AA44" s="415"/>
      <c r="AB44" s="415"/>
      <c r="AC44" s="415"/>
    </row>
    <row r="45" spans="1:1025" s="430" customFormat="1">
      <c r="B45" s="442" t="s">
        <v>392</v>
      </c>
    </row>
    <row r="46" spans="1:1025" s="430" customFormat="1">
      <c r="B46" s="444" t="s">
        <v>399</v>
      </c>
      <c r="C46" s="444"/>
      <c r="D46" s="444"/>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76"/>
    </row>
    <row r="47" spans="1:1025" s="430" customFormat="1" ht="20.100000000000001" customHeight="1">
      <c r="B47" s="444"/>
      <c r="C47" s="444"/>
      <c r="D47" s="444"/>
      <c r="E47" s="444"/>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76"/>
    </row>
    <row r="48" spans="1:1025" s="430" customFormat="1">
      <c r="B48" s="442"/>
    </row>
    <row r="49" spans="1:1025" ht="18" customHeight="1">
      <c r="A49" s="433" t="s">
        <v>366</v>
      </c>
      <c r="B49" s="433"/>
      <c r="C49" s="433"/>
      <c r="D49" s="433"/>
      <c r="E49" s="433"/>
      <c r="F49" s="433"/>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row>
    <row r="50" spans="1:1025" s="431" customFormat="1" ht="15.2" customHeight="1">
      <c r="A50" s="436" t="s">
        <v>401</v>
      </c>
      <c r="B50" s="436"/>
      <c r="C50" s="436"/>
      <c r="D50" s="436"/>
      <c r="E50" s="436"/>
      <c r="F50" s="436"/>
      <c r="G50" s="436"/>
      <c r="H50" s="436"/>
      <c r="I50" s="436"/>
      <c r="J50" s="436"/>
      <c r="K50" s="436"/>
      <c r="L50" s="436"/>
      <c r="M50" s="436"/>
      <c r="N50" s="436"/>
      <c r="O50" s="436"/>
      <c r="P50" s="436"/>
      <c r="Q50" s="436"/>
      <c r="R50" s="436"/>
      <c r="S50" s="436"/>
      <c r="T50" s="436"/>
      <c r="U50" s="436"/>
      <c r="V50" s="436"/>
      <c r="W50" s="436"/>
      <c r="X50" s="436"/>
      <c r="Y50" s="436"/>
      <c r="Z50" s="436"/>
      <c r="AA50" s="436"/>
      <c r="AB50" s="436"/>
      <c r="AC50" s="436"/>
    </row>
    <row r="51" spans="1:1025" s="431" customFormat="1" ht="9.75" customHeight="1">
      <c r="A51" s="435"/>
      <c r="B51" s="435"/>
      <c r="C51" s="435"/>
      <c r="D51" s="435"/>
      <c r="E51" s="435"/>
      <c r="F51" s="435"/>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row>
    <row r="52" spans="1:1025">
      <c r="A52" s="430" t="s">
        <v>352</v>
      </c>
    </row>
    <row r="53" spans="1:1025" ht="27.2" customHeight="1">
      <c r="B53" s="443" t="s">
        <v>94</v>
      </c>
      <c r="C53" s="443"/>
      <c r="D53" s="443"/>
      <c r="E53" s="443"/>
      <c r="F53" s="460" t="s">
        <v>8</v>
      </c>
      <c r="G53" s="460"/>
      <c r="H53" s="460"/>
      <c r="I53" s="460"/>
      <c r="J53" s="460"/>
      <c r="K53" s="443" t="s">
        <v>386</v>
      </c>
      <c r="L53" s="443"/>
      <c r="M53" s="443"/>
      <c r="N53" s="443"/>
      <c r="O53" s="443"/>
      <c r="P53" s="443" t="s">
        <v>226</v>
      </c>
      <c r="Q53" s="443"/>
      <c r="R53" s="443"/>
      <c r="S53" s="443"/>
      <c r="T53" s="443"/>
      <c r="U53" s="443" t="s">
        <v>232</v>
      </c>
      <c r="V53" s="443"/>
      <c r="W53" s="443"/>
      <c r="X53" s="443"/>
      <c r="Y53" s="443"/>
      <c r="Z53" s="443" t="s">
        <v>74</v>
      </c>
      <c r="AA53" s="443"/>
      <c r="AB53" s="443"/>
      <c r="AC53" s="443"/>
    </row>
    <row r="54" spans="1:1025" ht="18" customHeight="1">
      <c r="B54" s="441" t="s">
        <v>291</v>
      </c>
      <c r="C54" s="441"/>
      <c r="D54" s="441"/>
      <c r="E54" s="441"/>
      <c r="F54" s="415"/>
      <c r="G54" s="415"/>
      <c r="H54" s="415"/>
      <c r="I54" s="415"/>
      <c r="J54" s="415"/>
      <c r="K54" s="415"/>
      <c r="L54" s="415"/>
      <c r="M54" s="415"/>
      <c r="N54" s="415"/>
      <c r="O54" s="415"/>
      <c r="P54" s="415"/>
      <c r="Q54" s="415"/>
      <c r="R54" s="415"/>
      <c r="S54" s="415"/>
      <c r="T54" s="415"/>
      <c r="U54" s="415"/>
      <c r="V54" s="415"/>
      <c r="W54" s="415"/>
      <c r="X54" s="415"/>
      <c r="Y54" s="415"/>
      <c r="Z54" s="415"/>
      <c r="AA54" s="415"/>
      <c r="AB54" s="415"/>
      <c r="AC54" s="415"/>
    </row>
    <row r="55" spans="1:1025" ht="18" customHeight="1">
      <c r="B55" s="445" t="s">
        <v>250</v>
      </c>
      <c r="C55" s="445"/>
      <c r="D55" s="445"/>
      <c r="E55" s="445"/>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5"/>
    </row>
    <row r="56" spans="1:1025" ht="18" customHeight="1">
      <c r="B56" s="446" t="s">
        <v>392</v>
      </c>
      <c r="C56" s="446"/>
      <c r="D56" s="446"/>
      <c r="E56" s="446"/>
      <c r="F56" s="446"/>
      <c r="G56" s="446"/>
      <c r="H56" s="446"/>
      <c r="I56" s="446"/>
      <c r="J56" s="446"/>
      <c r="K56" s="446"/>
      <c r="L56" s="446"/>
      <c r="M56" s="446"/>
      <c r="N56" s="446"/>
      <c r="O56" s="446"/>
      <c r="P56" s="446"/>
      <c r="Q56" s="446"/>
      <c r="R56" s="446"/>
      <c r="S56" s="446"/>
      <c r="T56" s="446"/>
      <c r="U56" s="446"/>
      <c r="V56" s="446"/>
      <c r="W56" s="446"/>
      <c r="X56" s="446"/>
      <c r="Y56" s="446"/>
      <c r="Z56" s="446"/>
      <c r="AA56" s="446"/>
      <c r="AB56" s="446"/>
      <c r="AC56" s="446"/>
    </row>
    <row r="57" spans="1:1025" s="432" customFormat="1" ht="18" customHeight="1">
      <c r="A57" s="437"/>
      <c r="B57" s="447"/>
      <c r="C57" s="447"/>
      <c r="D57" s="447"/>
      <c r="E57" s="447"/>
      <c r="F57" s="447"/>
      <c r="G57" s="447"/>
      <c r="H57" s="447"/>
      <c r="I57" s="447"/>
      <c r="J57" s="447"/>
      <c r="K57" s="447"/>
      <c r="L57" s="447"/>
      <c r="M57" s="447"/>
      <c r="N57" s="447"/>
      <c r="O57" s="447"/>
      <c r="P57" s="447"/>
      <c r="Q57" s="447"/>
      <c r="R57" s="447"/>
      <c r="S57" s="447"/>
      <c r="T57" s="447"/>
      <c r="U57" s="447"/>
      <c r="V57" s="447"/>
      <c r="W57" s="447"/>
      <c r="X57" s="447"/>
      <c r="Y57" s="447"/>
      <c r="Z57" s="447"/>
      <c r="AA57" s="447"/>
      <c r="AB57" s="447"/>
      <c r="AC57" s="447"/>
      <c r="AD57" s="437"/>
      <c r="AE57" s="437"/>
      <c r="AF57" s="437"/>
      <c r="AG57" s="437"/>
      <c r="AH57" s="437"/>
      <c r="AI57" s="437"/>
      <c r="AJ57" s="437"/>
      <c r="AK57" s="437"/>
      <c r="AL57" s="437"/>
      <c r="AM57" s="437"/>
      <c r="AN57" s="437"/>
      <c r="AO57" s="437"/>
      <c r="AP57" s="437"/>
      <c r="AQ57" s="437"/>
      <c r="AR57" s="437"/>
      <c r="AS57" s="437"/>
      <c r="AT57" s="437"/>
      <c r="AU57" s="437"/>
      <c r="AV57" s="437"/>
      <c r="AW57" s="437"/>
      <c r="AX57" s="437"/>
      <c r="AY57" s="437"/>
      <c r="AZ57" s="437"/>
      <c r="BA57" s="437"/>
      <c r="BB57" s="437"/>
      <c r="BC57" s="437"/>
      <c r="BD57" s="437"/>
      <c r="BE57" s="437"/>
      <c r="BF57" s="437"/>
      <c r="BG57" s="437"/>
      <c r="BH57" s="437"/>
      <c r="BI57" s="437"/>
      <c r="BJ57" s="437"/>
      <c r="BK57" s="437"/>
      <c r="BL57" s="437"/>
      <c r="BM57" s="437"/>
      <c r="BN57" s="437"/>
      <c r="BO57" s="437"/>
      <c r="BP57" s="437"/>
      <c r="BQ57" s="437"/>
      <c r="BR57" s="437"/>
      <c r="BS57" s="437"/>
      <c r="BT57" s="437"/>
      <c r="BU57" s="437"/>
      <c r="BV57" s="437"/>
      <c r="BW57" s="437"/>
      <c r="BX57" s="437"/>
      <c r="BY57" s="437"/>
      <c r="BZ57" s="437"/>
      <c r="CA57" s="437"/>
      <c r="CB57" s="437"/>
      <c r="CC57" s="437"/>
      <c r="CD57" s="437"/>
      <c r="CE57" s="437"/>
      <c r="CF57" s="437"/>
      <c r="CG57" s="437"/>
      <c r="CH57" s="437"/>
      <c r="CI57" s="437"/>
      <c r="CJ57" s="437"/>
      <c r="CK57" s="437"/>
      <c r="CL57" s="437"/>
      <c r="CM57" s="437"/>
      <c r="CN57" s="437"/>
      <c r="CO57" s="437"/>
      <c r="CP57" s="437"/>
      <c r="CQ57" s="437"/>
      <c r="CR57" s="437"/>
      <c r="CS57" s="437"/>
      <c r="CT57" s="437"/>
      <c r="CU57" s="437"/>
      <c r="CV57" s="437"/>
      <c r="CW57" s="437"/>
      <c r="CX57" s="437"/>
      <c r="CY57" s="437"/>
      <c r="CZ57" s="437"/>
      <c r="DA57" s="437"/>
      <c r="DB57" s="437"/>
      <c r="DC57" s="437"/>
      <c r="DD57" s="437"/>
      <c r="DE57" s="437"/>
      <c r="DF57" s="437"/>
      <c r="DG57" s="437"/>
      <c r="DH57" s="437"/>
      <c r="DI57" s="437"/>
      <c r="DJ57" s="437"/>
      <c r="DK57" s="437"/>
      <c r="DL57" s="437"/>
      <c r="DM57" s="437"/>
      <c r="DN57" s="437"/>
      <c r="DO57" s="437"/>
      <c r="DP57" s="437"/>
      <c r="DQ57" s="437"/>
      <c r="DR57" s="437"/>
      <c r="DS57" s="437"/>
      <c r="DT57" s="437"/>
      <c r="DU57" s="437"/>
      <c r="DV57" s="437"/>
      <c r="DW57" s="437"/>
      <c r="DX57" s="437"/>
      <c r="DY57" s="437"/>
      <c r="DZ57" s="437"/>
      <c r="EA57" s="437"/>
      <c r="EB57" s="437"/>
      <c r="EC57" s="437"/>
      <c r="ED57" s="437"/>
      <c r="EE57" s="437"/>
      <c r="EF57" s="437"/>
      <c r="EG57" s="437"/>
      <c r="EH57" s="437"/>
      <c r="EI57" s="437"/>
      <c r="EJ57" s="437"/>
      <c r="EK57" s="437"/>
      <c r="EL57" s="437"/>
      <c r="EM57" s="437"/>
      <c r="EN57" s="437"/>
      <c r="EO57" s="437"/>
      <c r="EP57" s="437"/>
      <c r="EQ57" s="437"/>
      <c r="ER57" s="437"/>
      <c r="ES57" s="437"/>
      <c r="ET57" s="437"/>
      <c r="EU57" s="437"/>
      <c r="EV57" s="437"/>
      <c r="EW57" s="437"/>
      <c r="EX57" s="437"/>
      <c r="EY57" s="437"/>
      <c r="EZ57" s="437"/>
      <c r="FA57" s="437"/>
      <c r="FB57" s="437"/>
      <c r="FC57" s="437"/>
      <c r="FD57" s="437"/>
      <c r="FE57" s="437"/>
      <c r="FF57" s="437"/>
      <c r="FG57" s="437"/>
      <c r="FH57" s="437"/>
      <c r="FI57" s="437"/>
      <c r="FJ57" s="437"/>
      <c r="FK57" s="437"/>
      <c r="FL57" s="437"/>
      <c r="FM57" s="437"/>
      <c r="FN57" s="437"/>
      <c r="FO57" s="437"/>
      <c r="FP57" s="437"/>
      <c r="FQ57" s="437"/>
      <c r="FR57" s="437"/>
      <c r="FS57" s="437"/>
      <c r="FT57" s="437"/>
      <c r="FU57" s="437"/>
      <c r="FV57" s="437"/>
      <c r="FW57" s="437"/>
      <c r="FX57" s="437"/>
      <c r="FY57" s="437"/>
      <c r="FZ57" s="437"/>
      <c r="GA57" s="437"/>
      <c r="GB57" s="437"/>
      <c r="GC57" s="437"/>
      <c r="GD57" s="437"/>
      <c r="GE57" s="437"/>
      <c r="GF57" s="437"/>
      <c r="GG57" s="437"/>
      <c r="GH57" s="437"/>
      <c r="GI57" s="437"/>
      <c r="GJ57" s="437"/>
      <c r="GK57" s="437"/>
      <c r="GL57" s="437"/>
      <c r="GM57" s="437"/>
      <c r="GN57" s="437"/>
      <c r="GO57" s="437"/>
      <c r="GP57" s="437"/>
      <c r="GQ57" s="437"/>
      <c r="GR57" s="437"/>
      <c r="GS57" s="437"/>
      <c r="GT57" s="437"/>
      <c r="GU57" s="437"/>
      <c r="GV57" s="437"/>
      <c r="GW57" s="437"/>
      <c r="GX57" s="437"/>
      <c r="GY57" s="437"/>
      <c r="GZ57" s="437"/>
      <c r="HA57" s="437"/>
      <c r="HB57" s="437"/>
      <c r="HC57" s="437"/>
      <c r="HD57" s="437"/>
      <c r="HE57" s="437"/>
      <c r="HF57" s="437"/>
      <c r="HG57" s="437"/>
      <c r="HH57" s="437"/>
      <c r="HI57" s="437"/>
      <c r="HJ57" s="437"/>
      <c r="HK57" s="437"/>
      <c r="HL57" s="437"/>
      <c r="HM57" s="437"/>
      <c r="HN57" s="437"/>
      <c r="HO57" s="437"/>
      <c r="HP57" s="437"/>
      <c r="HQ57" s="437"/>
      <c r="HR57" s="437"/>
      <c r="HS57" s="437"/>
      <c r="HT57" s="437"/>
      <c r="HU57" s="437"/>
      <c r="HV57" s="437"/>
      <c r="HW57" s="437"/>
      <c r="HX57" s="437"/>
      <c r="HY57" s="437"/>
      <c r="HZ57" s="437"/>
      <c r="IA57" s="437"/>
      <c r="IB57" s="437"/>
      <c r="IC57" s="437"/>
      <c r="ID57" s="437"/>
      <c r="IE57" s="437"/>
      <c r="IF57" s="437"/>
      <c r="IG57" s="437"/>
      <c r="IH57" s="437"/>
      <c r="II57" s="437"/>
      <c r="IJ57" s="437"/>
      <c r="IK57" s="437"/>
      <c r="IL57" s="437"/>
      <c r="IM57" s="437"/>
      <c r="IN57" s="437"/>
      <c r="IO57" s="437"/>
      <c r="IP57" s="437"/>
      <c r="IQ57" s="437"/>
      <c r="IR57" s="437"/>
      <c r="IS57" s="437"/>
      <c r="IT57" s="437"/>
      <c r="IU57" s="437"/>
      <c r="IV57" s="437"/>
      <c r="IW57" s="437"/>
      <c r="IX57" s="437"/>
      <c r="IY57" s="437"/>
      <c r="IZ57" s="437"/>
      <c r="JA57" s="437"/>
      <c r="JB57" s="437"/>
      <c r="JC57" s="437"/>
      <c r="JD57" s="437"/>
      <c r="JE57" s="437"/>
      <c r="JF57" s="437"/>
      <c r="JG57" s="437"/>
      <c r="JH57" s="437"/>
      <c r="JI57" s="437"/>
      <c r="JJ57" s="437"/>
      <c r="JK57" s="437"/>
      <c r="JL57" s="437"/>
      <c r="JM57" s="437"/>
      <c r="JN57" s="437"/>
      <c r="JO57" s="437"/>
      <c r="JP57" s="437"/>
      <c r="JQ57" s="437"/>
      <c r="JR57" s="437"/>
      <c r="JS57" s="437"/>
      <c r="JT57" s="437"/>
      <c r="JU57" s="437"/>
      <c r="JV57" s="437"/>
      <c r="JW57" s="437"/>
      <c r="JX57" s="437"/>
      <c r="JY57" s="437"/>
      <c r="JZ57" s="437"/>
      <c r="KA57" s="437"/>
      <c r="KB57" s="437"/>
      <c r="KC57" s="437"/>
      <c r="KD57" s="437"/>
      <c r="KE57" s="437"/>
      <c r="KF57" s="437"/>
      <c r="KG57" s="437"/>
      <c r="KH57" s="437"/>
      <c r="KI57" s="437"/>
      <c r="KJ57" s="437"/>
      <c r="KK57" s="437"/>
      <c r="KL57" s="437"/>
      <c r="KM57" s="437"/>
      <c r="KN57" s="437"/>
      <c r="KO57" s="437"/>
      <c r="KP57" s="437"/>
      <c r="KQ57" s="437"/>
      <c r="KR57" s="437"/>
      <c r="KS57" s="437"/>
      <c r="KT57" s="437"/>
      <c r="KU57" s="437"/>
      <c r="KV57" s="437"/>
      <c r="KW57" s="437"/>
      <c r="KX57" s="437"/>
      <c r="KY57" s="437"/>
      <c r="KZ57" s="437"/>
      <c r="LA57" s="437"/>
      <c r="LB57" s="437"/>
      <c r="LC57" s="437"/>
      <c r="LD57" s="437"/>
      <c r="LE57" s="437"/>
      <c r="LF57" s="437"/>
      <c r="LG57" s="437"/>
      <c r="LH57" s="437"/>
      <c r="LI57" s="437"/>
      <c r="LJ57" s="437"/>
      <c r="LK57" s="437"/>
      <c r="LL57" s="437"/>
      <c r="LM57" s="437"/>
      <c r="LN57" s="437"/>
      <c r="LO57" s="437"/>
      <c r="LP57" s="437"/>
      <c r="LQ57" s="437"/>
      <c r="LR57" s="437"/>
      <c r="LS57" s="437"/>
      <c r="LT57" s="437"/>
      <c r="LU57" s="437"/>
      <c r="LV57" s="437"/>
      <c r="LW57" s="437"/>
      <c r="LX57" s="437"/>
      <c r="LY57" s="437"/>
      <c r="LZ57" s="437"/>
      <c r="MA57" s="437"/>
      <c r="MB57" s="437"/>
      <c r="MC57" s="437"/>
      <c r="MD57" s="437"/>
      <c r="ME57" s="437"/>
      <c r="MF57" s="437"/>
      <c r="MG57" s="437"/>
      <c r="MH57" s="437"/>
      <c r="MI57" s="437"/>
      <c r="MJ57" s="437"/>
      <c r="MK57" s="437"/>
      <c r="ML57" s="437"/>
      <c r="MM57" s="437"/>
      <c r="MN57" s="437"/>
      <c r="MO57" s="437"/>
      <c r="MP57" s="437"/>
      <c r="MQ57" s="437"/>
      <c r="MR57" s="437"/>
      <c r="MS57" s="437"/>
      <c r="MT57" s="437"/>
      <c r="MU57" s="437"/>
      <c r="MV57" s="437"/>
      <c r="MW57" s="437"/>
      <c r="MX57" s="437"/>
      <c r="MY57" s="437"/>
      <c r="MZ57" s="437"/>
      <c r="NA57" s="437"/>
      <c r="NB57" s="437"/>
      <c r="NC57" s="437"/>
      <c r="ND57" s="437"/>
      <c r="NE57" s="437"/>
      <c r="NF57" s="437"/>
      <c r="NG57" s="437"/>
      <c r="NH57" s="437"/>
      <c r="NI57" s="437"/>
      <c r="NJ57" s="437"/>
      <c r="NK57" s="437"/>
      <c r="NL57" s="437"/>
      <c r="NM57" s="437"/>
      <c r="NN57" s="437"/>
      <c r="NO57" s="437"/>
      <c r="NP57" s="437"/>
      <c r="NQ57" s="437"/>
      <c r="NR57" s="437"/>
      <c r="NS57" s="437"/>
      <c r="NT57" s="437"/>
      <c r="NU57" s="437"/>
      <c r="NV57" s="437"/>
      <c r="NW57" s="437"/>
      <c r="NX57" s="437"/>
      <c r="NY57" s="437"/>
      <c r="NZ57" s="437"/>
      <c r="OA57" s="437"/>
      <c r="OB57" s="437"/>
      <c r="OC57" s="437"/>
      <c r="OD57" s="437"/>
      <c r="OE57" s="437"/>
      <c r="OF57" s="437"/>
      <c r="OG57" s="437"/>
      <c r="OH57" s="437"/>
      <c r="OI57" s="437"/>
      <c r="OJ57" s="437"/>
      <c r="OK57" s="437"/>
      <c r="OL57" s="437"/>
      <c r="OM57" s="437"/>
      <c r="ON57" s="437"/>
      <c r="OO57" s="437"/>
      <c r="OP57" s="437"/>
      <c r="OQ57" s="437"/>
      <c r="OR57" s="437"/>
      <c r="OS57" s="437"/>
      <c r="OT57" s="437"/>
      <c r="OU57" s="437"/>
      <c r="OV57" s="437"/>
      <c r="OW57" s="437"/>
      <c r="OX57" s="437"/>
      <c r="OY57" s="437"/>
      <c r="OZ57" s="437"/>
      <c r="PA57" s="437"/>
      <c r="PB57" s="437"/>
      <c r="PC57" s="437"/>
      <c r="PD57" s="437"/>
      <c r="PE57" s="437"/>
      <c r="PF57" s="437"/>
      <c r="PG57" s="437"/>
      <c r="PH57" s="437"/>
      <c r="PI57" s="437"/>
      <c r="PJ57" s="437"/>
      <c r="PK57" s="437"/>
      <c r="PL57" s="437"/>
      <c r="PM57" s="437"/>
      <c r="PN57" s="437"/>
      <c r="PO57" s="437"/>
      <c r="PP57" s="437"/>
      <c r="PQ57" s="437"/>
      <c r="PR57" s="437"/>
      <c r="PS57" s="437"/>
      <c r="PT57" s="437"/>
      <c r="PU57" s="437"/>
      <c r="PV57" s="437"/>
      <c r="PW57" s="437"/>
      <c r="PX57" s="437"/>
      <c r="PY57" s="437"/>
      <c r="PZ57" s="437"/>
      <c r="QA57" s="437"/>
      <c r="QB57" s="437"/>
      <c r="QC57" s="437"/>
      <c r="QD57" s="437"/>
      <c r="QE57" s="437"/>
      <c r="QF57" s="437"/>
      <c r="QG57" s="437"/>
      <c r="QH57" s="437"/>
      <c r="QI57" s="437"/>
      <c r="QJ57" s="437"/>
      <c r="QK57" s="437"/>
      <c r="QL57" s="437"/>
      <c r="QM57" s="437"/>
      <c r="QN57" s="437"/>
      <c r="QO57" s="437"/>
      <c r="QP57" s="437"/>
      <c r="QQ57" s="437"/>
      <c r="QR57" s="437"/>
      <c r="QS57" s="437"/>
      <c r="QT57" s="437"/>
      <c r="QU57" s="437"/>
      <c r="QV57" s="437"/>
      <c r="QW57" s="437"/>
      <c r="QX57" s="437"/>
      <c r="QY57" s="437"/>
      <c r="QZ57" s="437"/>
      <c r="RA57" s="437"/>
      <c r="RB57" s="437"/>
      <c r="RC57" s="437"/>
      <c r="RD57" s="437"/>
      <c r="RE57" s="437"/>
      <c r="RF57" s="437"/>
      <c r="RG57" s="437"/>
      <c r="RH57" s="437"/>
      <c r="RI57" s="437"/>
      <c r="RJ57" s="437"/>
      <c r="RK57" s="437"/>
      <c r="RL57" s="437"/>
      <c r="RM57" s="437"/>
      <c r="RN57" s="437"/>
      <c r="RO57" s="437"/>
      <c r="RP57" s="437"/>
      <c r="RQ57" s="437"/>
      <c r="RR57" s="437"/>
      <c r="RS57" s="437"/>
      <c r="RT57" s="437"/>
      <c r="RU57" s="437"/>
      <c r="RV57" s="437"/>
      <c r="RW57" s="437"/>
      <c r="RX57" s="437"/>
      <c r="RY57" s="437"/>
      <c r="RZ57" s="437"/>
      <c r="SA57" s="437"/>
      <c r="SB57" s="437"/>
      <c r="SC57" s="437"/>
      <c r="SD57" s="437"/>
      <c r="SE57" s="437"/>
      <c r="SF57" s="437"/>
      <c r="SG57" s="437"/>
      <c r="SH57" s="437"/>
      <c r="SI57" s="437"/>
      <c r="SJ57" s="437"/>
      <c r="SK57" s="437"/>
      <c r="SL57" s="437"/>
      <c r="SM57" s="437"/>
      <c r="SN57" s="437"/>
      <c r="SO57" s="437"/>
      <c r="SP57" s="437"/>
      <c r="SQ57" s="437"/>
      <c r="SR57" s="437"/>
      <c r="SS57" s="437"/>
      <c r="ST57" s="437"/>
      <c r="SU57" s="437"/>
      <c r="SV57" s="437"/>
      <c r="SW57" s="437"/>
      <c r="SX57" s="437"/>
      <c r="SY57" s="437"/>
      <c r="SZ57" s="437"/>
      <c r="TA57" s="437"/>
      <c r="TB57" s="437"/>
      <c r="TC57" s="437"/>
      <c r="TD57" s="437"/>
      <c r="TE57" s="437"/>
      <c r="TF57" s="437"/>
      <c r="TG57" s="437"/>
      <c r="TH57" s="437"/>
      <c r="TI57" s="437"/>
      <c r="TJ57" s="437"/>
      <c r="TK57" s="437"/>
      <c r="TL57" s="437"/>
      <c r="TM57" s="437"/>
      <c r="TN57" s="437"/>
      <c r="TO57" s="437"/>
      <c r="TP57" s="437"/>
      <c r="TQ57" s="437"/>
      <c r="TR57" s="437"/>
      <c r="TS57" s="437"/>
      <c r="TT57" s="437"/>
      <c r="TU57" s="437"/>
      <c r="TV57" s="437"/>
      <c r="TW57" s="437"/>
      <c r="TX57" s="437"/>
      <c r="TY57" s="437"/>
      <c r="TZ57" s="437"/>
      <c r="UA57" s="437"/>
      <c r="UB57" s="437"/>
      <c r="UC57" s="437"/>
      <c r="UD57" s="437"/>
      <c r="UE57" s="437"/>
      <c r="UF57" s="437"/>
      <c r="UG57" s="437"/>
      <c r="UH57" s="437"/>
      <c r="UI57" s="437"/>
      <c r="UJ57" s="437"/>
      <c r="UK57" s="437"/>
      <c r="UL57" s="437"/>
      <c r="UM57" s="437"/>
      <c r="UN57" s="437"/>
      <c r="UO57" s="437"/>
      <c r="UP57" s="437"/>
      <c r="UQ57" s="437"/>
      <c r="UR57" s="437"/>
      <c r="US57" s="437"/>
      <c r="UT57" s="437"/>
      <c r="UU57" s="437"/>
      <c r="UV57" s="437"/>
      <c r="UW57" s="437"/>
      <c r="UX57" s="437"/>
      <c r="UY57" s="437"/>
      <c r="UZ57" s="437"/>
      <c r="VA57" s="437"/>
      <c r="VB57" s="437"/>
      <c r="VC57" s="437"/>
      <c r="VD57" s="437"/>
      <c r="VE57" s="437"/>
      <c r="VF57" s="437"/>
      <c r="VG57" s="437"/>
      <c r="VH57" s="437"/>
      <c r="VI57" s="437"/>
      <c r="VJ57" s="437"/>
      <c r="VK57" s="437"/>
      <c r="VL57" s="437"/>
      <c r="VM57" s="437"/>
      <c r="VN57" s="437"/>
      <c r="VO57" s="437"/>
      <c r="VP57" s="437"/>
      <c r="VQ57" s="437"/>
      <c r="VR57" s="437"/>
      <c r="VS57" s="437"/>
      <c r="VT57" s="437"/>
      <c r="VU57" s="437"/>
      <c r="VV57" s="437"/>
      <c r="VW57" s="437"/>
      <c r="VX57" s="437"/>
      <c r="VY57" s="437"/>
      <c r="VZ57" s="437"/>
      <c r="WA57" s="437"/>
      <c r="WB57" s="437"/>
      <c r="WC57" s="437"/>
      <c r="WD57" s="437"/>
      <c r="WE57" s="437"/>
      <c r="WF57" s="437"/>
      <c r="WG57" s="437"/>
      <c r="WH57" s="437"/>
      <c r="WI57" s="437"/>
      <c r="WJ57" s="437"/>
      <c r="WK57" s="437"/>
      <c r="WL57" s="437"/>
      <c r="WM57" s="437"/>
      <c r="WN57" s="437"/>
      <c r="WO57" s="437"/>
      <c r="WP57" s="437"/>
      <c r="WQ57" s="437"/>
      <c r="WR57" s="437"/>
      <c r="WS57" s="437"/>
      <c r="WT57" s="437"/>
      <c r="WU57" s="437"/>
      <c r="WV57" s="437"/>
      <c r="WW57" s="437"/>
      <c r="WX57" s="437"/>
      <c r="WY57" s="437"/>
      <c r="WZ57" s="437"/>
      <c r="XA57" s="437"/>
      <c r="XB57" s="437"/>
      <c r="XC57" s="437"/>
      <c r="XD57" s="437"/>
      <c r="XE57" s="437"/>
      <c r="XF57" s="437"/>
      <c r="XG57" s="437"/>
      <c r="XH57" s="437"/>
      <c r="XI57" s="437"/>
      <c r="XJ57" s="437"/>
      <c r="XK57" s="437"/>
      <c r="XL57" s="437"/>
      <c r="XM57" s="437"/>
      <c r="XN57" s="437"/>
      <c r="XO57" s="437"/>
      <c r="XP57" s="437"/>
      <c r="XQ57" s="437"/>
      <c r="XR57" s="437"/>
      <c r="XS57" s="437"/>
      <c r="XT57" s="437"/>
      <c r="XU57" s="437"/>
      <c r="XV57" s="437"/>
      <c r="XW57" s="437"/>
      <c r="XX57" s="437"/>
      <c r="XY57" s="437"/>
      <c r="XZ57" s="437"/>
      <c r="YA57" s="437"/>
      <c r="YB57" s="437"/>
      <c r="YC57" s="437"/>
      <c r="YD57" s="437"/>
      <c r="YE57" s="437"/>
      <c r="YF57" s="437"/>
      <c r="YG57" s="437"/>
      <c r="YH57" s="437"/>
      <c r="YI57" s="437"/>
      <c r="YJ57" s="437"/>
      <c r="YK57" s="437"/>
      <c r="YL57" s="437"/>
      <c r="YM57" s="437"/>
      <c r="YN57" s="437"/>
      <c r="YO57" s="437"/>
      <c r="YP57" s="437"/>
      <c r="YQ57" s="437"/>
      <c r="YR57" s="437"/>
      <c r="YS57" s="437"/>
      <c r="YT57" s="437"/>
      <c r="YU57" s="437"/>
      <c r="YV57" s="437"/>
      <c r="YW57" s="437"/>
      <c r="YX57" s="437"/>
      <c r="YY57" s="437"/>
      <c r="YZ57" s="437"/>
      <c r="ZA57" s="437"/>
      <c r="ZB57" s="437"/>
      <c r="ZC57" s="437"/>
      <c r="ZD57" s="437"/>
      <c r="ZE57" s="437"/>
      <c r="ZF57" s="437"/>
      <c r="ZG57" s="437"/>
      <c r="ZH57" s="437"/>
      <c r="ZI57" s="437"/>
      <c r="ZJ57" s="437"/>
      <c r="ZK57" s="437"/>
      <c r="ZL57" s="437"/>
      <c r="ZM57" s="437"/>
      <c r="ZN57" s="437"/>
      <c r="ZO57" s="437"/>
      <c r="ZP57" s="437"/>
      <c r="ZQ57" s="437"/>
      <c r="ZR57" s="437"/>
      <c r="ZS57" s="437"/>
      <c r="ZT57" s="437"/>
      <c r="ZU57" s="437"/>
      <c r="ZV57" s="437"/>
      <c r="ZW57" s="437"/>
      <c r="ZX57" s="437"/>
      <c r="ZY57" s="437"/>
      <c r="ZZ57" s="437"/>
      <c r="AAA57" s="437"/>
      <c r="AAB57" s="437"/>
      <c r="AAC57" s="437"/>
      <c r="AAD57" s="437"/>
      <c r="AAE57" s="437"/>
      <c r="AAF57" s="437"/>
      <c r="AAG57" s="437"/>
      <c r="AAH57" s="437"/>
      <c r="AAI57" s="437"/>
      <c r="AAJ57" s="437"/>
      <c r="AAK57" s="437"/>
      <c r="AAL57" s="437"/>
      <c r="AAM57" s="437"/>
      <c r="AAN57" s="437"/>
      <c r="AAO57" s="437"/>
      <c r="AAP57" s="437"/>
      <c r="AAQ57" s="437"/>
      <c r="AAR57" s="437"/>
      <c r="AAS57" s="437"/>
      <c r="AAT57" s="437"/>
      <c r="AAU57" s="437"/>
      <c r="AAV57" s="437"/>
      <c r="AAW57" s="437"/>
      <c r="AAX57" s="437"/>
      <c r="AAY57" s="437"/>
      <c r="AAZ57" s="437"/>
      <c r="ABA57" s="437"/>
      <c r="ABB57" s="437"/>
      <c r="ABC57" s="437"/>
      <c r="ABD57" s="437"/>
      <c r="ABE57" s="437"/>
      <c r="ABF57" s="437"/>
      <c r="ABG57" s="437"/>
      <c r="ABH57" s="437"/>
      <c r="ABI57" s="437"/>
      <c r="ABJ57" s="437"/>
      <c r="ABK57" s="437"/>
      <c r="ABL57" s="437"/>
      <c r="ABM57" s="437"/>
      <c r="ABN57" s="437"/>
      <c r="ABO57" s="437"/>
      <c r="ABP57" s="437"/>
      <c r="ABQ57" s="437"/>
      <c r="ABR57" s="437"/>
      <c r="ABS57" s="437"/>
      <c r="ABT57" s="437"/>
      <c r="ABU57" s="437"/>
      <c r="ABV57" s="437"/>
      <c r="ABW57" s="437"/>
      <c r="ABX57" s="437"/>
      <c r="ABY57" s="437"/>
      <c r="ABZ57" s="437"/>
      <c r="ACA57" s="437"/>
      <c r="ACB57" s="437"/>
      <c r="ACC57" s="437"/>
      <c r="ACD57" s="437"/>
      <c r="ACE57" s="437"/>
      <c r="ACF57" s="437"/>
      <c r="ACG57" s="437"/>
      <c r="ACH57" s="437"/>
      <c r="ACI57" s="437"/>
      <c r="ACJ57" s="437"/>
      <c r="ACK57" s="437"/>
      <c r="ACL57" s="437"/>
      <c r="ACM57" s="437"/>
      <c r="ACN57" s="437"/>
      <c r="ACO57" s="437"/>
      <c r="ACP57" s="437"/>
      <c r="ACQ57" s="437"/>
      <c r="ACR57" s="437"/>
      <c r="ACS57" s="437"/>
      <c r="ACT57" s="437"/>
      <c r="ACU57" s="437"/>
      <c r="ACV57" s="437"/>
      <c r="ACW57" s="437"/>
      <c r="ACX57" s="437"/>
      <c r="ACY57" s="437"/>
      <c r="ACZ57" s="437"/>
      <c r="ADA57" s="437"/>
      <c r="ADB57" s="437"/>
      <c r="ADC57" s="437"/>
      <c r="ADD57" s="437"/>
      <c r="ADE57" s="437"/>
      <c r="ADF57" s="437"/>
      <c r="ADG57" s="437"/>
      <c r="ADH57" s="437"/>
      <c r="ADI57" s="437"/>
      <c r="ADJ57" s="437"/>
      <c r="ADK57" s="437"/>
      <c r="ADL57" s="437"/>
      <c r="ADM57" s="437"/>
      <c r="ADN57" s="437"/>
      <c r="ADO57" s="437"/>
      <c r="ADP57" s="437"/>
      <c r="ADQ57" s="437"/>
      <c r="ADR57" s="437"/>
      <c r="ADS57" s="437"/>
      <c r="ADT57" s="437"/>
      <c r="ADU57" s="437"/>
      <c r="ADV57" s="437"/>
      <c r="ADW57" s="437"/>
      <c r="ADX57" s="437"/>
      <c r="ADY57" s="437"/>
      <c r="ADZ57" s="437"/>
      <c r="AEA57" s="437"/>
      <c r="AEB57" s="437"/>
      <c r="AEC57" s="437"/>
      <c r="AED57" s="437"/>
      <c r="AEE57" s="437"/>
      <c r="AEF57" s="437"/>
      <c r="AEG57" s="437"/>
      <c r="AEH57" s="437"/>
      <c r="AEI57" s="437"/>
      <c r="AEJ57" s="437"/>
      <c r="AEK57" s="437"/>
      <c r="AEL57" s="437"/>
      <c r="AEM57" s="437"/>
      <c r="AEN57" s="437"/>
      <c r="AEO57" s="437"/>
      <c r="AEP57" s="437"/>
      <c r="AEQ57" s="437"/>
      <c r="AER57" s="437"/>
      <c r="AES57" s="437"/>
      <c r="AET57" s="437"/>
      <c r="AEU57" s="437"/>
      <c r="AEV57" s="437"/>
      <c r="AEW57" s="437"/>
      <c r="AEX57" s="437"/>
      <c r="AEY57" s="437"/>
      <c r="AEZ57" s="437"/>
      <c r="AFA57" s="437"/>
      <c r="AFB57" s="437"/>
      <c r="AFC57" s="437"/>
      <c r="AFD57" s="437"/>
      <c r="AFE57" s="437"/>
      <c r="AFF57" s="437"/>
      <c r="AFG57" s="437"/>
      <c r="AFH57" s="437"/>
      <c r="AFI57" s="437"/>
      <c r="AFJ57" s="437"/>
      <c r="AFK57" s="437"/>
      <c r="AFL57" s="437"/>
      <c r="AFM57" s="437"/>
      <c r="AFN57" s="437"/>
      <c r="AFO57" s="437"/>
      <c r="AFP57" s="437"/>
      <c r="AFQ57" s="437"/>
      <c r="AFR57" s="437"/>
      <c r="AFS57" s="437"/>
      <c r="AFT57" s="437"/>
      <c r="AFU57" s="437"/>
      <c r="AFV57" s="437"/>
      <c r="AFW57" s="437"/>
      <c r="AFX57" s="437"/>
      <c r="AFY57" s="437"/>
      <c r="AFZ57" s="437"/>
      <c r="AGA57" s="437"/>
      <c r="AGB57" s="437"/>
      <c r="AGC57" s="437"/>
      <c r="AGD57" s="437"/>
      <c r="AGE57" s="437"/>
      <c r="AGF57" s="437"/>
      <c r="AGG57" s="437"/>
      <c r="AGH57" s="437"/>
      <c r="AGI57" s="437"/>
      <c r="AGJ57" s="437"/>
      <c r="AGK57" s="437"/>
      <c r="AGL57" s="437"/>
      <c r="AGM57" s="437"/>
      <c r="AGN57" s="437"/>
      <c r="AGO57" s="437"/>
      <c r="AGP57" s="437"/>
      <c r="AGQ57" s="437"/>
      <c r="AGR57" s="437"/>
      <c r="AGS57" s="437"/>
      <c r="AGT57" s="437"/>
      <c r="AGU57" s="437"/>
      <c r="AGV57" s="437"/>
      <c r="AGW57" s="437"/>
      <c r="AGX57" s="437"/>
      <c r="AGY57" s="437"/>
      <c r="AGZ57" s="437"/>
      <c r="AHA57" s="437"/>
      <c r="AHB57" s="437"/>
      <c r="AHC57" s="437"/>
      <c r="AHD57" s="437"/>
      <c r="AHE57" s="437"/>
      <c r="AHF57" s="437"/>
      <c r="AHG57" s="437"/>
      <c r="AHH57" s="437"/>
      <c r="AHI57" s="437"/>
      <c r="AHJ57" s="437"/>
      <c r="AHK57" s="437"/>
      <c r="AHL57" s="437"/>
      <c r="AHM57" s="437"/>
      <c r="AHN57" s="437"/>
      <c r="AHO57" s="437"/>
      <c r="AHP57" s="437"/>
      <c r="AHQ57" s="437"/>
      <c r="AHR57" s="437"/>
      <c r="AHS57" s="437"/>
      <c r="AHT57" s="437"/>
      <c r="AHU57" s="437"/>
      <c r="AHV57" s="437"/>
      <c r="AHW57" s="437"/>
      <c r="AHX57" s="437"/>
      <c r="AHY57" s="437"/>
      <c r="AHZ57" s="437"/>
      <c r="AIA57" s="437"/>
      <c r="AIB57" s="437"/>
      <c r="AIC57" s="437"/>
      <c r="AID57" s="437"/>
      <c r="AIE57" s="437"/>
      <c r="AIF57" s="437"/>
      <c r="AIG57" s="437"/>
      <c r="AIH57" s="437"/>
      <c r="AII57" s="437"/>
      <c r="AIJ57" s="437"/>
      <c r="AIK57" s="437"/>
      <c r="AIL57" s="437"/>
      <c r="AIM57" s="437"/>
      <c r="AIN57" s="437"/>
      <c r="AIO57" s="437"/>
      <c r="AIP57" s="437"/>
      <c r="AIQ57" s="437"/>
      <c r="AIR57" s="437"/>
      <c r="AIS57" s="437"/>
      <c r="AIT57" s="437"/>
      <c r="AIU57" s="437"/>
      <c r="AIV57" s="437"/>
      <c r="AIW57" s="437"/>
      <c r="AIX57" s="437"/>
      <c r="AIY57" s="437"/>
      <c r="AIZ57" s="437"/>
      <c r="AJA57" s="437"/>
      <c r="AJB57" s="437"/>
      <c r="AJC57" s="437"/>
      <c r="AJD57" s="437"/>
      <c r="AJE57" s="437"/>
      <c r="AJF57" s="437"/>
      <c r="AJG57" s="437"/>
      <c r="AJH57" s="437"/>
      <c r="AJI57" s="437"/>
      <c r="AJJ57" s="437"/>
      <c r="AJK57" s="437"/>
      <c r="AJL57" s="437"/>
      <c r="AJM57" s="437"/>
      <c r="AJN57" s="437"/>
      <c r="AJO57" s="437"/>
      <c r="AJP57" s="437"/>
      <c r="AJQ57" s="437"/>
      <c r="AJR57" s="437"/>
      <c r="AJS57" s="437"/>
      <c r="AJT57" s="437"/>
      <c r="AJU57" s="437"/>
      <c r="AJV57" s="437"/>
      <c r="AJW57" s="437"/>
      <c r="AJX57" s="437"/>
      <c r="AJY57" s="437"/>
      <c r="AJZ57" s="437"/>
      <c r="AKA57" s="437"/>
      <c r="AKB57" s="437"/>
      <c r="AKC57" s="437"/>
      <c r="AKD57" s="437"/>
      <c r="AKE57" s="437"/>
      <c r="AKF57" s="437"/>
      <c r="AKG57" s="437"/>
      <c r="AKH57" s="437"/>
      <c r="AKI57" s="437"/>
      <c r="AKJ57" s="437"/>
      <c r="AKK57" s="437"/>
      <c r="AKL57" s="437"/>
      <c r="AKM57" s="437"/>
      <c r="AKN57" s="437"/>
      <c r="AKO57" s="437"/>
      <c r="AKP57" s="437"/>
      <c r="AKQ57" s="437"/>
      <c r="AKR57" s="437"/>
      <c r="AKS57" s="437"/>
      <c r="AKT57" s="437"/>
      <c r="AKU57" s="437"/>
      <c r="AKV57" s="437"/>
      <c r="AKW57" s="437"/>
      <c r="AKX57" s="437"/>
      <c r="AKY57" s="437"/>
      <c r="AKZ57" s="437"/>
      <c r="ALA57" s="437"/>
      <c r="ALB57" s="437"/>
      <c r="ALC57" s="437"/>
      <c r="ALD57" s="437"/>
      <c r="ALE57" s="437"/>
      <c r="ALF57" s="437"/>
      <c r="ALG57" s="437"/>
      <c r="ALH57" s="437"/>
      <c r="ALI57" s="437"/>
      <c r="ALJ57" s="437"/>
      <c r="ALK57" s="437"/>
      <c r="ALL57" s="437"/>
      <c r="ALM57" s="437"/>
      <c r="ALN57" s="437"/>
      <c r="ALO57" s="437"/>
      <c r="ALP57" s="437"/>
      <c r="ALQ57" s="437"/>
      <c r="ALR57" s="437"/>
      <c r="ALS57" s="437"/>
      <c r="ALT57" s="437"/>
      <c r="ALU57" s="437"/>
      <c r="ALV57" s="437"/>
      <c r="ALW57" s="437"/>
      <c r="ALX57" s="437"/>
      <c r="ALY57" s="437"/>
      <c r="ALZ57" s="437"/>
      <c r="AMA57" s="437"/>
      <c r="AMB57" s="437"/>
      <c r="AMC57" s="437"/>
      <c r="AMD57" s="437"/>
      <c r="AME57" s="437"/>
      <c r="AMF57" s="437"/>
      <c r="AMG57" s="437"/>
      <c r="AMH57" s="437"/>
      <c r="AMI57" s="437"/>
      <c r="AMJ57" s="437"/>
      <c r="AMK57" s="437"/>
    </row>
    <row r="58" spans="1:1025" s="414" customFormat="1" ht="18" customHeight="1">
      <c r="A58" s="433" t="s">
        <v>405</v>
      </c>
      <c r="B58" s="433"/>
      <c r="C58" s="433"/>
      <c r="D58" s="433"/>
      <c r="E58" s="433"/>
      <c r="F58" s="433"/>
      <c r="G58" s="433"/>
      <c r="H58" s="433"/>
      <c r="I58" s="433"/>
      <c r="J58" s="433"/>
      <c r="K58" s="433"/>
      <c r="L58" s="433"/>
      <c r="M58" s="433"/>
      <c r="N58" s="433"/>
      <c r="O58" s="433"/>
      <c r="P58" s="433"/>
      <c r="Q58" s="433"/>
      <c r="R58" s="433"/>
      <c r="S58" s="433"/>
      <c r="T58" s="433"/>
      <c r="U58" s="433"/>
      <c r="V58" s="433"/>
      <c r="W58" s="433"/>
      <c r="X58" s="433"/>
      <c r="Y58" s="433"/>
      <c r="Z58" s="433"/>
      <c r="AA58" s="433"/>
      <c r="AB58" s="433"/>
      <c r="AC58" s="433"/>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430"/>
      <c r="AZ58" s="430"/>
      <c r="BA58" s="430"/>
      <c r="BB58" s="430"/>
      <c r="BC58" s="430"/>
      <c r="BD58" s="430"/>
      <c r="BE58" s="430"/>
      <c r="BF58" s="430"/>
      <c r="BG58" s="430"/>
      <c r="BH58" s="430"/>
      <c r="BI58" s="430"/>
      <c r="BJ58" s="430"/>
      <c r="BK58" s="430"/>
      <c r="BL58" s="430"/>
      <c r="BM58" s="430"/>
      <c r="BN58" s="430"/>
      <c r="BO58" s="430"/>
      <c r="BP58" s="430"/>
      <c r="BQ58" s="430"/>
      <c r="BR58" s="430"/>
      <c r="BS58" s="430"/>
      <c r="BT58" s="430"/>
      <c r="BU58" s="430"/>
      <c r="BV58" s="430"/>
      <c r="BW58" s="430"/>
      <c r="BX58" s="430"/>
      <c r="BY58" s="430"/>
      <c r="BZ58" s="430"/>
      <c r="CA58" s="430"/>
      <c r="CB58" s="430"/>
      <c r="CC58" s="430"/>
      <c r="CD58" s="430"/>
      <c r="CE58" s="430"/>
      <c r="CF58" s="430"/>
      <c r="CG58" s="430"/>
      <c r="CH58" s="430"/>
      <c r="CI58" s="430"/>
      <c r="CJ58" s="430"/>
      <c r="CK58" s="430"/>
      <c r="CL58" s="430"/>
      <c r="CM58" s="430"/>
      <c r="CN58" s="430"/>
      <c r="CO58" s="430"/>
      <c r="CP58" s="430"/>
      <c r="CQ58" s="430"/>
      <c r="CR58" s="430"/>
      <c r="CS58" s="430"/>
      <c r="CT58" s="430"/>
      <c r="CU58" s="430"/>
      <c r="CV58" s="430"/>
      <c r="CW58" s="430"/>
      <c r="CX58" s="430"/>
      <c r="CY58" s="430"/>
      <c r="CZ58" s="430"/>
      <c r="DA58" s="430"/>
      <c r="DB58" s="430"/>
      <c r="DC58" s="430"/>
      <c r="DD58" s="430"/>
      <c r="DE58" s="430"/>
      <c r="DF58" s="430"/>
      <c r="DG58" s="430"/>
      <c r="DH58" s="430"/>
      <c r="DI58" s="430"/>
      <c r="DJ58" s="430"/>
      <c r="DK58" s="430"/>
      <c r="DL58" s="430"/>
      <c r="DM58" s="430"/>
      <c r="DN58" s="430"/>
      <c r="DO58" s="430"/>
      <c r="DP58" s="430"/>
      <c r="DQ58" s="430"/>
      <c r="DR58" s="430"/>
      <c r="DS58" s="430"/>
      <c r="DT58" s="430"/>
      <c r="DU58" s="430"/>
      <c r="DV58" s="430"/>
      <c r="DW58" s="430"/>
      <c r="DX58" s="430"/>
      <c r="DY58" s="430"/>
      <c r="DZ58" s="430"/>
      <c r="EA58" s="430"/>
      <c r="EB58" s="430"/>
      <c r="EC58" s="430"/>
      <c r="ED58" s="430"/>
      <c r="EE58" s="430"/>
      <c r="EF58" s="430"/>
      <c r="EG58" s="430"/>
      <c r="EH58" s="430"/>
      <c r="EI58" s="430"/>
      <c r="EJ58" s="430"/>
      <c r="EK58" s="430"/>
      <c r="EL58" s="430"/>
      <c r="EM58" s="430"/>
      <c r="EN58" s="430"/>
      <c r="EO58" s="430"/>
      <c r="EP58" s="430"/>
      <c r="EQ58" s="430"/>
      <c r="ER58" s="430"/>
      <c r="ES58" s="430"/>
      <c r="ET58" s="430"/>
      <c r="EU58" s="430"/>
      <c r="EV58" s="430"/>
      <c r="EW58" s="430"/>
      <c r="EX58" s="430"/>
      <c r="EY58" s="430"/>
      <c r="EZ58" s="430"/>
      <c r="FA58" s="430"/>
      <c r="FB58" s="430"/>
      <c r="FC58" s="430"/>
      <c r="FD58" s="430"/>
      <c r="FE58" s="430"/>
      <c r="FF58" s="430"/>
      <c r="FG58" s="430"/>
      <c r="FH58" s="430"/>
      <c r="FI58" s="430"/>
      <c r="FJ58" s="430"/>
      <c r="FK58" s="430"/>
      <c r="FL58" s="430"/>
      <c r="FM58" s="430"/>
      <c r="FN58" s="430"/>
      <c r="FO58" s="430"/>
      <c r="FP58" s="430"/>
      <c r="FQ58" s="430"/>
      <c r="FR58" s="430"/>
      <c r="FS58" s="430"/>
      <c r="FT58" s="430"/>
      <c r="FU58" s="430"/>
      <c r="FV58" s="430"/>
      <c r="FW58" s="430"/>
      <c r="FX58" s="430"/>
      <c r="FY58" s="430"/>
      <c r="FZ58" s="430"/>
      <c r="GA58" s="430"/>
      <c r="GB58" s="430"/>
      <c r="GC58" s="430"/>
      <c r="GD58" s="430"/>
      <c r="GE58" s="430"/>
      <c r="GF58" s="430"/>
      <c r="GG58" s="430"/>
      <c r="GH58" s="430"/>
      <c r="GI58" s="430"/>
      <c r="GJ58" s="430"/>
      <c r="GK58" s="430"/>
      <c r="GL58" s="430"/>
      <c r="GM58" s="430"/>
      <c r="GN58" s="430"/>
      <c r="GO58" s="430"/>
      <c r="GP58" s="430"/>
      <c r="GQ58" s="430"/>
      <c r="GR58" s="430"/>
      <c r="GS58" s="430"/>
      <c r="GT58" s="430"/>
      <c r="GU58" s="430"/>
      <c r="GV58" s="430"/>
      <c r="GW58" s="430"/>
      <c r="GX58" s="430"/>
      <c r="GY58" s="430"/>
      <c r="GZ58" s="430"/>
      <c r="HA58" s="430"/>
      <c r="HB58" s="430"/>
      <c r="HC58" s="430"/>
      <c r="HD58" s="430"/>
      <c r="HE58" s="430"/>
      <c r="HF58" s="430"/>
      <c r="HG58" s="430"/>
      <c r="HH58" s="430"/>
      <c r="HI58" s="430"/>
      <c r="HJ58" s="430"/>
      <c r="HK58" s="430"/>
      <c r="HL58" s="430"/>
      <c r="HM58" s="430"/>
      <c r="HN58" s="430"/>
      <c r="HO58" s="430"/>
      <c r="HP58" s="430"/>
      <c r="HQ58" s="430"/>
      <c r="HR58" s="430"/>
      <c r="HS58" s="430"/>
      <c r="HT58" s="430"/>
      <c r="HU58" s="430"/>
      <c r="HV58" s="430"/>
      <c r="HW58" s="430"/>
      <c r="HX58" s="430"/>
      <c r="HY58" s="430"/>
      <c r="HZ58" s="430"/>
      <c r="IA58" s="430"/>
      <c r="IB58" s="430"/>
      <c r="IC58" s="430"/>
      <c r="ID58" s="430"/>
      <c r="IE58" s="430"/>
      <c r="IF58" s="430"/>
      <c r="IG58" s="430"/>
      <c r="IH58" s="430"/>
      <c r="II58" s="430"/>
      <c r="IJ58" s="430"/>
      <c r="IK58" s="430"/>
      <c r="IL58" s="430"/>
      <c r="IM58" s="430"/>
      <c r="IN58" s="430"/>
      <c r="IO58" s="430"/>
      <c r="IP58" s="430"/>
      <c r="IQ58" s="430"/>
      <c r="IR58" s="430"/>
      <c r="IS58" s="430"/>
      <c r="IT58" s="430"/>
      <c r="IU58" s="430"/>
      <c r="IV58" s="430"/>
      <c r="IW58" s="430"/>
      <c r="IX58" s="430"/>
      <c r="IY58" s="430"/>
      <c r="IZ58" s="430"/>
      <c r="JA58" s="430"/>
      <c r="JB58" s="430"/>
      <c r="JC58" s="430"/>
      <c r="JD58" s="430"/>
      <c r="JE58" s="430"/>
      <c r="JF58" s="430"/>
      <c r="JG58" s="430"/>
      <c r="JH58" s="430"/>
      <c r="JI58" s="430"/>
      <c r="JJ58" s="430"/>
      <c r="JK58" s="430"/>
      <c r="JL58" s="430"/>
      <c r="JM58" s="430"/>
      <c r="JN58" s="430"/>
      <c r="JO58" s="430"/>
      <c r="JP58" s="430"/>
      <c r="JQ58" s="430"/>
      <c r="JR58" s="430"/>
      <c r="JS58" s="430"/>
      <c r="JT58" s="430"/>
      <c r="JU58" s="430"/>
      <c r="JV58" s="430"/>
      <c r="JW58" s="430"/>
      <c r="JX58" s="430"/>
      <c r="JY58" s="430"/>
      <c r="JZ58" s="430"/>
      <c r="KA58" s="430"/>
      <c r="KB58" s="430"/>
      <c r="KC58" s="430"/>
      <c r="KD58" s="430"/>
      <c r="KE58" s="430"/>
      <c r="KF58" s="430"/>
      <c r="KG58" s="430"/>
      <c r="KH58" s="430"/>
      <c r="KI58" s="430"/>
      <c r="KJ58" s="430"/>
      <c r="KK58" s="430"/>
      <c r="KL58" s="430"/>
      <c r="KM58" s="430"/>
      <c r="KN58" s="430"/>
      <c r="KO58" s="430"/>
      <c r="KP58" s="430"/>
      <c r="KQ58" s="430"/>
      <c r="KR58" s="430"/>
      <c r="KS58" s="430"/>
      <c r="KT58" s="430"/>
      <c r="KU58" s="430"/>
      <c r="KV58" s="430"/>
      <c r="KW58" s="430"/>
      <c r="KX58" s="430"/>
      <c r="KY58" s="430"/>
      <c r="KZ58" s="430"/>
      <c r="LA58" s="430"/>
      <c r="LB58" s="430"/>
      <c r="LC58" s="430"/>
      <c r="LD58" s="430"/>
      <c r="LE58" s="430"/>
      <c r="LF58" s="430"/>
      <c r="LG58" s="430"/>
      <c r="LH58" s="430"/>
      <c r="LI58" s="430"/>
      <c r="LJ58" s="430"/>
      <c r="LK58" s="430"/>
      <c r="LL58" s="430"/>
      <c r="LM58" s="430"/>
      <c r="LN58" s="430"/>
      <c r="LO58" s="430"/>
      <c r="LP58" s="430"/>
      <c r="LQ58" s="430"/>
      <c r="LR58" s="430"/>
      <c r="LS58" s="430"/>
      <c r="LT58" s="430"/>
      <c r="LU58" s="430"/>
      <c r="LV58" s="430"/>
      <c r="LW58" s="430"/>
      <c r="LX58" s="430"/>
      <c r="LY58" s="430"/>
      <c r="LZ58" s="430"/>
      <c r="MA58" s="430"/>
      <c r="MB58" s="430"/>
      <c r="MC58" s="430"/>
      <c r="MD58" s="430"/>
      <c r="ME58" s="430"/>
      <c r="MF58" s="430"/>
      <c r="MG58" s="430"/>
      <c r="MH58" s="430"/>
      <c r="MI58" s="430"/>
      <c r="MJ58" s="430"/>
      <c r="MK58" s="430"/>
      <c r="ML58" s="430"/>
      <c r="MM58" s="430"/>
      <c r="MN58" s="430"/>
      <c r="MO58" s="430"/>
      <c r="MP58" s="430"/>
      <c r="MQ58" s="430"/>
      <c r="MR58" s="430"/>
      <c r="MS58" s="430"/>
      <c r="MT58" s="430"/>
      <c r="MU58" s="430"/>
      <c r="MV58" s="430"/>
      <c r="MW58" s="430"/>
      <c r="MX58" s="430"/>
      <c r="MY58" s="430"/>
      <c r="MZ58" s="430"/>
      <c r="NA58" s="430"/>
      <c r="NB58" s="430"/>
      <c r="NC58" s="430"/>
      <c r="ND58" s="430"/>
      <c r="NE58" s="430"/>
      <c r="NF58" s="430"/>
      <c r="NG58" s="430"/>
      <c r="NH58" s="430"/>
      <c r="NI58" s="430"/>
      <c r="NJ58" s="430"/>
      <c r="NK58" s="430"/>
      <c r="NL58" s="430"/>
      <c r="NM58" s="430"/>
      <c r="NN58" s="430"/>
      <c r="NO58" s="430"/>
      <c r="NP58" s="430"/>
      <c r="NQ58" s="430"/>
      <c r="NR58" s="430"/>
      <c r="NS58" s="430"/>
      <c r="NT58" s="430"/>
      <c r="NU58" s="430"/>
      <c r="NV58" s="430"/>
      <c r="NW58" s="430"/>
      <c r="NX58" s="430"/>
      <c r="NY58" s="430"/>
      <c r="NZ58" s="430"/>
      <c r="OA58" s="430"/>
      <c r="OB58" s="430"/>
      <c r="OC58" s="430"/>
      <c r="OD58" s="430"/>
      <c r="OE58" s="430"/>
      <c r="OF58" s="430"/>
      <c r="OG58" s="430"/>
      <c r="OH58" s="430"/>
      <c r="OI58" s="430"/>
      <c r="OJ58" s="430"/>
      <c r="OK58" s="430"/>
      <c r="OL58" s="430"/>
      <c r="OM58" s="430"/>
      <c r="ON58" s="430"/>
      <c r="OO58" s="430"/>
      <c r="OP58" s="430"/>
      <c r="OQ58" s="430"/>
      <c r="OR58" s="430"/>
      <c r="OS58" s="430"/>
      <c r="OT58" s="430"/>
      <c r="OU58" s="430"/>
      <c r="OV58" s="430"/>
      <c r="OW58" s="430"/>
      <c r="OX58" s="430"/>
      <c r="OY58" s="430"/>
      <c r="OZ58" s="430"/>
      <c r="PA58" s="430"/>
      <c r="PB58" s="430"/>
      <c r="PC58" s="430"/>
      <c r="PD58" s="430"/>
      <c r="PE58" s="430"/>
      <c r="PF58" s="430"/>
      <c r="PG58" s="430"/>
      <c r="PH58" s="430"/>
      <c r="PI58" s="430"/>
      <c r="PJ58" s="430"/>
      <c r="PK58" s="430"/>
      <c r="PL58" s="430"/>
      <c r="PM58" s="430"/>
      <c r="PN58" s="430"/>
      <c r="PO58" s="430"/>
      <c r="PP58" s="430"/>
      <c r="PQ58" s="430"/>
      <c r="PR58" s="430"/>
      <c r="PS58" s="430"/>
      <c r="PT58" s="430"/>
      <c r="PU58" s="430"/>
      <c r="PV58" s="430"/>
      <c r="PW58" s="430"/>
      <c r="PX58" s="430"/>
      <c r="PY58" s="430"/>
      <c r="PZ58" s="430"/>
      <c r="QA58" s="430"/>
      <c r="QB58" s="430"/>
      <c r="QC58" s="430"/>
      <c r="QD58" s="430"/>
      <c r="QE58" s="430"/>
      <c r="QF58" s="430"/>
      <c r="QG58" s="430"/>
      <c r="QH58" s="430"/>
      <c r="QI58" s="430"/>
      <c r="QJ58" s="430"/>
      <c r="QK58" s="430"/>
      <c r="QL58" s="430"/>
      <c r="QM58" s="430"/>
      <c r="QN58" s="430"/>
      <c r="QO58" s="430"/>
      <c r="QP58" s="430"/>
      <c r="QQ58" s="430"/>
      <c r="QR58" s="430"/>
      <c r="QS58" s="430"/>
      <c r="QT58" s="430"/>
      <c r="QU58" s="430"/>
      <c r="QV58" s="430"/>
      <c r="QW58" s="430"/>
      <c r="QX58" s="430"/>
      <c r="QY58" s="430"/>
      <c r="QZ58" s="430"/>
      <c r="RA58" s="430"/>
      <c r="RB58" s="430"/>
      <c r="RC58" s="430"/>
      <c r="RD58" s="430"/>
      <c r="RE58" s="430"/>
      <c r="RF58" s="430"/>
      <c r="RG58" s="430"/>
      <c r="RH58" s="430"/>
      <c r="RI58" s="430"/>
      <c r="RJ58" s="430"/>
      <c r="RK58" s="430"/>
      <c r="RL58" s="430"/>
      <c r="RM58" s="430"/>
      <c r="RN58" s="430"/>
      <c r="RO58" s="430"/>
      <c r="RP58" s="430"/>
      <c r="RQ58" s="430"/>
      <c r="RR58" s="430"/>
      <c r="RS58" s="430"/>
      <c r="RT58" s="430"/>
      <c r="RU58" s="430"/>
      <c r="RV58" s="430"/>
      <c r="RW58" s="430"/>
      <c r="RX58" s="430"/>
      <c r="RY58" s="430"/>
      <c r="RZ58" s="430"/>
      <c r="SA58" s="430"/>
      <c r="SB58" s="430"/>
      <c r="SC58" s="430"/>
      <c r="SD58" s="430"/>
      <c r="SE58" s="430"/>
      <c r="SF58" s="430"/>
      <c r="SG58" s="430"/>
      <c r="SH58" s="430"/>
      <c r="SI58" s="430"/>
      <c r="SJ58" s="430"/>
      <c r="SK58" s="430"/>
      <c r="SL58" s="430"/>
      <c r="SM58" s="430"/>
      <c r="SN58" s="430"/>
      <c r="SO58" s="430"/>
      <c r="SP58" s="430"/>
      <c r="SQ58" s="430"/>
      <c r="SR58" s="430"/>
      <c r="SS58" s="430"/>
      <c r="ST58" s="430"/>
      <c r="SU58" s="430"/>
      <c r="SV58" s="430"/>
      <c r="SW58" s="430"/>
      <c r="SX58" s="430"/>
      <c r="SY58" s="430"/>
      <c r="SZ58" s="430"/>
      <c r="TA58" s="430"/>
      <c r="TB58" s="430"/>
      <c r="TC58" s="430"/>
      <c r="TD58" s="430"/>
      <c r="TE58" s="430"/>
      <c r="TF58" s="430"/>
      <c r="TG58" s="430"/>
      <c r="TH58" s="430"/>
      <c r="TI58" s="430"/>
      <c r="TJ58" s="430"/>
      <c r="TK58" s="430"/>
      <c r="TL58" s="430"/>
      <c r="TM58" s="430"/>
      <c r="TN58" s="430"/>
      <c r="TO58" s="430"/>
      <c r="TP58" s="430"/>
      <c r="TQ58" s="430"/>
      <c r="TR58" s="430"/>
      <c r="TS58" s="430"/>
      <c r="TT58" s="430"/>
      <c r="TU58" s="430"/>
      <c r="TV58" s="430"/>
      <c r="TW58" s="430"/>
      <c r="TX58" s="430"/>
      <c r="TY58" s="430"/>
      <c r="TZ58" s="430"/>
      <c r="UA58" s="430"/>
      <c r="UB58" s="430"/>
      <c r="UC58" s="430"/>
      <c r="UD58" s="430"/>
      <c r="UE58" s="430"/>
      <c r="UF58" s="430"/>
      <c r="UG58" s="430"/>
      <c r="UH58" s="430"/>
      <c r="UI58" s="430"/>
      <c r="UJ58" s="430"/>
      <c r="UK58" s="430"/>
      <c r="UL58" s="430"/>
      <c r="UM58" s="430"/>
      <c r="UN58" s="430"/>
      <c r="UO58" s="430"/>
      <c r="UP58" s="430"/>
      <c r="UQ58" s="430"/>
      <c r="UR58" s="430"/>
      <c r="US58" s="430"/>
      <c r="UT58" s="430"/>
      <c r="UU58" s="430"/>
      <c r="UV58" s="430"/>
      <c r="UW58" s="430"/>
      <c r="UX58" s="430"/>
      <c r="UY58" s="430"/>
      <c r="UZ58" s="430"/>
      <c r="VA58" s="430"/>
      <c r="VB58" s="430"/>
      <c r="VC58" s="430"/>
      <c r="VD58" s="430"/>
      <c r="VE58" s="430"/>
      <c r="VF58" s="430"/>
      <c r="VG58" s="430"/>
      <c r="VH58" s="430"/>
      <c r="VI58" s="430"/>
      <c r="VJ58" s="430"/>
      <c r="VK58" s="430"/>
      <c r="VL58" s="430"/>
      <c r="VM58" s="430"/>
      <c r="VN58" s="430"/>
      <c r="VO58" s="430"/>
      <c r="VP58" s="430"/>
      <c r="VQ58" s="430"/>
      <c r="VR58" s="430"/>
      <c r="VS58" s="430"/>
      <c r="VT58" s="430"/>
      <c r="VU58" s="430"/>
      <c r="VV58" s="430"/>
      <c r="VW58" s="430"/>
      <c r="VX58" s="430"/>
      <c r="VY58" s="430"/>
      <c r="VZ58" s="430"/>
      <c r="WA58" s="430"/>
      <c r="WB58" s="430"/>
      <c r="WC58" s="430"/>
      <c r="WD58" s="430"/>
      <c r="WE58" s="430"/>
      <c r="WF58" s="430"/>
      <c r="WG58" s="430"/>
      <c r="WH58" s="430"/>
      <c r="WI58" s="430"/>
      <c r="WJ58" s="430"/>
      <c r="WK58" s="430"/>
      <c r="WL58" s="430"/>
      <c r="WM58" s="430"/>
      <c r="WN58" s="430"/>
      <c r="WO58" s="430"/>
      <c r="WP58" s="430"/>
      <c r="WQ58" s="430"/>
      <c r="WR58" s="430"/>
      <c r="WS58" s="430"/>
      <c r="WT58" s="430"/>
      <c r="WU58" s="430"/>
      <c r="WV58" s="430"/>
      <c r="WW58" s="430"/>
      <c r="WX58" s="430"/>
      <c r="WY58" s="430"/>
      <c r="WZ58" s="430"/>
      <c r="XA58" s="430"/>
      <c r="XB58" s="430"/>
      <c r="XC58" s="430"/>
      <c r="XD58" s="430"/>
      <c r="XE58" s="430"/>
      <c r="XF58" s="430"/>
      <c r="XG58" s="430"/>
      <c r="XH58" s="430"/>
      <c r="XI58" s="430"/>
      <c r="XJ58" s="430"/>
      <c r="XK58" s="430"/>
      <c r="XL58" s="430"/>
      <c r="XM58" s="430"/>
      <c r="XN58" s="430"/>
      <c r="XO58" s="430"/>
      <c r="XP58" s="430"/>
      <c r="XQ58" s="430"/>
      <c r="XR58" s="430"/>
      <c r="XS58" s="430"/>
      <c r="XT58" s="430"/>
      <c r="XU58" s="430"/>
      <c r="XV58" s="430"/>
      <c r="XW58" s="430"/>
      <c r="XX58" s="430"/>
      <c r="XY58" s="430"/>
      <c r="XZ58" s="430"/>
      <c r="YA58" s="430"/>
      <c r="YB58" s="430"/>
      <c r="YC58" s="430"/>
      <c r="YD58" s="430"/>
      <c r="YE58" s="430"/>
      <c r="YF58" s="430"/>
      <c r="YG58" s="430"/>
      <c r="YH58" s="430"/>
      <c r="YI58" s="430"/>
      <c r="YJ58" s="430"/>
      <c r="YK58" s="430"/>
      <c r="YL58" s="430"/>
      <c r="YM58" s="430"/>
      <c r="YN58" s="430"/>
      <c r="YO58" s="430"/>
      <c r="YP58" s="430"/>
      <c r="YQ58" s="430"/>
      <c r="YR58" s="430"/>
      <c r="YS58" s="430"/>
      <c r="YT58" s="430"/>
      <c r="YU58" s="430"/>
      <c r="YV58" s="430"/>
      <c r="YW58" s="430"/>
      <c r="YX58" s="430"/>
      <c r="YY58" s="430"/>
      <c r="YZ58" s="430"/>
      <c r="ZA58" s="430"/>
      <c r="ZB58" s="430"/>
      <c r="ZC58" s="430"/>
      <c r="ZD58" s="430"/>
      <c r="ZE58" s="430"/>
      <c r="ZF58" s="430"/>
      <c r="ZG58" s="430"/>
      <c r="ZH58" s="430"/>
      <c r="ZI58" s="430"/>
      <c r="ZJ58" s="430"/>
      <c r="ZK58" s="430"/>
      <c r="ZL58" s="430"/>
      <c r="ZM58" s="430"/>
      <c r="ZN58" s="430"/>
      <c r="ZO58" s="430"/>
      <c r="ZP58" s="430"/>
      <c r="ZQ58" s="430"/>
      <c r="ZR58" s="430"/>
      <c r="ZS58" s="430"/>
      <c r="ZT58" s="430"/>
      <c r="ZU58" s="430"/>
      <c r="ZV58" s="430"/>
      <c r="ZW58" s="430"/>
      <c r="ZX58" s="430"/>
      <c r="ZY58" s="430"/>
      <c r="ZZ58" s="430"/>
      <c r="AAA58" s="430"/>
      <c r="AAB58" s="430"/>
      <c r="AAC58" s="430"/>
      <c r="AAD58" s="430"/>
      <c r="AAE58" s="430"/>
      <c r="AAF58" s="430"/>
      <c r="AAG58" s="430"/>
      <c r="AAH58" s="430"/>
      <c r="AAI58" s="430"/>
      <c r="AAJ58" s="430"/>
      <c r="AAK58" s="430"/>
      <c r="AAL58" s="430"/>
      <c r="AAM58" s="430"/>
      <c r="AAN58" s="430"/>
      <c r="AAO58" s="430"/>
      <c r="AAP58" s="430"/>
      <c r="AAQ58" s="430"/>
      <c r="AAR58" s="430"/>
      <c r="AAS58" s="430"/>
      <c r="AAT58" s="430"/>
      <c r="AAU58" s="430"/>
      <c r="AAV58" s="430"/>
      <c r="AAW58" s="430"/>
      <c r="AAX58" s="430"/>
      <c r="AAY58" s="430"/>
      <c r="AAZ58" s="430"/>
      <c r="ABA58" s="430"/>
      <c r="ABB58" s="430"/>
      <c r="ABC58" s="430"/>
      <c r="ABD58" s="430"/>
      <c r="ABE58" s="430"/>
      <c r="ABF58" s="430"/>
      <c r="ABG58" s="430"/>
      <c r="ABH58" s="430"/>
      <c r="ABI58" s="430"/>
      <c r="ABJ58" s="430"/>
      <c r="ABK58" s="430"/>
      <c r="ABL58" s="430"/>
      <c r="ABM58" s="430"/>
      <c r="ABN58" s="430"/>
      <c r="ABO58" s="430"/>
      <c r="ABP58" s="430"/>
      <c r="ABQ58" s="430"/>
      <c r="ABR58" s="430"/>
      <c r="ABS58" s="430"/>
      <c r="ABT58" s="430"/>
      <c r="ABU58" s="430"/>
      <c r="ABV58" s="430"/>
      <c r="ABW58" s="430"/>
      <c r="ABX58" s="430"/>
      <c r="ABY58" s="430"/>
      <c r="ABZ58" s="430"/>
      <c r="ACA58" s="430"/>
      <c r="ACB58" s="430"/>
      <c r="ACC58" s="430"/>
      <c r="ACD58" s="430"/>
      <c r="ACE58" s="430"/>
      <c r="ACF58" s="430"/>
      <c r="ACG58" s="430"/>
      <c r="ACH58" s="430"/>
      <c r="ACI58" s="430"/>
      <c r="ACJ58" s="430"/>
      <c r="ACK58" s="430"/>
      <c r="ACL58" s="430"/>
      <c r="ACM58" s="430"/>
      <c r="ACN58" s="430"/>
      <c r="ACO58" s="430"/>
      <c r="ACP58" s="430"/>
      <c r="ACQ58" s="430"/>
      <c r="ACR58" s="430"/>
      <c r="ACS58" s="430"/>
      <c r="ACT58" s="430"/>
      <c r="ACU58" s="430"/>
      <c r="ACV58" s="430"/>
      <c r="ACW58" s="430"/>
      <c r="ACX58" s="430"/>
      <c r="ACY58" s="430"/>
      <c r="ACZ58" s="430"/>
      <c r="ADA58" s="430"/>
      <c r="ADB58" s="430"/>
      <c r="ADC58" s="430"/>
      <c r="ADD58" s="430"/>
      <c r="ADE58" s="430"/>
      <c r="ADF58" s="430"/>
      <c r="ADG58" s="430"/>
      <c r="ADH58" s="430"/>
      <c r="ADI58" s="430"/>
      <c r="ADJ58" s="430"/>
      <c r="ADK58" s="430"/>
      <c r="ADL58" s="430"/>
      <c r="ADM58" s="430"/>
      <c r="ADN58" s="430"/>
      <c r="ADO58" s="430"/>
      <c r="ADP58" s="430"/>
      <c r="ADQ58" s="430"/>
      <c r="ADR58" s="430"/>
      <c r="ADS58" s="430"/>
      <c r="ADT58" s="430"/>
      <c r="ADU58" s="430"/>
      <c r="ADV58" s="430"/>
      <c r="ADW58" s="430"/>
      <c r="ADX58" s="430"/>
      <c r="ADY58" s="430"/>
      <c r="ADZ58" s="430"/>
      <c r="AEA58" s="430"/>
      <c r="AEB58" s="430"/>
      <c r="AEC58" s="430"/>
      <c r="AED58" s="430"/>
      <c r="AEE58" s="430"/>
      <c r="AEF58" s="430"/>
      <c r="AEG58" s="430"/>
      <c r="AEH58" s="430"/>
      <c r="AEI58" s="430"/>
      <c r="AEJ58" s="430"/>
      <c r="AEK58" s="430"/>
      <c r="AEL58" s="430"/>
      <c r="AEM58" s="430"/>
      <c r="AEN58" s="430"/>
      <c r="AEO58" s="430"/>
      <c r="AEP58" s="430"/>
      <c r="AEQ58" s="430"/>
      <c r="AER58" s="430"/>
      <c r="AES58" s="430"/>
      <c r="AET58" s="430"/>
      <c r="AEU58" s="430"/>
      <c r="AEV58" s="430"/>
      <c r="AEW58" s="430"/>
      <c r="AEX58" s="430"/>
      <c r="AEY58" s="430"/>
      <c r="AEZ58" s="430"/>
      <c r="AFA58" s="430"/>
      <c r="AFB58" s="430"/>
      <c r="AFC58" s="430"/>
      <c r="AFD58" s="430"/>
      <c r="AFE58" s="430"/>
      <c r="AFF58" s="430"/>
      <c r="AFG58" s="430"/>
      <c r="AFH58" s="430"/>
      <c r="AFI58" s="430"/>
      <c r="AFJ58" s="430"/>
      <c r="AFK58" s="430"/>
      <c r="AFL58" s="430"/>
      <c r="AFM58" s="430"/>
      <c r="AFN58" s="430"/>
      <c r="AFO58" s="430"/>
      <c r="AFP58" s="430"/>
      <c r="AFQ58" s="430"/>
      <c r="AFR58" s="430"/>
      <c r="AFS58" s="430"/>
      <c r="AFT58" s="430"/>
      <c r="AFU58" s="430"/>
      <c r="AFV58" s="430"/>
      <c r="AFW58" s="430"/>
      <c r="AFX58" s="430"/>
      <c r="AFY58" s="430"/>
      <c r="AFZ58" s="430"/>
      <c r="AGA58" s="430"/>
      <c r="AGB58" s="430"/>
      <c r="AGC58" s="430"/>
      <c r="AGD58" s="430"/>
      <c r="AGE58" s="430"/>
      <c r="AGF58" s="430"/>
      <c r="AGG58" s="430"/>
      <c r="AGH58" s="430"/>
      <c r="AGI58" s="430"/>
      <c r="AGJ58" s="430"/>
      <c r="AGK58" s="430"/>
      <c r="AGL58" s="430"/>
      <c r="AGM58" s="430"/>
      <c r="AGN58" s="430"/>
      <c r="AGO58" s="430"/>
      <c r="AGP58" s="430"/>
      <c r="AGQ58" s="430"/>
      <c r="AGR58" s="430"/>
      <c r="AGS58" s="430"/>
      <c r="AGT58" s="430"/>
      <c r="AGU58" s="430"/>
      <c r="AGV58" s="430"/>
      <c r="AGW58" s="430"/>
      <c r="AGX58" s="430"/>
      <c r="AGY58" s="430"/>
      <c r="AGZ58" s="430"/>
      <c r="AHA58" s="430"/>
      <c r="AHB58" s="430"/>
      <c r="AHC58" s="430"/>
      <c r="AHD58" s="430"/>
      <c r="AHE58" s="430"/>
      <c r="AHF58" s="430"/>
      <c r="AHG58" s="430"/>
      <c r="AHH58" s="430"/>
      <c r="AHI58" s="430"/>
      <c r="AHJ58" s="430"/>
      <c r="AHK58" s="430"/>
      <c r="AHL58" s="430"/>
      <c r="AHM58" s="430"/>
      <c r="AHN58" s="430"/>
      <c r="AHO58" s="430"/>
      <c r="AHP58" s="430"/>
      <c r="AHQ58" s="430"/>
      <c r="AHR58" s="430"/>
      <c r="AHS58" s="430"/>
      <c r="AHT58" s="430"/>
      <c r="AHU58" s="430"/>
      <c r="AHV58" s="430"/>
      <c r="AHW58" s="430"/>
      <c r="AHX58" s="430"/>
      <c r="AHY58" s="430"/>
      <c r="AHZ58" s="430"/>
      <c r="AIA58" s="430"/>
      <c r="AIB58" s="430"/>
      <c r="AIC58" s="430"/>
      <c r="AID58" s="430"/>
      <c r="AIE58" s="430"/>
      <c r="AIF58" s="430"/>
      <c r="AIG58" s="430"/>
      <c r="AIH58" s="430"/>
      <c r="AII58" s="430"/>
      <c r="AIJ58" s="430"/>
      <c r="AIK58" s="430"/>
      <c r="AIL58" s="430"/>
      <c r="AIM58" s="430"/>
      <c r="AIN58" s="430"/>
      <c r="AIO58" s="430"/>
      <c r="AIP58" s="430"/>
      <c r="AIQ58" s="430"/>
      <c r="AIR58" s="430"/>
      <c r="AIS58" s="430"/>
      <c r="AIT58" s="430"/>
      <c r="AIU58" s="430"/>
      <c r="AIV58" s="430"/>
      <c r="AIW58" s="430"/>
      <c r="AIX58" s="430"/>
      <c r="AIY58" s="430"/>
      <c r="AIZ58" s="430"/>
      <c r="AJA58" s="430"/>
      <c r="AJB58" s="430"/>
      <c r="AJC58" s="430"/>
      <c r="AJD58" s="430"/>
      <c r="AJE58" s="430"/>
      <c r="AJF58" s="430"/>
      <c r="AJG58" s="430"/>
      <c r="AJH58" s="430"/>
      <c r="AJI58" s="430"/>
      <c r="AJJ58" s="430"/>
      <c r="AJK58" s="430"/>
      <c r="AJL58" s="430"/>
      <c r="AJM58" s="430"/>
      <c r="AJN58" s="430"/>
      <c r="AJO58" s="430"/>
      <c r="AJP58" s="430"/>
      <c r="AJQ58" s="430"/>
      <c r="AJR58" s="430"/>
      <c r="AJS58" s="430"/>
      <c r="AJT58" s="430"/>
      <c r="AJU58" s="430"/>
      <c r="AJV58" s="430"/>
      <c r="AJW58" s="430"/>
      <c r="AJX58" s="430"/>
      <c r="AJY58" s="430"/>
      <c r="AJZ58" s="430"/>
      <c r="AKA58" s="430"/>
      <c r="AKB58" s="430"/>
      <c r="AKC58" s="430"/>
      <c r="AKD58" s="430"/>
      <c r="AKE58" s="430"/>
      <c r="AKF58" s="430"/>
      <c r="AKG58" s="430"/>
      <c r="AKH58" s="430"/>
      <c r="AKI58" s="430"/>
      <c r="AKJ58" s="430"/>
      <c r="AKK58" s="430"/>
      <c r="AKL58" s="430"/>
      <c r="AKM58" s="430"/>
      <c r="AKN58" s="430"/>
      <c r="AKO58" s="430"/>
      <c r="AKP58" s="430"/>
      <c r="AKQ58" s="430"/>
      <c r="AKR58" s="430"/>
      <c r="AKS58" s="430"/>
      <c r="AKT58" s="430"/>
      <c r="AKU58" s="430"/>
      <c r="AKV58" s="430"/>
      <c r="AKW58" s="430"/>
      <c r="AKX58" s="430"/>
      <c r="AKY58" s="430"/>
      <c r="AKZ58" s="430"/>
      <c r="ALA58" s="430"/>
      <c r="ALB58" s="430"/>
      <c r="ALC58" s="430"/>
      <c r="ALD58" s="430"/>
      <c r="ALE58" s="430"/>
      <c r="ALF58" s="430"/>
      <c r="ALG58" s="430"/>
      <c r="ALH58" s="430"/>
      <c r="ALI58" s="430"/>
      <c r="ALJ58" s="430"/>
      <c r="ALK58" s="430"/>
      <c r="ALL58" s="430"/>
      <c r="ALM58" s="430"/>
      <c r="ALN58" s="430"/>
      <c r="ALO58" s="430"/>
      <c r="ALP58" s="430"/>
      <c r="ALQ58" s="430"/>
      <c r="ALR58" s="430"/>
      <c r="ALS58" s="430"/>
      <c r="ALT58" s="430"/>
      <c r="ALU58" s="430"/>
      <c r="ALV58" s="430"/>
      <c r="ALW58" s="430"/>
      <c r="ALX58" s="430"/>
      <c r="ALY58" s="430"/>
      <c r="ALZ58" s="430"/>
      <c r="AMA58" s="430"/>
      <c r="AMB58" s="430"/>
      <c r="AMC58" s="430"/>
      <c r="AMD58" s="430"/>
      <c r="AME58" s="430"/>
      <c r="AMF58" s="430"/>
      <c r="AMG58" s="430"/>
      <c r="AMH58" s="430"/>
      <c r="AMI58" s="430"/>
      <c r="AMJ58" s="430"/>
      <c r="AMK58" s="430"/>
    </row>
    <row r="59" spans="1:1025" s="414" customFormat="1" ht="18" customHeight="1">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430"/>
      <c r="AZ59" s="430"/>
      <c r="BA59" s="430"/>
      <c r="BB59" s="430"/>
      <c r="BC59" s="430"/>
      <c r="BD59" s="430"/>
      <c r="BE59" s="430"/>
      <c r="BF59" s="430"/>
      <c r="BG59" s="430"/>
      <c r="BH59" s="430"/>
      <c r="BI59" s="430"/>
      <c r="BJ59" s="430"/>
      <c r="BK59" s="430"/>
      <c r="BL59" s="430"/>
      <c r="BM59" s="430"/>
      <c r="BN59" s="430"/>
      <c r="BO59" s="430"/>
      <c r="BP59" s="430"/>
      <c r="BQ59" s="430"/>
      <c r="BR59" s="430"/>
      <c r="BS59" s="430"/>
      <c r="BT59" s="430"/>
      <c r="BU59" s="430"/>
      <c r="BV59" s="430"/>
      <c r="BW59" s="430"/>
      <c r="BX59" s="430"/>
      <c r="BY59" s="430"/>
      <c r="BZ59" s="430"/>
      <c r="CA59" s="430"/>
      <c r="CB59" s="430"/>
      <c r="CC59" s="430"/>
      <c r="CD59" s="430"/>
      <c r="CE59" s="430"/>
      <c r="CF59" s="430"/>
      <c r="CG59" s="430"/>
      <c r="CH59" s="430"/>
      <c r="CI59" s="430"/>
      <c r="CJ59" s="430"/>
      <c r="CK59" s="430"/>
      <c r="CL59" s="430"/>
      <c r="CM59" s="430"/>
      <c r="CN59" s="430"/>
      <c r="CO59" s="430"/>
      <c r="CP59" s="430"/>
      <c r="CQ59" s="430"/>
      <c r="CR59" s="430"/>
      <c r="CS59" s="430"/>
      <c r="CT59" s="430"/>
      <c r="CU59" s="430"/>
      <c r="CV59" s="430"/>
      <c r="CW59" s="430"/>
      <c r="CX59" s="430"/>
      <c r="CY59" s="430"/>
      <c r="CZ59" s="430"/>
      <c r="DA59" s="430"/>
      <c r="DB59" s="430"/>
      <c r="DC59" s="430"/>
      <c r="DD59" s="430"/>
      <c r="DE59" s="430"/>
      <c r="DF59" s="430"/>
      <c r="DG59" s="430"/>
      <c r="DH59" s="430"/>
      <c r="DI59" s="430"/>
      <c r="DJ59" s="430"/>
      <c r="DK59" s="430"/>
      <c r="DL59" s="430"/>
      <c r="DM59" s="430"/>
      <c r="DN59" s="430"/>
      <c r="DO59" s="430"/>
      <c r="DP59" s="430"/>
      <c r="DQ59" s="430"/>
      <c r="DR59" s="430"/>
      <c r="DS59" s="430"/>
      <c r="DT59" s="430"/>
      <c r="DU59" s="430"/>
      <c r="DV59" s="430"/>
      <c r="DW59" s="430"/>
      <c r="DX59" s="430"/>
      <c r="DY59" s="430"/>
      <c r="DZ59" s="430"/>
      <c r="EA59" s="430"/>
      <c r="EB59" s="430"/>
      <c r="EC59" s="430"/>
      <c r="ED59" s="430"/>
      <c r="EE59" s="430"/>
      <c r="EF59" s="430"/>
      <c r="EG59" s="430"/>
      <c r="EH59" s="430"/>
      <c r="EI59" s="430"/>
      <c r="EJ59" s="430"/>
      <c r="EK59" s="430"/>
      <c r="EL59" s="430"/>
      <c r="EM59" s="430"/>
      <c r="EN59" s="430"/>
      <c r="EO59" s="430"/>
      <c r="EP59" s="430"/>
      <c r="EQ59" s="430"/>
      <c r="ER59" s="430"/>
      <c r="ES59" s="430"/>
      <c r="ET59" s="430"/>
      <c r="EU59" s="430"/>
      <c r="EV59" s="430"/>
      <c r="EW59" s="430"/>
      <c r="EX59" s="430"/>
      <c r="EY59" s="430"/>
      <c r="EZ59" s="430"/>
      <c r="FA59" s="430"/>
      <c r="FB59" s="430"/>
      <c r="FC59" s="430"/>
      <c r="FD59" s="430"/>
      <c r="FE59" s="430"/>
      <c r="FF59" s="430"/>
      <c r="FG59" s="430"/>
      <c r="FH59" s="430"/>
      <c r="FI59" s="430"/>
      <c r="FJ59" s="430"/>
      <c r="FK59" s="430"/>
      <c r="FL59" s="430"/>
      <c r="FM59" s="430"/>
      <c r="FN59" s="430"/>
      <c r="FO59" s="430"/>
      <c r="FP59" s="430"/>
      <c r="FQ59" s="430"/>
      <c r="FR59" s="430"/>
      <c r="FS59" s="430"/>
      <c r="FT59" s="430"/>
      <c r="FU59" s="430"/>
      <c r="FV59" s="430"/>
      <c r="FW59" s="430"/>
      <c r="FX59" s="430"/>
      <c r="FY59" s="430"/>
      <c r="FZ59" s="430"/>
      <c r="GA59" s="430"/>
      <c r="GB59" s="430"/>
      <c r="GC59" s="430"/>
      <c r="GD59" s="430"/>
      <c r="GE59" s="430"/>
      <c r="GF59" s="430"/>
      <c r="GG59" s="430"/>
      <c r="GH59" s="430"/>
      <c r="GI59" s="430"/>
      <c r="GJ59" s="430"/>
      <c r="GK59" s="430"/>
      <c r="GL59" s="430"/>
      <c r="GM59" s="430"/>
      <c r="GN59" s="430"/>
      <c r="GO59" s="430"/>
      <c r="GP59" s="430"/>
      <c r="GQ59" s="430"/>
      <c r="GR59" s="430"/>
      <c r="GS59" s="430"/>
      <c r="GT59" s="430"/>
      <c r="GU59" s="430"/>
      <c r="GV59" s="430"/>
      <c r="GW59" s="430"/>
      <c r="GX59" s="430"/>
      <c r="GY59" s="430"/>
      <c r="GZ59" s="430"/>
      <c r="HA59" s="430"/>
      <c r="HB59" s="430"/>
      <c r="HC59" s="430"/>
      <c r="HD59" s="430"/>
      <c r="HE59" s="430"/>
      <c r="HF59" s="430"/>
      <c r="HG59" s="430"/>
      <c r="HH59" s="430"/>
      <c r="HI59" s="430"/>
      <c r="HJ59" s="430"/>
      <c r="HK59" s="430"/>
      <c r="HL59" s="430"/>
      <c r="HM59" s="430"/>
      <c r="HN59" s="430"/>
      <c r="HO59" s="430"/>
      <c r="HP59" s="430"/>
      <c r="HQ59" s="430"/>
      <c r="HR59" s="430"/>
      <c r="HS59" s="430"/>
      <c r="HT59" s="430"/>
      <c r="HU59" s="430"/>
      <c r="HV59" s="430"/>
      <c r="HW59" s="430"/>
      <c r="HX59" s="430"/>
      <c r="HY59" s="430"/>
      <c r="HZ59" s="430"/>
      <c r="IA59" s="430"/>
      <c r="IB59" s="430"/>
      <c r="IC59" s="430"/>
      <c r="ID59" s="430"/>
      <c r="IE59" s="430"/>
      <c r="IF59" s="430"/>
      <c r="IG59" s="430"/>
      <c r="IH59" s="430"/>
      <c r="II59" s="430"/>
      <c r="IJ59" s="430"/>
      <c r="IK59" s="430"/>
      <c r="IL59" s="430"/>
      <c r="IM59" s="430"/>
      <c r="IN59" s="430"/>
      <c r="IO59" s="430"/>
      <c r="IP59" s="430"/>
      <c r="IQ59" s="430"/>
      <c r="IR59" s="430"/>
      <c r="IS59" s="430"/>
      <c r="IT59" s="430"/>
      <c r="IU59" s="430"/>
      <c r="IV59" s="430"/>
      <c r="IW59" s="430"/>
      <c r="IX59" s="430"/>
      <c r="IY59" s="430"/>
      <c r="IZ59" s="430"/>
      <c r="JA59" s="430"/>
      <c r="JB59" s="430"/>
      <c r="JC59" s="430"/>
      <c r="JD59" s="430"/>
      <c r="JE59" s="430"/>
      <c r="JF59" s="430"/>
      <c r="JG59" s="430"/>
      <c r="JH59" s="430"/>
      <c r="JI59" s="430"/>
      <c r="JJ59" s="430"/>
      <c r="JK59" s="430"/>
      <c r="JL59" s="430"/>
      <c r="JM59" s="430"/>
      <c r="JN59" s="430"/>
      <c r="JO59" s="430"/>
      <c r="JP59" s="430"/>
      <c r="JQ59" s="430"/>
      <c r="JR59" s="430"/>
      <c r="JS59" s="430"/>
      <c r="JT59" s="430"/>
      <c r="JU59" s="430"/>
      <c r="JV59" s="430"/>
      <c r="JW59" s="430"/>
      <c r="JX59" s="430"/>
      <c r="JY59" s="430"/>
      <c r="JZ59" s="430"/>
      <c r="KA59" s="430"/>
      <c r="KB59" s="430"/>
      <c r="KC59" s="430"/>
      <c r="KD59" s="430"/>
      <c r="KE59" s="430"/>
      <c r="KF59" s="430"/>
      <c r="KG59" s="430"/>
      <c r="KH59" s="430"/>
      <c r="KI59" s="430"/>
      <c r="KJ59" s="430"/>
      <c r="KK59" s="430"/>
      <c r="KL59" s="430"/>
      <c r="KM59" s="430"/>
      <c r="KN59" s="430"/>
      <c r="KO59" s="430"/>
      <c r="KP59" s="430"/>
      <c r="KQ59" s="430"/>
      <c r="KR59" s="430"/>
      <c r="KS59" s="430"/>
      <c r="KT59" s="430"/>
      <c r="KU59" s="430"/>
      <c r="KV59" s="430"/>
      <c r="KW59" s="430"/>
      <c r="KX59" s="430"/>
      <c r="KY59" s="430"/>
      <c r="KZ59" s="430"/>
      <c r="LA59" s="430"/>
      <c r="LB59" s="430"/>
      <c r="LC59" s="430"/>
      <c r="LD59" s="430"/>
      <c r="LE59" s="430"/>
      <c r="LF59" s="430"/>
      <c r="LG59" s="430"/>
      <c r="LH59" s="430"/>
      <c r="LI59" s="430"/>
      <c r="LJ59" s="430"/>
      <c r="LK59" s="430"/>
      <c r="LL59" s="430"/>
      <c r="LM59" s="430"/>
      <c r="LN59" s="430"/>
      <c r="LO59" s="430"/>
      <c r="LP59" s="430"/>
      <c r="LQ59" s="430"/>
      <c r="LR59" s="430"/>
      <c r="LS59" s="430"/>
      <c r="LT59" s="430"/>
      <c r="LU59" s="430"/>
      <c r="LV59" s="430"/>
      <c r="LW59" s="430"/>
      <c r="LX59" s="430"/>
      <c r="LY59" s="430"/>
      <c r="LZ59" s="430"/>
      <c r="MA59" s="430"/>
      <c r="MB59" s="430"/>
      <c r="MC59" s="430"/>
      <c r="MD59" s="430"/>
      <c r="ME59" s="430"/>
      <c r="MF59" s="430"/>
      <c r="MG59" s="430"/>
      <c r="MH59" s="430"/>
      <c r="MI59" s="430"/>
      <c r="MJ59" s="430"/>
      <c r="MK59" s="430"/>
      <c r="ML59" s="430"/>
      <c r="MM59" s="430"/>
      <c r="MN59" s="430"/>
      <c r="MO59" s="430"/>
      <c r="MP59" s="430"/>
      <c r="MQ59" s="430"/>
      <c r="MR59" s="430"/>
      <c r="MS59" s="430"/>
      <c r="MT59" s="430"/>
      <c r="MU59" s="430"/>
      <c r="MV59" s="430"/>
      <c r="MW59" s="430"/>
      <c r="MX59" s="430"/>
      <c r="MY59" s="430"/>
      <c r="MZ59" s="430"/>
      <c r="NA59" s="430"/>
      <c r="NB59" s="430"/>
      <c r="NC59" s="430"/>
      <c r="ND59" s="430"/>
      <c r="NE59" s="430"/>
      <c r="NF59" s="430"/>
      <c r="NG59" s="430"/>
      <c r="NH59" s="430"/>
      <c r="NI59" s="430"/>
      <c r="NJ59" s="430"/>
      <c r="NK59" s="430"/>
      <c r="NL59" s="430"/>
      <c r="NM59" s="430"/>
      <c r="NN59" s="430"/>
      <c r="NO59" s="430"/>
      <c r="NP59" s="430"/>
      <c r="NQ59" s="430"/>
      <c r="NR59" s="430"/>
      <c r="NS59" s="430"/>
      <c r="NT59" s="430"/>
      <c r="NU59" s="430"/>
      <c r="NV59" s="430"/>
      <c r="NW59" s="430"/>
      <c r="NX59" s="430"/>
      <c r="NY59" s="430"/>
      <c r="NZ59" s="430"/>
      <c r="OA59" s="430"/>
      <c r="OB59" s="430"/>
      <c r="OC59" s="430"/>
      <c r="OD59" s="430"/>
      <c r="OE59" s="430"/>
      <c r="OF59" s="430"/>
      <c r="OG59" s="430"/>
      <c r="OH59" s="430"/>
      <c r="OI59" s="430"/>
      <c r="OJ59" s="430"/>
      <c r="OK59" s="430"/>
      <c r="OL59" s="430"/>
      <c r="OM59" s="430"/>
      <c r="ON59" s="430"/>
      <c r="OO59" s="430"/>
      <c r="OP59" s="430"/>
      <c r="OQ59" s="430"/>
      <c r="OR59" s="430"/>
      <c r="OS59" s="430"/>
      <c r="OT59" s="430"/>
      <c r="OU59" s="430"/>
      <c r="OV59" s="430"/>
      <c r="OW59" s="430"/>
      <c r="OX59" s="430"/>
      <c r="OY59" s="430"/>
      <c r="OZ59" s="430"/>
      <c r="PA59" s="430"/>
      <c r="PB59" s="430"/>
      <c r="PC59" s="430"/>
      <c r="PD59" s="430"/>
      <c r="PE59" s="430"/>
      <c r="PF59" s="430"/>
      <c r="PG59" s="430"/>
      <c r="PH59" s="430"/>
      <c r="PI59" s="430"/>
      <c r="PJ59" s="430"/>
      <c r="PK59" s="430"/>
      <c r="PL59" s="430"/>
      <c r="PM59" s="430"/>
      <c r="PN59" s="430"/>
      <c r="PO59" s="430"/>
      <c r="PP59" s="430"/>
      <c r="PQ59" s="430"/>
      <c r="PR59" s="430"/>
      <c r="PS59" s="430"/>
      <c r="PT59" s="430"/>
      <c r="PU59" s="430"/>
      <c r="PV59" s="430"/>
      <c r="PW59" s="430"/>
      <c r="PX59" s="430"/>
      <c r="PY59" s="430"/>
      <c r="PZ59" s="430"/>
      <c r="QA59" s="430"/>
      <c r="QB59" s="430"/>
      <c r="QC59" s="430"/>
      <c r="QD59" s="430"/>
      <c r="QE59" s="430"/>
      <c r="QF59" s="430"/>
      <c r="QG59" s="430"/>
      <c r="QH59" s="430"/>
      <c r="QI59" s="430"/>
      <c r="QJ59" s="430"/>
      <c r="QK59" s="430"/>
      <c r="QL59" s="430"/>
      <c r="QM59" s="430"/>
      <c r="QN59" s="430"/>
      <c r="QO59" s="430"/>
      <c r="QP59" s="430"/>
      <c r="QQ59" s="430"/>
      <c r="QR59" s="430"/>
      <c r="QS59" s="430"/>
      <c r="QT59" s="430"/>
      <c r="QU59" s="430"/>
      <c r="QV59" s="430"/>
      <c r="QW59" s="430"/>
      <c r="QX59" s="430"/>
      <c r="QY59" s="430"/>
      <c r="QZ59" s="430"/>
      <c r="RA59" s="430"/>
      <c r="RB59" s="430"/>
      <c r="RC59" s="430"/>
      <c r="RD59" s="430"/>
      <c r="RE59" s="430"/>
      <c r="RF59" s="430"/>
      <c r="RG59" s="430"/>
      <c r="RH59" s="430"/>
      <c r="RI59" s="430"/>
      <c r="RJ59" s="430"/>
      <c r="RK59" s="430"/>
      <c r="RL59" s="430"/>
      <c r="RM59" s="430"/>
      <c r="RN59" s="430"/>
      <c r="RO59" s="430"/>
      <c r="RP59" s="430"/>
      <c r="RQ59" s="430"/>
      <c r="RR59" s="430"/>
      <c r="RS59" s="430"/>
      <c r="RT59" s="430"/>
      <c r="RU59" s="430"/>
      <c r="RV59" s="430"/>
      <c r="RW59" s="430"/>
      <c r="RX59" s="430"/>
      <c r="RY59" s="430"/>
      <c r="RZ59" s="430"/>
      <c r="SA59" s="430"/>
      <c r="SB59" s="430"/>
      <c r="SC59" s="430"/>
      <c r="SD59" s="430"/>
      <c r="SE59" s="430"/>
      <c r="SF59" s="430"/>
      <c r="SG59" s="430"/>
      <c r="SH59" s="430"/>
      <c r="SI59" s="430"/>
      <c r="SJ59" s="430"/>
      <c r="SK59" s="430"/>
      <c r="SL59" s="430"/>
      <c r="SM59" s="430"/>
      <c r="SN59" s="430"/>
      <c r="SO59" s="430"/>
      <c r="SP59" s="430"/>
      <c r="SQ59" s="430"/>
      <c r="SR59" s="430"/>
      <c r="SS59" s="430"/>
      <c r="ST59" s="430"/>
      <c r="SU59" s="430"/>
      <c r="SV59" s="430"/>
      <c r="SW59" s="430"/>
      <c r="SX59" s="430"/>
      <c r="SY59" s="430"/>
      <c r="SZ59" s="430"/>
      <c r="TA59" s="430"/>
      <c r="TB59" s="430"/>
      <c r="TC59" s="430"/>
      <c r="TD59" s="430"/>
      <c r="TE59" s="430"/>
      <c r="TF59" s="430"/>
      <c r="TG59" s="430"/>
      <c r="TH59" s="430"/>
      <c r="TI59" s="430"/>
      <c r="TJ59" s="430"/>
      <c r="TK59" s="430"/>
      <c r="TL59" s="430"/>
      <c r="TM59" s="430"/>
      <c r="TN59" s="430"/>
      <c r="TO59" s="430"/>
      <c r="TP59" s="430"/>
      <c r="TQ59" s="430"/>
      <c r="TR59" s="430"/>
      <c r="TS59" s="430"/>
      <c r="TT59" s="430"/>
      <c r="TU59" s="430"/>
      <c r="TV59" s="430"/>
      <c r="TW59" s="430"/>
      <c r="TX59" s="430"/>
      <c r="TY59" s="430"/>
      <c r="TZ59" s="430"/>
      <c r="UA59" s="430"/>
      <c r="UB59" s="430"/>
      <c r="UC59" s="430"/>
      <c r="UD59" s="430"/>
      <c r="UE59" s="430"/>
      <c r="UF59" s="430"/>
      <c r="UG59" s="430"/>
      <c r="UH59" s="430"/>
      <c r="UI59" s="430"/>
      <c r="UJ59" s="430"/>
      <c r="UK59" s="430"/>
      <c r="UL59" s="430"/>
      <c r="UM59" s="430"/>
      <c r="UN59" s="430"/>
      <c r="UO59" s="430"/>
      <c r="UP59" s="430"/>
      <c r="UQ59" s="430"/>
      <c r="UR59" s="430"/>
      <c r="US59" s="430"/>
      <c r="UT59" s="430"/>
      <c r="UU59" s="430"/>
      <c r="UV59" s="430"/>
      <c r="UW59" s="430"/>
      <c r="UX59" s="430"/>
      <c r="UY59" s="430"/>
      <c r="UZ59" s="430"/>
      <c r="VA59" s="430"/>
      <c r="VB59" s="430"/>
      <c r="VC59" s="430"/>
      <c r="VD59" s="430"/>
      <c r="VE59" s="430"/>
      <c r="VF59" s="430"/>
      <c r="VG59" s="430"/>
      <c r="VH59" s="430"/>
      <c r="VI59" s="430"/>
      <c r="VJ59" s="430"/>
      <c r="VK59" s="430"/>
      <c r="VL59" s="430"/>
      <c r="VM59" s="430"/>
      <c r="VN59" s="430"/>
      <c r="VO59" s="430"/>
      <c r="VP59" s="430"/>
      <c r="VQ59" s="430"/>
      <c r="VR59" s="430"/>
      <c r="VS59" s="430"/>
      <c r="VT59" s="430"/>
      <c r="VU59" s="430"/>
      <c r="VV59" s="430"/>
      <c r="VW59" s="430"/>
      <c r="VX59" s="430"/>
      <c r="VY59" s="430"/>
      <c r="VZ59" s="430"/>
      <c r="WA59" s="430"/>
      <c r="WB59" s="430"/>
      <c r="WC59" s="430"/>
      <c r="WD59" s="430"/>
      <c r="WE59" s="430"/>
      <c r="WF59" s="430"/>
      <c r="WG59" s="430"/>
      <c r="WH59" s="430"/>
      <c r="WI59" s="430"/>
      <c r="WJ59" s="430"/>
      <c r="WK59" s="430"/>
      <c r="WL59" s="430"/>
      <c r="WM59" s="430"/>
      <c r="WN59" s="430"/>
      <c r="WO59" s="430"/>
      <c r="WP59" s="430"/>
      <c r="WQ59" s="430"/>
      <c r="WR59" s="430"/>
      <c r="WS59" s="430"/>
      <c r="WT59" s="430"/>
      <c r="WU59" s="430"/>
      <c r="WV59" s="430"/>
      <c r="WW59" s="430"/>
      <c r="WX59" s="430"/>
      <c r="WY59" s="430"/>
      <c r="WZ59" s="430"/>
      <c r="XA59" s="430"/>
      <c r="XB59" s="430"/>
      <c r="XC59" s="430"/>
      <c r="XD59" s="430"/>
      <c r="XE59" s="430"/>
      <c r="XF59" s="430"/>
      <c r="XG59" s="430"/>
      <c r="XH59" s="430"/>
      <c r="XI59" s="430"/>
      <c r="XJ59" s="430"/>
      <c r="XK59" s="430"/>
      <c r="XL59" s="430"/>
      <c r="XM59" s="430"/>
      <c r="XN59" s="430"/>
      <c r="XO59" s="430"/>
      <c r="XP59" s="430"/>
      <c r="XQ59" s="430"/>
      <c r="XR59" s="430"/>
      <c r="XS59" s="430"/>
      <c r="XT59" s="430"/>
      <c r="XU59" s="430"/>
      <c r="XV59" s="430"/>
      <c r="XW59" s="430"/>
      <c r="XX59" s="430"/>
      <c r="XY59" s="430"/>
      <c r="XZ59" s="430"/>
      <c r="YA59" s="430"/>
      <c r="YB59" s="430"/>
      <c r="YC59" s="430"/>
      <c r="YD59" s="430"/>
      <c r="YE59" s="430"/>
      <c r="YF59" s="430"/>
      <c r="YG59" s="430"/>
      <c r="YH59" s="430"/>
      <c r="YI59" s="430"/>
      <c r="YJ59" s="430"/>
      <c r="YK59" s="430"/>
      <c r="YL59" s="430"/>
      <c r="YM59" s="430"/>
      <c r="YN59" s="430"/>
      <c r="YO59" s="430"/>
      <c r="YP59" s="430"/>
      <c r="YQ59" s="430"/>
      <c r="YR59" s="430"/>
      <c r="YS59" s="430"/>
      <c r="YT59" s="430"/>
      <c r="YU59" s="430"/>
      <c r="YV59" s="430"/>
      <c r="YW59" s="430"/>
      <c r="YX59" s="430"/>
      <c r="YY59" s="430"/>
      <c r="YZ59" s="430"/>
      <c r="ZA59" s="430"/>
      <c r="ZB59" s="430"/>
      <c r="ZC59" s="430"/>
      <c r="ZD59" s="430"/>
      <c r="ZE59" s="430"/>
      <c r="ZF59" s="430"/>
      <c r="ZG59" s="430"/>
      <c r="ZH59" s="430"/>
      <c r="ZI59" s="430"/>
      <c r="ZJ59" s="430"/>
      <c r="ZK59" s="430"/>
      <c r="ZL59" s="430"/>
      <c r="ZM59" s="430"/>
      <c r="ZN59" s="430"/>
      <c r="ZO59" s="430"/>
      <c r="ZP59" s="430"/>
      <c r="ZQ59" s="430"/>
      <c r="ZR59" s="430"/>
      <c r="ZS59" s="430"/>
      <c r="ZT59" s="430"/>
      <c r="ZU59" s="430"/>
      <c r="ZV59" s="430"/>
      <c r="ZW59" s="430"/>
      <c r="ZX59" s="430"/>
      <c r="ZY59" s="430"/>
      <c r="ZZ59" s="430"/>
      <c r="AAA59" s="430"/>
      <c r="AAB59" s="430"/>
      <c r="AAC59" s="430"/>
      <c r="AAD59" s="430"/>
      <c r="AAE59" s="430"/>
      <c r="AAF59" s="430"/>
      <c r="AAG59" s="430"/>
      <c r="AAH59" s="430"/>
      <c r="AAI59" s="430"/>
      <c r="AAJ59" s="430"/>
      <c r="AAK59" s="430"/>
      <c r="AAL59" s="430"/>
      <c r="AAM59" s="430"/>
      <c r="AAN59" s="430"/>
      <c r="AAO59" s="430"/>
      <c r="AAP59" s="430"/>
      <c r="AAQ59" s="430"/>
      <c r="AAR59" s="430"/>
      <c r="AAS59" s="430"/>
      <c r="AAT59" s="430"/>
      <c r="AAU59" s="430"/>
      <c r="AAV59" s="430"/>
      <c r="AAW59" s="430"/>
      <c r="AAX59" s="430"/>
      <c r="AAY59" s="430"/>
      <c r="AAZ59" s="430"/>
      <c r="ABA59" s="430"/>
      <c r="ABB59" s="430"/>
      <c r="ABC59" s="430"/>
      <c r="ABD59" s="430"/>
      <c r="ABE59" s="430"/>
      <c r="ABF59" s="430"/>
      <c r="ABG59" s="430"/>
      <c r="ABH59" s="430"/>
      <c r="ABI59" s="430"/>
      <c r="ABJ59" s="430"/>
      <c r="ABK59" s="430"/>
      <c r="ABL59" s="430"/>
      <c r="ABM59" s="430"/>
      <c r="ABN59" s="430"/>
      <c r="ABO59" s="430"/>
      <c r="ABP59" s="430"/>
      <c r="ABQ59" s="430"/>
      <c r="ABR59" s="430"/>
      <c r="ABS59" s="430"/>
      <c r="ABT59" s="430"/>
      <c r="ABU59" s="430"/>
      <c r="ABV59" s="430"/>
      <c r="ABW59" s="430"/>
      <c r="ABX59" s="430"/>
      <c r="ABY59" s="430"/>
      <c r="ABZ59" s="430"/>
      <c r="ACA59" s="430"/>
      <c r="ACB59" s="430"/>
      <c r="ACC59" s="430"/>
      <c r="ACD59" s="430"/>
      <c r="ACE59" s="430"/>
      <c r="ACF59" s="430"/>
      <c r="ACG59" s="430"/>
      <c r="ACH59" s="430"/>
      <c r="ACI59" s="430"/>
      <c r="ACJ59" s="430"/>
      <c r="ACK59" s="430"/>
      <c r="ACL59" s="430"/>
      <c r="ACM59" s="430"/>
      <c r="ACN59" s="430"/>
      <c r="ACO59" s="430"/>
      <c r="ACP59" s="430"/>
      <c r="ACQ59" s="430"/>
      <c r="ACR59" s="430"/>
      <c r="ACS59" s="430"/>
      <c r="ACT59" s="430"/>
      <c r="ACU59" s="430"/>
      <c r="ACV59" s="430"/>
      <c r="ACW59" s="430"/>
      <c r="ACX59" s="430"/>
      <c r="ACY59" s="430"/>
      <c r="ACZ59" s="430"/>
      <c r="ADA59" s="430"/>
      <c r="ADB59" s="430"/>
      <c r="ADC59" s="430"/>
      <c r="ADD59" s="430"/>
      <c r="ADE59" s="430"/>
      <c r="ADF59" s="430"/>
      <c r="ADG59" s="430"/>
      <c r="ADH59" s="430"/>
      <c r="ADI59" s="430"/>
      <c r="ADJ59" s="430"/>
      <c r="ADK59" s="430"/>
      <c r="ADL59" s="430"/>
      <c r="ADM59" s="430"/>
      <c r="ADN59" s="430"/>
      <c r="ADO59" s="430"/>
      <c r="ADP59" s="430"/>
      <c r="ADQ59" s="430"/>
      <c r="ADR59" s="430"/>
      <c r="ADS59" s="430"/>
      <c r="ADT59" s="430"/>
      <c r="ADU59" s="430"/>
      <c r="ADV59" s="430"/>
      <c r="ADW59" s="430"/>
      <c r="ADX59" s="430"/>
      <c r="ADY59" s="430"/>
      <c r="ADZ59" s="430"/>
      <c r="AEA59" s="430"/>
      <c r="AEB59" s="430"/>
      <c r="AEC59" s="430"/>
      <c r="AED59" s="430"/>
      <c r="AEE59" s="430"/>
      <c r="AEF59" s="430"/>
      <c r="AEG59" s="430"/>
      <c r="AEH59" s="430"/>
      <c r="AEI59" s="430"/>
      <c r="AEJ59" s="430"/>
      <c r="AEK59" s="430"/>
      <c r="AEL59" s="430"/>
      <c r="AEM59" s="430"/>
      <c r="AEN59" s="430"/>
      <c r="AEO59" s="430"/>
      <c r="AEP59" s="430"/>
      <c r="AEQ59" s="430"/>
      <c r="AER59" s="430"/>
      <c r="AES59" s="430"/>
      <c r="AET59" s="430"/>
      <c r="AEU59" s="430"/>
      <c r="AEV59" s="430"/>
      <c r="AEW59" s="430"/>
      <c r="AEX59" s="430"/>
      <c r="AEY59" s="430"/>
      <c r="AEZ59" s="430"/>
      <c r="AFA59" s="430"/>
      <c r="AFB59" s="430"/>
      <c r="AFC59" s="430"/>
      <c r="AFD59" s="430"/>
      <c r="AFE59" s="430"/>
      <c r="AFF59" s="430"/>
      <c r="AFG59" s="430"/>
      <c r="AFH59" s="430"/>
      <c r="AFI59" s="430"/>
      <c r="AFJ59" s="430"/>
      <c r="AFK59" s="430"/>
      <c r="AFL59" s="430"/>
      <c r="AFM59" s="430"/>
      <c r="AFN59" s="430"/>
      <c r="AFO59" s="430"/>
      <c r="AFP59" s="430"/>
      <c r="AFQ59" s="430"/>
      <c r="AFR59" s="430"/>
      <c r="AFS59" s="430"/>
      <c r="AFT59" s="430"/>
      <c r="AFU59" s="430"/>
      <c r="AFV59" s="430"/>
      <c r="AFW59" s="430"/>
      <c r="AFX59" s="430"/>
      <c r="AFY59" s="430"/>
      <c r="AFZ59" s="430"/>
      <c r="AGA59" s="430"/>
      <c r="AGB59" s="430"/>
      <c r="AGC59" s="430"/>
      <c r="AGD59" s="430"/>
      <c r="AGE59" s="430"/>
      <c r="AGF59" s="430"/>
      <c r="AGG59" s="430"/>
      <c r="AGH59" s="430"/>
      <c r="AGI59" s="430"/>
      <c r="AGJ59" s="430"/>
      <c r="AGK59" s="430"/>
      <c r="AGL59" s="430"/>
      <c r="AGM59" s="430"/>
      <c r="AGN59" s="430"/>
      <c r="AGO59" s="430"/>
      <c r="AGP59" s="430"/>
      <c r="AGQ59" s="430"/>
      <c r="AGR59" s="430"/>
      <c r="AGS59" s="430"/>
      <c r="AGT59" s="430"/>
      <c r="AGU59" s="430"/>
      <c r="AGV59" s="430"/>
      <c r="AGW59" s="430"/>
      <c r="AGX59" s="430"/>
      <c r="AGY59" s="430"/>
      <c r="AGZ59" s="430"/>
      <c r="AHA59" s="430"/>
      <c r="AHB59" s="430"/>
      <c r="AHC59" s="430"/>
      <c r="AHD59" s="430"/>
      <c r="AHE59" s="430"/>
      <c r="AHF59" s="430"/>
      <c r="AHG59" s="430"/>
      <c r="AHH59" s="430"/>
      <c r="AHI59" s="430"/>
      <c r="AHJ59" s="430"/>
      <c r="AHK59" s="430"/>
      <c r="AHL59" s="430"/>
      <c r="AHM59" s="430"/>
      <c r="AHN59" s="430"/>
      <c r="AHO59" s="430"/>
      <c r="AHP59" s="430"/>
      <c r="AHQ59" s="430"/>
      <c r="AHR59" s="430"/>
      <c r="AHS59" s="430"/>
      <c r="AHT59" s="430"/>
      <c r="AHU59" s="430"/>
      <c r="AHV59" s="430"/>
      <c r="AHW59" s="430"/>
      <c r="AHX59" s="430"/>
      <c r="AHY59" s="430"/>
      <c r="AHZ59" s="430"/>
      <c r="AIA59" s="430"/>
      <c r="AIB59" s="430"/>
      <c r="AIC59" s="430"/>
      <c r="AID59" s="430"/>
      <c r="AIE59" s="430"/>
      <c r="AIF59" s="430"/>
      <c r="AIG59" s="430"/>
      <c r="AIH59" s="430"/>
      <c r="AII59" s="430"/>
      <c r="AIJ59" s="430"/>
      <c r="AIK59" s="430"/>
      <c r="AIL59" s="430"/>
      <c r="AIM59" s="430"/>
      <c r="AIN59" s="430"/>
      <c r="AIO59" s="430"/>
      <c r="AIP59" s="430"/>
      <c r="AIQ59" s="430"/>
      <c r="AIR59" s="430"/>
      <c r="AIS59" s="430"/>
      <c r="AIT59" s="430"/>
      <c r="AIU59" s="430"/>
      <c r="AIV59" s="430"/>
      <c r="AIW59" s="430"/>
      <c r="AIX59" s="430"/>
      <c r="AIY59" s="430"/>
      <c r="AIZ59" s="430"/>
      <c r="AJA59" s="430"/>
      <c r="AJB59" s="430"/>
      <c r="AJC59" s="430"/>
      <c r="AJD59" s="430"/>
      <c r="AJE59" s="430"/>
      <c r="AJF59" s="430"/>
      <c r="AJG59" s="430"/>
      <c r="AJH59" s="430"/>
      <c r="AJI59" s="430"/>
      <c r="AJJ59" s="430"/>
      <c r="AJK59" s="430"/>
      <c r="AJL59" s="430"/>
      <c r="AJM59" s="430"/>
      <c r="AJN59" s="430"/>
      <c r="AJO59" s="430"/>
      <c r="AJP59" s="430"/>
      <c r="AJQ59" s="430"/>
      <c r="AJR59" s="430"/>
      <c r="AJS59" s="430"/>
      <c r="AJT59" s="430"/>
      <c r="AJU59" s="430"/>
      <c r="AJV59" s="430"/>
      <c r="AJW59" s="430"/>
      <c r="AJX59" s="430"/>
      <c r="AJY59" s="430"/>
      <c r="AJZ59" s="430"/>
      <c r="AKA59" s="430"/>
      <c r="AKB59" s="430"/>
      <c r="AKC59" s="430"/>
      <c r="AKD59" s="430"/>
      <c r="AKE59" s="430"/>
      <c r="AKF59" s="430"/>
      <c r="AKG59" s="430"/>
      <c r="AKH59" s="430"/>
      <c r="AKI59" s="430"/>
      <c r="AKJ59" s="430"/>
      <c r="AKK59" s="430"/>
      <c r="AKL59" s="430"/>
      <c r="AKM59" s="430"/>
      <c r="AKN59" s="430"/>
      <c r="AKO59" s="430"/>
      <c r="AKP59" s="430"/>
      <c r="AKQ59" s="430"/>
      <c r="AKR59" s="430"/>
      <c r="AKS59" s="430"/>
      <c r="AKT59" s="430"/>
      <c r="AKU59" s="430"/>
      <c r="AKV59" s="430"/>
      <c r="AKW59" s="430"/>
      <c r="AKX59" s="430"/>
      <c r="AKY59" s="430"/>
      <c r="AKZ59" s="430"/>
      <c r="ALA59" s="430"/>
      <c r="ALB59" s="430"/>
      <c r="ALC59" s="430"/>
      <c r="ALD59" s="430"/>
      <c r="ALE59" s="430"/>
      <c r="ALF59" s="430"/>
      <c r="ALG59" s="430"/>
      <c r="ALH59" s="430"/>
      <c r="ALI59" s="430"/>
      <c r="ALJ59" s="430"/>
      <c r="ALK59" s="430"/>
      <c r="ALL59" s="430"/>
      <c r="ALM59" s="430"/>
      <c r="ALN59" s="430"/>
      <c r="ALO59" s="430"/>
      <c r="ALP59" s="430"/>
      <c r="ALQ59" s="430"/>
      <c r="ALR59" s="430"/>
      <c r="ALS59" s="430"/>
      <c r="ALT59" s="430"/>
      <c r="ALU59" s="430"/>
      <c r="ALV59" s="430"/>
      <c r="ALW59" s="430"/>
      <c r="ALX59" s="430"/>
      <c r="ALY59" s="430"/>
      <c r="ALZ59" s="430"/>
      <c r="AMA59" s="430"/>
      <c r="AMB59" s="430"/>
      <c r="AMC59" s="430"/>
      <c r="AMD59" s="430"/>
      <c r="AME59" s="430"/>
      <c r="AMF59" s="430"/>
      <c r="AMG59" s="430"/>
      <c r="AMH59" s="430"/>
      <c r="AMI59" s="430"/>
      <c r="AMJ59" s="430"/>
      <c r="AMK59" s="430"/>
    </row>
    <row r="60" spans="1:1025" s="414" customFormat="1">
      <c r="A60" s="274" t="s">
        <v>407</v>
      </c>
      <c r="B60" s="179"/>
      <c r="C60" s="456"/>
      <c r="D60" s="456"/>
      <c r="E60" s="456"/>
      <c r="F60" s="456"/>
      <c r="G60" s="456"/>
      <c r="H60" s="456"/>
      <c r="I60" s="456"/>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0"/>
      <c r="AJ60" s="430"/>
      <c r="AK60" s="430"/>
      <c r="AL60" s="430"/>
      <c r="AM60" s="430"/>
      <c r="AN60" s="430"/>
      <c r="AO60" s="430"/>
      <c r="AP60" s="430"/>
      <c r="AQ60" s="430"/>
      <c r="AR60" s="430"/>
      <c r="AS60" s="430"/>
      <c r="AT60" s="430"/>
      <c r="AU60" s="430"/>
      <c r="AV60" s="430"/>
      <c r="AW60" s="430"/>
      <c r="AX60" s="430"/>
      <c r="AY60" s="430"/>
      <c r="AZ60" s="430"/>
      <c r="BA60" s="430"/>
      <c r="BB60" s="430"/>
      <c r="BC60" s="430"/>
      <c r="BD60" s="430"/>
      <c r="BE60" s="430"/>
      <c r="BF60" s="430"/>
      <c r="BG60" s="430"/>
      <c r="BH60" s="430"/>
      <c r="BI60" s="430"/>
      <c r="BJ60" s="430"/>
      <c r="BK60" s="430"/>
      <c r="BL60" s="430"/>
      <c r="BM60" s="430"/>
      <c r="BN60" s="430"/>
      <c r="BO60" s="430"/>
      <c r="BP60" s="430"/>
      <c r="BQ60" s="430"/>
      <c r="BR60" s="430"/>
      <c r="BS60" s="430"/>
      <c r="BT60" s="430"/>
      <c r="BU60" s="430"/>
      <c r="BV60" s="430"/>
      <c r="BW60" s="430"/>
      <c r="BX60" s="430"/>
      <c r="BY60" s="430"/>
      <c r="BZ60" s="430"/>
      <c r="CA60" s="430"/>
      <c r="CB60" s="430"/>
      <c r="CC60" s="430"/>
      <c r="CD60" s="430"/>
      <c r="CE60" s="430"/>
      <c r="CF60" s="430"/>
      <c r="CG60" s="430"/>
      <c r="CH60" s="430"/>
      <c r="CI60" s="430"/>
      <c r="CJ60" s="430"/>
      <c r="CK60" s="430"/>
      <c r="CL60" s="430"/>
      <c r="CM60" s="430"/>
      <c r="CN60" s="430"/>
      <c r="CO60" s="430"/>
      <c r="CP60" s="430"/>
      <c r="CQ60" s="430"/>
      <c r="CR60" s="430"/>
      <c r="CS60" s="430"/>
      <c r="CT60" s="430"/>
      <c r="CU60" s="430"/>
      <c r="CV60" s="430"/>
      <c r="CW60" s="430"/>
      <c r="CX60" s="430"/>
      <c r="CY60" s="430"/>
      <c r="CZ60" s="430"/>
      <c r="DA60" s="430"/>
      <c r="DB60" s="430"/>
      <c r="DC60" s="430"/>
      <c r="DD60" s="430"/>
      <c r="DE60" s="430"/>
      <c r="DF60" s="430"/>
      <c r="DG60" s="430"/>
      <c r="DH60" s="430"/>
      <c r="DI60" s="430"/>
      <c r="DJ60" s="430"/>
      <c r="DK60" s="430"/>
      <c r="DL60" s="430"/>
      <c r="DM60" s="430"/>
      <c r="DN60" s="430"/>
      <c r="DO60" s="430"/>
      <c r="DP60" s="430"/>
      <c r="DQ60" s="430"/>
      <c r="DR60" s="430"/>
      <c r="DS60" s="430"/>
      <c r="DT60" s="430"/>
      <c r="DU60" s="430"/>
      <c r="DV60" s="430"/>
      <c r="DW60" s="430"/>
      <c r="DX60" s="430"/>
      <c r="DY60" s="430"/>
      <c r="DZ60" s="430"/>
      <c r="EA60" s="430"/>
      <c r="EB60" s="430"/>
      <c r="EC60" s="430"/>
      <c r="ED60" s="430"/>
      <c r="EE60" s="430"/>
      <c r="EF60" s="430"/>
      <c r="EG60" s="430"/>
      <c r="EH60" s="430"/>
      <c r="EI60" s="430"/>
      <c r="EJ60" s="430"/>
      <c r="EK60" s="430"/>
      <c r="EL60" s="430"/>
      <c r="EM60" s="430"/>
      <c r="EN60" s="430"/>
      <c r="EO60" s="430"/>
      <c r="EP60" s="430"/>
      <c r="EQ60" s="430"/>
      <c r="ER60" s="430"/>
      <c r="ES60" s="430"/>
      <c r="ET60" s="430"/>
      <c r="EU60" s="430"/>
      <c r="EV60" s="430"/>
      <c r="EW60" s="430"/>
      <c r="EX60" s="430"/>
      <c r="EY60" s="430"/>
      <c r="EZ60" s="430"/>
      <c r="FA60" s="430"/>
      <c r="FB60" s="430"/>
      <c r="FC60" s="430"/>
      <c r="FD60" s="430"/>
      <c r="FE60" s="430"/>
      <c r="FF60" s="430"/>
      <c r="FG60" s="430"/>
      <c r="FH60" s="430"/>
      <c r="FI60" s="430"/>
      <c r="FJ60" s="430"/>
      <c r="FK60" s="430"/>
      <c r="FL60" s="430"/>
      <c r="FM60" s="430"/>
      <c r="FN60" s="430"/>
      <c r="FO60" s="430"/>
      <c r="FP60" s="430"/>
      <c r="FQ60" s="430"/>
      <c r="FR60" s="430"/>
      <c r="FS60" s="430"/>
      <c r="FT60" s="430"/>
      <c r="FU60" s="430"/>
      <c r="FV60" s="430"/>
      <c r="FW60" s="430"/>
      <c r="FX60" s="430"/>
      <c r="FY60" s="430"/>
      <c r="FZ60" s="430"/>
      <c r="GA60" s="430"/>
      <c r="GB60" s="430"/>
      <c r="GC60" s="430"/>
      <c r="GD60" s="430"/>
      <c r="GE60" s="430"/>
      <c r="GF60" s="430"/>
      <c r="GG60" s="430"/>
      <c r="GH60" s="430"/>
      <c r="GI60" s="430"/>
      <c r="GJ60" s="430"/>
      <c r="GK60" s="430"/>
      <c r="GL60" s="430"/>
      <c r="GM60" s="430"/>
      <c r="GN60" s="430"/>
      <c r="GO60" s="430"/>
      <c r="GP60" s="430"/>
      <c r="GQ60" s="430"/>
      <c r="GR60" s="430"/>
      <c r="GS60" s="430"/>
      <c r="GT60" s="430"/>
      <c r="GU60" s="430"/>
      <c r="GV60" s="430"/>
      <c r="GW60" s="430"/>
      <c r="GX60" s="430"/>
      <c r="GY60" s="430"/>
      <c r="GZ60" s="430"/>
      <c r="HA60" s="430"/>
      <c r="HB60" s="430"/>
      <c r="HC60" s="430"/>
      <c r="HD60" s="430"/>
      <c r="HE60" s="430"/>
      <c r="HF60" s="430"/>
      <c r="HG60" s="430"/>
      <c r="HH60" s="430"/>
      <c r="HI60" s="430"/>
      <c r="HJ60" s="430"/>
      <c r="HK60" s="430"/>
      <c r="HL60" s="430"/>
      <c r="HM60" s="430"/>
      <c r="HN60" s="430"/>
      <c r="HO60" s="430"/>
      <c r="HP60" s="430"/>
      <c r="HQ60" s="430"/>
      <c r="HR60" s="430"/>
      <c r="HS60" s="430"/>
      <c r="HT60" s="430"/>
      <c r="HU60" s="430"/>
      <c r="HV60" s="430"/>
      <c r="HW60" s="430"/>
      <c r="HX60" s="430"/>
      <c r="HY60" s="430"/>
      <c r="HZ60" s="430"/>
      <c r="IA60" s="430"/>
      <c r="IB60" s="430"/>
      <c r="IC60" s="430"/>
      <c r="ID60" s="430"/>
      <c r="IE60" s="430"/>
      <c r="IF60" s="430"/>
      <c r="IG60" s="430"/>
      <c r="IH60" s="430"/>
      <c r="II60" s="430"/>
      <c r="IJ60" s="430"/>
      <c r="IK60" s="430"/>
      <c r="IL60" s="430"/>
      <c r="IM60" s="430"/>
      <c r="IN60" s="430"/>
      <c r="IO60" s="430"/>
      <c r="IP60" s="430"/>
      <c r="IQ60" s="430"/>
      <c r="IR60" s="430"/>
      <c r="IS60" s="430"/>
      <c r="IT60" s="430"/>
      <c r="IU60" s="430"/>
      <c r="IV60" s="430"/>
      <c r="IW60" s="430"/>
      <c r="IX60" s="430"/>
      <c r="IY60" s="430"/>
      <c r="IZ60" s="430"/>
      <c r="JA60" s="430"/>
      <c r="JB60" s="430"/>
      <c r="JC60" s="430"/>
      <c r="JD60" s="430"/>
      <c r="JE60" s="430"/>
      <c r="JF60" s="430"/>
      <c r="JG60" s="430"/>
      <c r="JH60" s="430"/>
      <c r="JI60" s="430"/>
      <c r="JJ60" s="430"/>
      <c r="JK60" s="430"/>
      <c r="JL60" s="430"/>
      <c r="JM60" s="430"/>
      <c r="JN60" s="430"/>
      <c r="JO60" s="430"/>
      <c r="JP60" s="430"/>
      <c r="JQ60" s="430"/>
      <c r="JR60" s="430"/>
      <c r="JS60" s="430"/>
      <c r="JT60" s="430"/>
      <c r="JU60" s="430"/>
      <c r="JV60" s="430"/>
      <c r="JW60" s="430"/>
      <c r="JX60" s="430"/>
      <c r="JY60" s="430"/>
      <c r="JZ60" s="430"/>
      <c r="KA60" s="430"/>
      <c r="KB60" s="430"/>
      <c r="KC60" s="430"/>
      <c r="KD60" s="430"/>
      <c r="KE60" s="430"/>
      <c r="KF60" s="430"/>
      <c r="KG60" s="430"/>
      <c r="KH60" s="430"/>
      <c r="KI60" s="430"/>
      <c r="KJ60" s="430"/>
      <c r="KK60" s="430"/>
      <c r="KL60" s="430"/>
      <c r="KM60" s="430"/>
      <c r="KN60" s="430"/>
      <c r="KO60" s="430"/>
      <c r="KP60" s="430"/>
      <c r="KQ60" s="430"/>
      <c r="KR60" s="430"/>
      <c r="KS60" s="430"/>
      <c r="KT60" s="430"/>
      <c r="KU60" s="430"/>
      <c r="KV60" s="430"/>
      <c r="KW60" s="430"/>
      <c r="KX60" s="430"/>
      <c r="KY60" s="430"/>
      <c r="KZ60" s="430"/>
      <c r="LA60" s="430"/>
      <c r="LB60" s="430"/>
      <c r="LC60" s="430"/>
      <c r="LD60" s="430"/>
      <c r="LE60" s="430"/>
      <c r="LF60" s="430"/>
      <c r="LG60" s="430"/>
      <c r="LH60" s="430"/>
      <c r="LI60" s="430"/>
      <c r="LJ60" s="430"/>
      <c r="LK60" s="430"/>
      <c r="LL60" s="430"/>
      <c r="LM60" s="430"/>
      <c r="LN60" s="430"/>
      <c r="LO60" s="430"/>
      <c r="LP60" s="430"/>
      <c r="LQ60" s="430"/>
      <c r="LR60" s="430"/>
      <c r="LS60" s="430"/>
      <c r="LT60" s="430"/>
      <c r="LU60" s="430"/>
      <c r="LV60" s="430"/>
      <c r="LW60" s="430"/>
      <c r="LX60" s="430"/>
      <c r="LY60" s="430"/>
      <c r="LZ60" s="430"/>
      <c r="MA60" s="430"/>
      <c r="MB60" s="430"/>
      <c r="MC60" s="430"/>
      <c r="MD60" s="430"/>
      <c r="ME60" s="430"/>
      <c r="MF60" s="430"/>
      <c r="MG60" s="430"/>
      <c r="MH60" s="430"/>
      <c r="MI60" s="430"/>
      <c r="MJ60" s="430"/>
      <c r="MK60" s="430"/>
      <c r="ML60" s="430"/>
      <c r="MM60" s="430"/>
      <c r="MN60" s="430"/>
      <c r="MO60" s="430"/>
      <c r="MP60" s="430"/>
      <c r="MQ60" s="430"/>
      <c r="MR60" s="430"/>
      <c r="MS60" s="430"/>
      <c r="MT60" s="430"/>
      <c r="MU60" s="430"/>
      <c r="MV60" s="430"/>
      <c r="MW60" s="430"/>
      <c r="MX60" s="430"/>
      <c r="MY60" s="430"/>
      <c r="MZ60" s="430"/>
      <c r="NA60" s="430"/>
      <c r="NB60" s="430"/>
      <c r="NC60" s="430"/>
      <c r="ND60" s="430"/>
      <c r="NE60" s="430"/>
      <c r="NF60" s="430"/>
      <c r="NG60" s="430"/>
      <c r="NH60" s="430"/>
      <c r="NI60" s="430"/>
      <c r="NJ60" s="430"/>
      <c r="NK60" s="430"/>
      <c r="NL60" s="430"/>
      <c r="NM60" s="430"/>
      <c r="NN60" s="430"/>
      <c r="NO60" s="430"/>
      <c r="NP60" s="430"/>
      <c r="NQ60" s="430"/>
      <c r="NR60" s="430"/>
      <c r="NS60" s="430"/>
      <c r="NT60" s="430"/>
      <c r="NU60" s="430"/>
      <c r="NV60" s="430"/>
      <c r="NW60" s="430"/>
      <c r="NX60" s="430"/>
      <c r="NY60" s="430"/>
      <c r="NZ60" s="430"/>
      <c r="OA60" s="430"/>
      <c r="OB60" s="430"/>
      <c r="OC60" s="430"/>
      <c r="OD60" s="430"/>
      <c r="OE60" s="430"/>
      <c r="OF60" s="430"/>
      <c r="OG60" s="430"/>
      <c r="OH60" s="430"/>
      <c r="OI60" s="430"/>
      <c r="OJ60" s="430"/>
      <c r="OK60" s="430"/>
      <c r="OL60" s="430"/>
      <c r="OM60" s="430"/>
      <c r="ON60" s="430"/>
      <c r="OO60" s="430"/>
      <c r="OP60" s="430"/>
      <c r="OQ60" s="430"/>
      <c r="OR60" s="430"/>
      <c r="OS60" s="430"/>
      <c r="OT60" s="430"/>
      <c r="OU60" s="430"/>
      <c r="OV60" s="430"/>
      <c r="OW60" s="430"/>
      <c r="OX60" s="430"/>
      <c r="OY60" s="430"/>
      <c r="OZ60" s="430"/>
      <c r="PA60" s="430"/>
      <c r="PB60" s="430"/>
      <c r="PC60" s="430"/>
      <c r="PD60" s="430"/>
      <c r="PE60" s="430"/>
      <c r="PF60" s="430"/>
      <c r="PG60" s="430"/>
      <c r="PH60" s="430"/>
      <c r="PI60" s="430"/>
      <c r="PJ60" s="430"/>
      <c r="PK60" s="430"/>
      <c r="PL60" s="430"/>
      <c r="PM60" s="430"/>
      <c r="PN60" s="430"/>
      <c r="PO60" s="430"/>
      <c r="PP60" s="430"/>
      <c r="PQ60" s="430"/>
      <c r="PR60" s="430"/>
      <c r="PS60" s="430"/>
      <c r="PT60" s="430"/>
      <c r="PU60" s="430"/>
      <c r="PV60" s="430"/>
      <c r="PW60" s="430"/>
      <c r="PX60" s="430"/>
      <c r="PY60" s="430"/>
      <c r="PZ60" s="430"/>
      <c r="QA60" s="430"/>
      <c r="QB60" s="430"/>
      <c r="QC60" s="430"/>
      <c r="QD60" s="430"/>
      <c r="QE60" s="430"/>
      <c r="QF60" s="430"/>
      <c r="QG60" s="430"/>
      <c r="QH60" s="430"/>
      <c r="QI60" s="430"/>
      <c r="QJ60" s="430"/>
      <c r="QK60" s="430"/>
      <c r="QL60" s="430"/>
      <c r="QM60" s="430"/>
      <c r="QN60" s="430"/>
      <c r="QO60" s="430"/>
      <c r="QP60" s="430"/>
      <c r="QQ60" s="430"/>
      <c r="QR60" s="430"/>
      <c r="QS60" s="430"/>
      <c r="QT60" s="430"/>
      <c r="QU60" s="430"/>
      <c r="QV60" s="430"/>
      <c r="QW60" s="430"/>
      <c r="QX60" s="430"/>
      <c r="QY60" s="430"/>
      <c r="QZ60" s="430"/>
      <c r="RA60" s="430"/>
      <c r="RB60" s="430"/>
      <c r="RC60" s="430"/>
      <c r="RD60" s="430"/>
      <c r="RE60" s="430"/>
      <c r="RF60" s="430"/>
      <c r="RG60" s="430"/>
      <c r="RH60" s="430"/>
      <c r="RI60" s="430"/>
      <c r="RJ60" s="430"/>
      <c r="RK60" s="430"/>
      <c r="RL60" s="430"/>
      <c r="RM60" s="430"/>
      <c r="RN60" s="430"/>
      <c r="RO60" s="430"/>
      <c r="RP60" s="430"/>
      <c r="RQ60" s="430"/>
      <c r="RR60" s="430"/>
      <c r="RS60" s="430"/>
      <c r="RT60" s="430"/>
      <c r="RU60" s="430"/>
      <c r="RV60" s="430"/>
      <c r="RW60" s="430"/>
      <c r="RX60" s="430"/>
      <c r="RY60" s="430"/>
      <c r="RZ60" s="430"/>
      <c r="SA60" s="430"/>
      <c r="SB60" s="430"/>
      <c r="SC60" s="430"/>
      <c r="SD60" s="430"/>
      <c r="SE60" s="430"/>
      <c r="SF60" s="430"/>
      <c r="SG60" s="430"/>
      <c r="SH60" s="430"/>
      <c r="SI60" s="430"/>
      <c r="SJ60" s="430"/>
      <c r="SK60" s="430"/>
      <c r="SL60" s="430"/>
      <c r="SM60" s="430"/>
      <c r="SN60" s="430"/>
      <c r="SO60" s="430"/>
      <c r="SP60" s="430"/>
      <c r="SQ60" s="430"/>
      <c r="SR60" s="430"/>
      <c r="SS60" s="430"/>
      <c r="ST60" s="430"/>
      <c r="SU60" s="430"/>
      <c r="SV60" s="430"/>
      <c r="SW60" s="430"/>
      <c r="SX60" s="430"/>
      <c r="SY60" s="430"/>
      <c r="SZ60" s="430"/>
      <c r="TA60" s="430"/>
      <c r="TB60" s="430"/>
      <c r="TC60" s="430"/>
      <c r="TD60" s="430"/>
      <c r="TE60" s="430"/>
      <c r="TF60" s="430"/>
      <c r="TG60" s="430"/>
      <c r="TH60" s="430"/>
      <c r="TI60" s="430"/>
      <c r="TJ60" s="430"/>
      <c r="TK60" s="430"/>
      <c r="TL60" s="430"/>
      <c r="TM60" s="430"/>
      <c r="TN60" s="430"/>
      <c r="TO60" s="430"/>
      <c r="TP60" s="430"/>
      <c r="TQ60" s="430"/>
      <c r="TR60" s="430"/>
      <c r="TS60" s="430"/>
      <c r="TT60" s="430"/>
      <c r="TU60" s="430"/>
      <c r="TV60" s="430"/>
      <c r="TW60" s="430"/>
      <c r="TX60" s="430"/>
      <c r="TY60" s="430"/>
      <c r="TZ60" s="430"/>
      <c r="UA60" s="430"/>
      <c r="UB60" s="430"/>
      <c r="UC60" s="430"/>
      <c r="UD60" s="430"/>
      <c r="UE60" s="430"/>
      <c r="UF60" s="430"/>
      <c r="UG60" s="430"/>
      <c r="UH60" s="430"/>
      <c r="UI60" s="430"/>
      <c r="UJ60" s="430"/>
      <c r="UK60" s="430"/>
      <c r="UL60" s="430"/>
      <c r="UM60" s="430"/>
      <c r="UN60" s="430"/>
      <c r="UO60" s="430"/>
      <c r="UP60" s="430"/>
      <c r="UQ60" s="430"/>
      <c r="UR60" s="430"/>
      <c r="US60" s="430"/>
      <c r="UT60" s="430"/>
      <c r="UU60" s="430"/>
      <c r="UV60" s="430"/>
      <c r="UW60" s="430"/>
      <c r="UX60" s="430"/>
      <c r="UY60" s="430"/>
      <c r="UZ60" s="430"/>
      <c r="VA60" s="430"/>
      <c r="VB60" s="430"/>
      <c r="VC60" s="430"/>
      <c r="VD60" s="430"/>
      <c r="VE60" s="430"/>
      <c r="VF60" s="430"/>
      <c r="VG60" s="430"/>
      <c r="VH60" s="430"/>
      <c r="VI60" s="430"/>
      <c r="VJ60" s="430"/>
      <c r="VK60" s="430"/>
      <c r="VL60" s="430"/>
      <c r="VM60" s="430"/>
      <c r="VN60" s="430"/>
      <c r="VO60" s="430"/>
      <c r="VP60" s="430"/>
      <c r="VQ60" s="430"/>
      <c r="VR60" s="430"/>
      <c r="VS60" s="430"/>
      <c r="VT60" s="430"/>
      <c r="VU60" s="430"/>
      <c r="VV60" s="430"/>
      <c r="VW60" s="430"/>
      <c r="VX60" s="430"/>
      <c r="VY60" s="430"/>
      <c r="VZ60" s="430"/>
      <c r="WA60" s="430"/>
      <c r="WB60" s="430"/>
      <c r="WC60" s="430"/>
      <c r="WD60" s="430"/>
      <c r="WE60" s="430"/>
      <c r="WF60" s="430"/>
      <c r="WG60" s="430"/>
      <c r="WH60" s="430"/>
      <c r="WI60" s="430"/>
      <c r="WJ60" s="430"/>
      <c r="WK60" s="430"/>
      <c r="WL60" s="430"/>
      <c r="WM60" s="430"/>
      <c r="WN60" s="430"/>
      <c r="WO60" s="430"/>
      <c r="WP60" s="430"/>
      <c r="WQ60" s="430"/>
      <c r="WR60" s="430"/>
      <c r="WS60" s="430"/>
      <c r="WT60" s="430"/>
      <c r="WU60" s="430"/>
      <c r="WV60" s="430"/>
      <c r="WW60" s="430"/>
      <c r="WX60" s="430"/>
      <c r="WY60" s="430"/>
      <c r="WZ60" s="430"/>
      <c r="XA60" s="430"/>
      <c r="XB60" s="430"/>
      <c r="XC60" s="430"/>
      <c r="XD60" s="430"/>
      <c r="XE60" s="430"/>
      <c r="XF60" s="430"/>
      <c r="XG60" s="430"/>
      <c r="XH60" s="430"/>
      <c r="XI60" s="430"/>
      <c r="XJ60" s="430"/>
      <c r="XK60" s="430"/>
      <c r="XL60" s="430"/>
      <c r="XM60" s="430"/>
      <c r="XN60" s="430"/>
      <c r="XO60" s="430"/>
      <c r="XP60" s="430"/>
      <c r="XQ60" s="430"/>
      <c r="XR60" s="430"/>
      <c r="XS60" s="430"/>
      <c r="XT60" s="430"/>
      <c r="XU60" s="430"/>
      <c r="XV60" s="430"/>
      <c r="XW60" s="430"/>
      <c r="XX60" s="430"/>
      <c r="XY60" s="430"/>
      <c r="XZ60" s="430"/>
      <c r="YA60" s="430"/>
      <c r="YB60" s="430"/>
      <c r="YC60" s="430"/>
      <c r="YD60" s="430"/>
      <c r="YE60" s="430"/>
      <c r="YF60" s="430"/>
      <c r="YG60" s="430"/>
      <c r="YH60" s="430"/>
      <c r="YI60" s="430"/>
      <c r="YJ60" s="430"/>
      <c r="YK60" s="430"/>
      <c r="YL60" s="430"/>
      <c r="YM60" s="430"/>
      <c r="YN60" s="430"/>
      <c r="YO60" s="430"/>
      <c r="YP60" s="430"/>
      <c r="YQ60" s="430"/>
      <c r="YR60" s="430"/>
      <c r="YS60" s="430"/>
      <c r="YT60" s="430"/>
      <c r="YU60" s="430"/>
      <c r="YV60" s="430"/>
      <c r="YW60" s="430"/>
      <c r="YX60" s="430"/>
      <c r="YY60" s="430"/>
      <c r="YZ60" s="430"/>
      <c r="ZA60" s="430"/>
      <c r="ZB60" s="430"/>
      <c r="ZC60" s="430"/>
      <c r="ZD60" s="430"/>
      <c r="ZE60" s="430"/>
      <c r="ZF60" s="430"/>
      <c r="ZG60" s="430"/>
      <c r="ZH60" s="430"/>
      <c r="ZI60" s="430"/>
      <c r="ZJ60" s="430"/>
      <c r="ZK60" s="430"/>
      <c r="ZL60" s="430"/>
      <c r="ZM60" s="430"/>
      <c r="ZN60" s="430"/>
      <c r="ZO60" s="430"/>
      <c r="ZP60" s="430"/>
      <c r="ZQ60" s="430"/>
      <c r="ZR60" s="430"/>
      <c r="ZS60" s="430"/>
      <c r="ZT60" s="430"/>
      <c r="ZU60" s="430"/>
      <c r="ZV60" s="430"/>
      <c r="ZW60" s="430"/>
      <c r="ZX60" s="430"/>
      <c r="ZY60" s="430"/>
      <c r="ZZ60" s="430"/>
      <c r="AAA60" s="430"/>
      <c r="AAB60" s="430"/>
      <c r="AAC60" s="430"/>
      <c r="AAD60" s="430"/>
      <c r="AAE60" s="430"/>
      <c r="AAF60" s="430"/>
      <c r="AAG60" s="430"/>
      <c r="AAH60" s="430"/>
      <c r="AAI60" s="430"/>
      <c r="AAJ60" s="430"/>
      <c r="AAK60" s="430"/>
      <c r="AAL60" s="430"/>
      <c r="AAM60" s="430"/>
      <c r="AAN60" s="430"/>
      <c r="AAO60" s="430"/>
      <c r="AAP60" s="430"/>
      <c r="AAQ60" s="430"/>
      <c r="AAR60" s="430"/>
      <c r="AAS60" s="430"/>
      <c r="AAT60" s="430"/>
      <c r="AAU60" s="430"/>
      <c r="AAV60" s="430"/>
      <c r="AAW60" s="430"/>
      <c r="AAX60" s="430"/>
      <c r="AAY60" s="430"/>
      <c r="AAZ60" s="430"/>
      <c r="ABA60" s="430"/>
      <c r="ABB60" s="430"/>
      <c r="ABC60" s="430"/>
      <c r="ABD60" s="430"/>
      <c r="ABE60" s="430"/>
      <c r="ABF60" s="430"/>
      <c r="ABG60" s="430"/>
      <c r="ABH60" s="430"/>
      <c r="ABI60" s="430"/>
      <c r="ABJ60" s="430"/>
      <c r="ABK60" s="430"/>
      <c r="ABL60" s="430"/>
      <c r="ABM60" s="430"/>
      <c r="ABN60" s="430"/>
      <c r="ABO60" s="430"/>
      <c r="ABP60" s="430"/>
      <c r="ABQ60" s="430"/>
      <c r="ABR60" s="430"/>
      <c r="ABS60" s="430"/>
      <c r="ABT60" s="430"/>
      <c r="ABU60" s="430"/>
      <c r="ABV60" s="430"/>
      <c r="ABW60" s="430"/>
      <c r="ABX60" s="430"/>
      <c r="ABY60" s="430"/>
      <c r="ABZ60" s="430"/>
      <c r="ACA60" s="430"/>
      <c r="ACB60" s="430"/>
      <c r="ACC60" s="430"/>
      <c r="ACD60" s="430"/>
      <c r="ACE60" s="430"/>
      <c r="ACF60" s="430"/>
      <c r="ACG60" s="430"/>
      <c r="ACH60" s="430"/>
      <c r="ACI60" s="430"/>
      <c r="ACJ60" s="430"/>
      <c r="ACK60" s="430"/>
      <c r="ACL60" s="430"/>
      <c r="ACM60" s="430"/>
      <c r="ACN60" s="430"/>
      <c r="ACO60" s="430"/>
      <c r="ACP60" s="430"/>
      <c r="ACQ60" s="430"/>
      <c r="ACR60" s="430"/>
      <c r="ACS60" s="430"/>
      <c r="ACT60" s="430"/>
      <c r="ACU60" s="430"/>
      <c r="ACV60" s="430"/>
      <c r="ACW60" s="430"/>
      <c r="ACX60" s="430"/>
      <c r="ACY60" s="430"/>
      <c r="ACZ60" s="430"/>
      <c r="ADA60" s="430"/>
      <c r="ADB60" s="430"/>
      <c r="ADC60" s="430"/>
      <c r="ADD60" s="430"/>
      <c r="ADE60" s="430"/>
      <c r="ADF60" s="430"/>
      <c r="ADG60" s="430"/>
      <c r="ADH60" s="430"/>
      <c r="ADI60" s="430"/>
      <c r="ADJ60" s="430"/>
      <c r="ADK60" s="430"/>
      <c r="ADL60" s="430"/>
      <c r="ADM60" s="430"/>
      <c r="ADN60" s="430"/>
      <c r="ADO60" s="430"/>
      <c r="ADP60" s="430"/>
      <c r="ADQ60" s="430"/>
      <c r="ADR60" s="430"/>
      <c r="ADS60" s="430"/>
      <c r="ADT60" s="430"/>
      <c r="ADU60" s="430"/>
      <c r="ADV60" s="430"/>
      <c r="ADW60" s="430"/>
      <c r="ADX60" s="430"/>
      <c r="ADY60" s="430"/>
      <c r="ADZ60" s="430"/>
      <c r="AEA60" s="430"/>
      <c r="AEB60" s="430"/>
      <c r="AEC60" s="430"/>
      <c r="AED60" s="430"/>
      <c r="AEE60" s="430"/>
      <c r="AEF60" s="430"/>
      <c r="AEG60" s="430"/>
      <c r="AEH60" s="430"/>
      <c r="AEI60" s="430"/>
      <c r="AEJ60" s="430"/>
      <c r="AEK60" s="430"/>
      <c r="AEL60" s="430"/>
      <c r="AEM60" s="430"/>
      <c r="AEN60" s="430"/>
      <c r="AEO60" s="430"/>
      <c r="AEP60" s="430"/>
      <c r="AEQ60" s="430"/>
      <c r="AER60" s="430"/>
      <c r="AES60" s="430"/>
      <c r="AET60" s="430"/>
      <c r="AEU60" s="430"/>
      <c r="AEV60" s="430"/>
      <c r="AEW60" s="430"/>
      <c r="AEX60" s="430"/>
      <c r="AEY60" s="430"/>
      <c r="AEZ60" s="430"/>
      <c r="AFA60" s="430"/>
      <c r="AFB60" s="430"/>
      <c r="AFC60" s="430"/>
      <c r="AFD60" s="430"/>
      <c r="AFE60" s="430"/>
      <c r="AFF60" s="430"/>
      <c r="AFG60" s="430"/>
      <c r="AFH60" s="430"/>
      <c r="AFI60" s="430"/>
      <c r="AFJ60" s="430"/>
      <c r="AFK60" s="430"/>
      <c r="AFL60" s="430"/>
      <c r="AFM60" s="430"/>
      <c r="AFN60" s="430"/>
      <c r="AFO60" s="430"/>
      <c r="AFP60" s="430"/>
      <c r="AFQ60" s="430"/>
      <c r="AFR60" s="430"/>
      <c r="AFS60" s="430"/>
      <c r="AFT60" s="430"/>
      <c r="AFU60" s="430"/>
      <c r="AFV60" s="430"/>
      <c r="AFW60" s="430"/>
      <c r="AFX60" s="430"/>
      <c r="AFY60" s="430"/>
      <c r="AFZ60" s="430"/>
      <c r="AGA60" s="430"/>
      <c r="AGB60" s="430"/>
      <c r="AGC60" s="430"/>
      <c r="AGD60" s="430"/>
      <c r="AGE60" s="430"/>
      <c r="AGF60" s="430"/>
      <c r="AGG60" s="430"/>
      <c r="AGH60" s="430"/>
      <c r="AGI60" s="430"/>
      <c r="AGJ60" s="430"/>
      <c r="AGK60" s="430"/>
      <c r="AGL60" s="430"/>
      <c r="AGM60" s="430"/>
      <c r="AGN60" s="430"/>
      <c r="AGO60" s="430"/>
      <c r="AGP60" s="430"/>
      <c r="AGQ60" s="430"/>
      <c r="AGR60" s="430"/>
      <c r="AGS60" s="430"/>
      <c r="AGT60" s="430"/>
      <c r="AGU60" s="430"/>
      <c r="AGV60" s="430"/>
      <c r="AGW60" s="430"/>
      <c r="AGX60" s="430"/>
      <c r="AGY60" s="430"/>
      <c r="AGZ60" s="430"/>
      <c r="AHA60" s="430"/>
      <c r="AHB60" s="430"/>
      <c r="AHC60" s="430"/>
      <c r="AHD60" s="430"/>
      <c r="AHE60" s="430"/>
      <c r="AHF60" s="430"/>
      <c r="AHG60" s="430"/>
      <c r="AHH60" s="430"/>
      <c r="AHI60" s="430"/>
      <c r="AHJ60" s="430"/>
      <c r="AHK60" s="430"/>
      <c r="AHL60" s="430"/>
      <c r="AHM60" s="430"/>
      <c r="AHN60" s="430"/>
      <c r="AHO60" s="430"/>
      <c r="AHP60" s="430"/>
      <c r="AHQ60" s="430"/>
      <c r="AHR60" s="430"/>
      <c r="AHS60" s="430"/>
      <c r="AHT60" s="430"/>
      <c r="AHU60" s="430"/>
      <c r="AHV60" s="430"/>
      <c r="AHW60" s="430"/>
      <c r="AHX60" s="430"/>
      <c r="AHY60" s="430"/>
      <c r="AHZ60" s="430"/>
      <c r="AIA60" s="430"/>
      <c r="AIB60" s="430"/>
      <c r="AIC60" s="430"/>
      <c r="AID60" s="430"/>
      <c r="AIE60" s="430"/>
      <c r="AIF60" s="430"/>
      <c r="AIG60" s="430"/>
      <c r="AIH60" s="430"/>
      <c r="AII60" s="430"/>
      <c r="AIJ60" s="430"/>
      <c r="AIK60" s="430"/>
      <c r="AIL60" s="430"/>
      <c r="AIM60" s="430"/>
      <c r="AIN60" s="430"/>
      <c r="AIO60" s="430"/>
      <c r="AIP60" s="430"/>
      <c r="AIQ60" s="430"/>
      <c r="AIR60" s="430"/>
      <c r="AIS60" s="430"/>
      <c r="AIT60" s="430"/>
      <c r="AIU60" s="430"/>
      <c r="AIV60" s="430"/>
      <c r="AIW60" s="430"/>
      <c r="AIX60" s="430"/>
      <c r="AIY60" s="430"/>
      <c r="AIZ60" s="430"/>
      <c r="AJA60" s="430"/>
      <c r="AJB60" s="430"/>
      <c r="AJC60" s="430"/>
      <c r="AJD60" s="430"/>
      <c r="AJE60" s="430"/>
      <c r="AJF60" s="430"/>
      <c r="AJG60" s="430"/>
      <c r="AJH60" s="430"/>
      <c r="AJI60" s="430"/>
      <c r="AJJ60" s="430"/>
      <c r="AJK60" s="430"/>
      <c r="AJL60" s="430"/>
      <c r="AJM60" s="430"/>
      <c r="AJN60" s="430"/>
      <c r="AJO60" s="430"/>
      <c r="AJP60" s="430"/>
      <c r="AJQ60" s="430"/>
      <c r="AJR60" s="430"/>
      <c r="AJS60" s="430"/>
      <c r="AJT60" s="430"/>
      <c r="AJU60" s="430"/>
      <c r="AJV60" s="430"/>
      <c r="AJW60" s="430"/>
      <c r="AJX60" s="430"/>
      <c r="AJY60" s="430"/>
      <c r="AJZ60" s="430"/>
      <c r="AKA60" s="430"/>
      <c r="AKB60" s="430"/>
      <c r="AKC60" s="430"/>
      <c r="AKD60" s="430"/>
      <c r="AKE60" s="430"/>
      <c r="AKF60" s="430"/>
      <c r="AKG60" s="430"/>
      <c r="AKH60" s="430"/>
      <c r="AKI60" s="430"/>
      <c r="AKJ60" s="430"/>
      <c r="AKK60" s="430"/>
      <c r="AKL60" s="430"/>
      <c r="AKM60" s="430"/>
      <c r="AKN60" s="430"/>
      <c r="AKO60" s="430"/>
      <c r="AKP60" s="430"/>
      <c r="AKQ60" s="430"/>
      <c r="AKR60" s="430"/>
      <c r="AKS60" s="430"/>
      <c r="AKT60" s="430"/>
      <c r="AKU60" s="430"/>
      <c r="AKV60" s="430"/>
      <c r="AKW60" s="430"/>
      <c r="AKX60" s="430"/>
      <c r="AKY60" s="430"/>
      <c r="AKZ60" s="430"/>
      <c r="ALA60" s="430"/>
      <c r="ALB60" s="430"/>
      <c r="ALC60" s="430"/>
      <c r="ALD60" s="430"/>
      <c r="ALE60" s="430"/>
      <c r="ALF60" s="430"/>
      <c r="ALG60" s="430"/>
      <c r="ALH60" s="430"/>
      <c r="ALI60" s="430"/>
      <c r="ALJ60" s="430"/>
      <c r="ALK60" s="430"/>
      <c r="ALL60" s="430"/>
      <c r="ALM60" s="430"/>
      <c r="ALN60" s="430"/>
      <c r="ALO60" s="430"/>
      <c r="ALP60" s="430"/>
      <c r="ALQ60" s="430"/>
      <c r="ALR60" s="430"/>
      <c r="ALS60" s="430"/>
      <c r="ALT60" s="430"/>
      <c r="ALU60" s="430"/>
      <c r="ALV60" s="430"/>
      <c r="ALW60" s="430"/>
      <c r="ALX60" s="430"/>
      <c r="ALY60" s="430"/>
      <c r="ALZ60" s="430"/>
      <c r="AMA60" s="430"/>
      <c r="AMB60" s="430"/>
      <c r="AMC60" s="430"/>
      <c r="AMD60" s="430"/>
      <c r="AME60" s="430"/>
      <c r="AMF60" s="430"/>
      <c r="AMG60" s="430"/>
      <c r="AMH60" s="430"/>
      <c r="AMI60" s="430"/>
      <c r="AMJ60" s="430"/>
      <c r="AMK60" s="430"/>
    </row>
    <row r="61" spans="1:1025" s="414" customFormat="1" ht="13.15" customHeight="1">
      <c r="A61" s="274"/>
      <c r="B61" s="448" t="s">
        <v>347</v>
      </c>
      <c r="C61" s="448"/>
      <c r="D61" s="448"/>
      <c r="E61" s="448"/>
      <c r="F61" s="448"/>
      <c r="G61" s="448"/>
      <c r="H61" s="448"/>
      <c r="I61" s="448"/>
      <c r="J61" s="448"/>
      <c r="K61" s="448"/>
      <c r="L61" s="448"/>
      <c r="M61" s="448"/>
      <c r="N61" s="448"/>
      <c r="O61" s="448"/>
      <c r="P61" s="448"/>
      <c r="Q61" s="448"/>
      <c r="R61" s="448"/>
      <c r="S61" s="448"/>
      <c r="T61" s="448"/>
      <c r="U61" s="448"/>
      <c r="V61" s="448"/>
      <c r="W61" s="448"/>
      <c r="X61" s="448"/>
      <c r="Y61" s="448"/>
      <c r="Z61" s="468" t="s">
        <v>409</v>
      </c>
      <c r="AA61" s="468"/>
      <c r="AB61" s="468"/>
      <c r="AC61" s="274"/>
      <c r="AD61" s="430"/>
      <c r="AE61" s="430"/>
      <c r="AF61" s="430"/>
      <c r="AG61" s="430"/>
      <c r="AH61" s="430"/>
      <c r="AI61" s="430"/>
      <c r="AJ61" s="430"/>
      <c r="AK61" s="430"/>
      <c r="AL61" s="430"/>
      <c r="AM61" s="430"/>
      <c r="AN61" s="430"/>
      <c r="AO61" s="430"/>
      <c r="AP61" s="430"/>
      <c r="AQ61" s="430"/>
      <c r="AR61" s="430"/>
      <c r="AS61" s="430"/>
      <c r="AT61" s="430"/>
      <c r="AU61" s="430"/>
      <c r="AV61" s="430"/>
      <c r="AW61" s="430"/>
      <c r="AX61" s="430"/>
      <c r="AY61" s="430"/>
      <c r="AZ61" s="430"/>
      <c r="BA61" s="430"/>
      <c r="BB61" s="430"/>
      <c r="BC61" s="430"/>
      <c r="BD61" s="430"/>
      <c r="BE61" s="430"/>
      <c r="BF61" s="430"/>
      <c r="BG61" s="430"/>
      <c r="BH61" s="430"/>
      <c r="BI61" s="430"/>
      <c r="BJ61" s="430"/>
      <c r="BK61" s="430"/>
      <c r="BL61" s="430"/>
      <c r="BM61" s="430"/>
      <c r="BN61" s="430"/>
      <c r="BO61" s="430"/>
      <c r="BP61" s="430"/>
      <c r="BQ61" s="430"/>
      <c r="BR61" s="430"/>
      <c r="BS61" s="430"/>
      <c r="BT61" s="430"/>
      <c r="BU61" s="430"/>
      <c r="BV61" s="430"/>
      <c r="BW61" s="430"/>
      <c r="BX61" s="430"/>
      <c r="BY61" s="430"/>
      <c r="BZ61" s="430"/>
      <c r="CA61" s="430"/>
      <c r="CB61" s="430"/>
      <c r="CC61" s="430"/>
      <c r="CD61" s="430"/>
      <c r="CE61" s="430"/>
      <c r="CF61" s="430"/>
      <c r="CG61" s="430"/>
      <c r="CH61" s="430"/>
      <c r="CI61" s="430"/>
      <c r="CJ61" s="430"/>
      <c r="CK61" s="430"/>
      <c r="CL61" s="430"/>
      <c r="CM61" s="430"/>
      <c r="CN61" s="430"/>
      <c r="CO61" s="430"/>
      <c r="CP61" s="430"/>
      <c r="CQ61" s="430"/>
      <c r="CR61" s="430"/>
      <c r="CS61" s="430"/>
      <c r="CT61" s="430"/>
      <c r="CU61" s="430"/>
      <c r="CV61" s="430"/>
      <c r="CW61" s="430"/>
      <c r="CX61" s="430"/>
      <c r="CY61" s="430"/>
      <c r="CZ61" s="430"/>
      <c r="DA61" s="430"/>
      <c r="DB61" s="430"/>
      <c r="DC61" s="430"/>
      <c r="DD61" s="430"/>
      <c r="DE61" s="430"/>
      <c r="DF61" s="430"/>
      <c r="DG61" s="430"/>
      <c r="DH61" s="430"/>
      <c r="DI61" s="430"/>
      <c r="DJ61" s="430"/>
      <c r="DK61" s="430"/>
      <c r="DL61" s="430"/>
      <c r="DM61" s="430"/>
      <c r="DN61" s="430"/>
      <c r="DO61" s="430"/>
      <c r="DP61" s="430"/>
      <c r="DQ61" s="430"/>
      <c r="DR61" s="430"/>
      <c r="DS61" s="430"/>
      <c r="DT61" s="430"/>
      <c r="DU61" s="430"/>
      <c r="DV61" s="430"/>
      <c r="DW61" s="430"/>
      <c r="DX61" s="430"/>
      <c r="DY61" s="430"/>
      <c r="DZ61" s="430"/>
      <c r="EA61" s="430"/>
      <c r="EB61" s="430"/>
      <c r="EC61" s="430"/>
      <c r="ED61" s="430"/>
      <c r="EE61" s="430"/>
      <c r="EF61" s="430"/>
      <c r="EG61" s="430"/>
      <c r="EH61" s="430"/>
      <c r="EI61" s="430"/>
      <c r="EJ61" s="430"/>
      <c r="EK61" s="430"/>
      <c r="EL61" s="430"/>
      <c r="EM61" s="430"/>
      <c r="EN61" s="430"/>
      <c r="EO61" s="430"/>
      <c r="EP61" s="430"/>
      <c r="EQ61" s="430"/>
      <c r="ER61" s="430"/>
      <c r="ES61" s="430"/>
      <c r="ET61" s="430"/>
      <c r="EU61" s="430"/>
      <c r="EV61" s="430"/>
      <c r="EW61" s="430"/>
      <c r="EX61" s="430"/>
      <c r="EY61" s="430"/>
      <c r="EZ61" s="430"/>
      <c r="FA61" s="430"/>
      <c r="FB61" s="430"/>
      <c r="FC61" s="430"/>
      <c r="FD61" s="430"/>
      <c r="FE61" s="430"/>
      <c r="FF61" s="430"/>
      <c r="FG61" s="430"/>
      <c r="FH61" s="430"/>
      <c r="FI61" s="430"/>
      <c r="FJ61" s="430"/>
      <c r="FK61" s="430"/>
      <c r="FL61" s="430"/>
      <c r="FM61" s="430"/>
      <c r="FN61" s="430"/>
      <c r="FO61" s="430"/>
      <c r="FP61" s="430"/>
      <c r="FQ61" s="430"/>
      <c r="FR61" s="430"/>
      <c r="FS61" s="430"/>
      <c r="FT61" s="430"/>
      <c r="FU61" s="430"/>
      <c r="FV61" s="430"/>
      <c r="FW61" s="430"/>
      <c r="FX61" s="430"/>
      <c r="FY61" s="430"/>
      <c r="FZ61" s="430"/>
      <c r="GA61" s="430"/>
      <c r="GB61" s="430"/>
      <c r="GC61" s="430"/>
      <c r="GD61" s="430"/>
      <c r="GE61" s="430"/>
      <c r="GF61" s="430"/>
      <c r="GG61" s="430"/>
      <c r="GH61" s="430"/>
      <c r="GI61" s="430"/>
      <c r="GJ61" s="430"/>
      <c r="GK61" s="430"/>
      <c r="GL61" s="430"/>
      <c r="GM61" s="430"/>
      <c r="GN61" s="430"/>
      <c r="GO61" s="430"/>
      <c r="GP61" s="430"/>
      <c r="GQ61" s="430"/>
      <c r="GR61" s="430"/>
      <c r="GS61" s="430"/>
      <c r="GT61" s="430"/>
      <c r="GU61" s="430"/>
      <c r="GV61" s="430"/>
      <c r="GW61" s="430"/>
      <c r="GX61" s="430"/>
      <c r="GY61" s="430"/>
      <c r="GZ61" s="430"/>
      <c r="HA61" s="430"/>
      <c r="HB61" s="430"/>
      <c r="HC61" s="430"/>
      <c r="HD61" s="430"/>
      <c r="HE61" s="430"/>
      <c r="HF61" s="430"/>
      <c r="HG61" s="430"/>
      <c r="HH61" s="430"/>
      <c r="HI61" s="430"/>
      <c r="HJ61" s="430"/>
      <c r="HK61" s="430"/>
      <c r="HL61" s="430"/>
      <c r="HM61" s="430"/>
      <c r="HN61" s="430"/>
      <c r="HO61" s="430"/>
      <c r="HP61" s="430"/>
      <c r="HQ61" s="430"/>
      <c r="HR61" s="430"/>
      <c r="HS61" s="430"/>
      <c r="HT61" s="430"/>
      <c r="HU61" s="430"/>
      <c r="HV61" s="430"/>
      <c r="HW61" s="430"/>
      <c r="HX61" s="430"/>
      <c r="HY61" s="430"/>
      <c r="HZ61" s="430"/>
      <c r="IA61" s="430"/>
      <c r="IB61" s="430"/>
      <c r="IC61" s="430"/>
      <c r="ID61" s="430"/>
      <c r="IE61" s="430"/>
      <c r="IF61" s="430"/>
      <c r="IG61" s="430"/>
      <c r="IH61" s="430"/>
      <c r="II61" s="430"/>
      <c r="IJ61" s="430"/>
      <c r="IK61" s="430"/>
      <c r="IL61" s="430"/>
      <c r="IM61" s="430"/>
      <c r="IN61" s="430"/>
      <c r="IO61" s="430"/>
      <c r="IP61" s="430"/>
      <c r="IQ61" s="430"/>
      <c r="IR61" s="430"/>
      <c r="IS61" s="430"/>
      <c r="IT61" s="430"/>
      <c r="IU61" s="430"/>
      <c r="IV61" s="430"/>
      <c r="IW61" s="430"/>
      <c r="IX61" s="430"/>
      <c r="IY61" s="430"/>
      <c r="IZ61" s="430"/>
      <c r="JA61" s="430"/>
      <c r="JB61" s="430"/>
      <c r="JC61" s="430"/>
      <c r="JD61" s="430"/>
      <c r="JE61" s="430"/>
      <c r="JF61" s="430"/>
      <c r="JG61" s="430"/>
      <c r="JH61" s="430"/>
      <c r="JI61" s="430"/>
      <c r="JJ61" s="430"/>
      <c r="JK61" s="430"/>
      <c r="JL61" s="430"/>
      <c r="JM61" s="430"/>
      <c r="JN61" s="430"/>
      <c r="JO61" s="430"/>
      <c r="JP61" s="430"/>
      <c r="JQ61" s="430"/>
      <c r="JR61" s="430"/>
      <c r="JS61" s="430"/>
      <c r="JT61" s="430"/>
      <c r="JU61" s="430"/>
      <c r="JV61" s="430"/>
      <c r="JW61" s="430"/>
      <c r="JX61" s="430"/>
      <c r="JY61" s="430"/>
      <c r="JZ61" s="430"/>
      <c r="KA61" s="430"/>
      <c r="KB61" s="430"/>
      <c r="KC61" s="430"/>
      <c r="KD61" s="430"/>
      <c r="KE61" s="430"/>
      <c r="KF61" s="430"/>
      <c r="KG61" s="430"/>
      <c r="KH61" s="430"/>
      <c r="KI61" s="430"/>
      <c r="KJ61" s="430"/>
      <c r="KK61" s="430"/>
      <c r="KL61" s="430"/>
      <c r="KM61" s="430"/>
      <c r="KN61" s="430"/>
      <c r="KO61" s="430"/>
      <c r="KP61" s="430"/>
      <c r="KQ61" s="430"/>
      <c r="KR61" s="430"/>
      <c r="KS61" s="430"/>
      <c r="KT61" s="430"/>
      <c r="KU61" s="430"/>
      <c r="KV61" s="430"/>
      <c r="KW61" s="430"/>
      <c r="KX61" s="430"/>
      <c r="KY61" s="430"/>
      <c r="KZ61" s="430"/>
      <c r="LA61" s="430"/>
      <c r="LB61" s="430"/>
      <c r="LC61" s="430"/>
      <c r="LD61" s="430"/>
      <c r="LE61" s="430"/>
      <c r="LF61" s="430"/>
      <c r="LG61" s="430"/>
      <c r="LH61" s="430"/>
      <c r="LI61" s="430"/>
      <c r="LJ61" s="430"/>
      <c r="LK61" s="430"/>
      <c r="LL61" s="430"/>
      <c r="LM61" s="430"/>
      <c r="LN61" s="430"/>
      <c r="LO61" s="430"/>
      <c r="LP61" s="430"/>
      <c r="LQ61" s="430"/>
      <c r="LR61" s="430"/>
      <c r="LS61" s="430"/>
      <c r="LT61" s="430"/>
      <c r="LU61" s="430"/>
      <c r="LV61" s="430"/>
      <c r="LW61" s="430"/>
      <c r="LX61" s="430"/>
      <c r="LY61" s="430"/>
      <c r="LZ61" s="430"/>
      <c r="MA61" s="430"/>
      <c r="MB61" s="430"/>
      <c r="MC61" s="430"/>
      <c r="MD61" s="430"/>
      <c r="ME61" s="430"/>
      <c r="MF61" s="430"/>
      <c r="MG61" s="430"/>
      <c r="MH61" s="430"/>
      <c r="MI61" s="430"/>
      <c r="MJ61" s="430"/>
      <c r="MK61" s="430"/>
      <c r="ML61" s="430"/>
      <c r="MM61" s="430"/>
      <c r="MN61" s="430"/>
      <c r="MO61" s="430"/>
      <c r="MP61" s="430"/>
      <c r="MQ61" s="430"/>
      <c r="MR61" s="430"/>
      <c r="MS61" s="430"/>
      <c r="MT61" s="430"/>
      <c r="MU61" s="430"/>
      <c r="MV61" s="430"/>
      <c r="MW61" s="430"/>
      <c r="MX61" s="430"/>
      <c r="MY61" s="430"/>
      <c r="MZ61" s="430"/>
      <c r="NA61" s="430"/>
      <c r="NB61" s="430"/>
      <c r="NC61" s="430"/>
      <c r="ND61" s="430"/>
      <c r="NE61" s="430"/>
      <c r="NF61" s="430"/>
      <c r="NG61" s="430"/>
      <c r="NH61" s="430"/>
      <c r="NI61" s="430"/>
      <c r="NJ61" s="430"/>
      <c r="NK61" s="430"/>
      <c r="NL61" s="430"/>
      <c r="NM61" s="430"/>
      <c r="NN61" s="430"/>
      <c r="NO61" s="430"/>
      <c r="NP61" s="430"/>
      <c r="NQ61" s="430"/>
      <c r="NR61" s="430"/>
      <c r="NS61" s="430"/>
      <c r="NT61" s="430"/>
      <c r="NU61" s="430"/>
      <c r="NV61" s="430"/>
      <c r="NW61" s="430"/>
      <c r="NX61" s="430"/>
      <c r="NY61" s="430"/>
      <c r="NZ61" s="430"/>
      <c r="OA61" s="430"/>
      <c r="OB61" s="430"/>
      <c r="OC61" s="430"/>
      <c r="OD61" s="430"/>
      <c r="OE61" s="430"/>
      <c r="OF61" s="430"/>
      <c r="OG61" s="430"/>
      <c r="OH61" s="430"/>
      <c r="OI61" s="430"/>
      <c r="OJ61" s="430"/>
      <c r="OK61" s="430"/>
      <c r="OL61" s="430"/>
      <c r="OM61" s="430"/>
      <c r="ON61" s="430"/>
      <c r="OO61" s="430"/>
      <c r="OP61" s="430"/>
      <c r="OQ61" s="430"/>
      <c r="OR61" s="430"/>
      <c r="OS61" s="430"/>
      <c r="OT61" s="430"/>
      <c r="OU61" s="430"/>
      <c r="OV61" s="430"/>
      <c r="OW61" s="430"/>
      <c r="OX61" s="430"/>
      <c r="OY61" s="430"/>
      <c r="OZ61" s="430"/>
      <c r="PA61" s="430"/>
      <c r="PB61" s="430"/>
      <c r="PC61" s="430"/>
      <c r="PD61" s="430"/>
      <c r="PE61" s="430"/>
      <c r="PF61" s="430"/>
      <c r="PG61" s="430"/>
      <c r="PH61" s="430"/>
      <c r="PI61" s="430"/>
      <c r="PJ61" s="430"/>
      <c r="PK61" s="430"/>
      <c r="PL61" s="430"/>
      <c r="PM61" s="430"/>
      <c r="PN61" s="430"/>
      <c r="PO61" s="430"/>
      <c r="PP61" s="430"/>
      <c r="PQ61" s="430"/>
      <c r="PR61" s="430"/>
      <c r="PS61" s="430"/>
      <c r="PT61" s="430"/>
      <c r="PU61" s="430"/>
      <c r="PV61" s="430"/>
      <c r="PW61" s="430"/>
      <c r="PX61" s="430"/>
      <c r="PY61" s="430"/>
      <c r="PZ61" s="430"/>
      <c r="QA61" s="430"/>
      <c r="QB61" s="430"/>
      <c r="QC61" s="430"/>
      <c r="QD61" s="430"/>
      <c r="QE61" s="430"/>
      <c r="QF61" s="430"/>
      <c r="QG61" s="430"/>
      <c r="QH61" s="430"/>
      <c r="QI61" s="430"/>
      <c r="QJ61" s="430"/>
      <c r="QK61" s="430"/>
      <c r="QL61" s="430"/>
      <c r="QM61" s="430"/>
      <c r="QN61" s="430"/>
      <c r="QO61" s="430"/>
      <c r="QP61" s="430"/>
      <c r="QQ61" s="430"/>
      <c r="QR61" s="430"/>
      <c r="QS61" s="430"/>
      <c r="QT61" s="430"/>
      <c r="QU61" s="430"/>
      <c r="QV61" s="430"/>
      <c r="QW61" s="430"/>
      <c r="QX61" s="430"/>
      <c r="QY61" s="430"/>
      <c r="QZ61" s="430"/>
      <c r="RA61" s="430"/>
      <c r="RB61" s="430"/>
      <c r="RC61" s="430"/>
      <c r="RD61" s="430"/>
      <c r="RE61" s="430"/>
      <c r="RF61" s="430"/>
      <c r="RG61" s="430"/>
      <c r="RH61" s="430"/>
      <c r="RI61" s="430"/>
      <c r="RJ61" s="430"/>
      <c r="RK61" s="430"/>
      <c r="RL61" s="430"/>
      <c r="RM61" s="430"/>
      <c r="RN61" s="430"/>
      <c r="RO61" s="430"/>
      <c r="RP61" s="430"/>
      <c r="RQ61" s="430"/>
      <c r="RR61" s="430"/>
      <c r="RS61" s="430"/>
      <c r="RT61" s="430"/>
      <c r="RU61" s="430"/>
      <c r="RV61" s="430"/>
      <c r="RW61" s="430"/>
      <c r="RX61" s="430"/>
      <c r="RY61" s="430"/>
      <c r="RZ61" s="430"/>
      <c r="SA61" s="430"/>
      <c r="SB61" s="430"/>
      <c r="SC61" s="430"/>
      <c r="SD61" s="430"/>
      <c r="SE61" s="430"/>
      <c r="SF61" s="430"/>
      <c r="SG61" s="430"/>
      <c r="SH61" s="430"/>
      <c r="SI61" s="430"/>
      <c r="SJ61" s="430"/>
      <c r="SK61" s="430"/>
      <c r="SL61" s="430"/>
      <c r="SM61" s="430"/>
      <c r="SN61" s="430"/>
      <c r="SO61" s="430"/>
      <c r="SP61" s="430"/>
      <c r="SQ61" s="430"/>
      <c r="SR61" s="430"/>
      <c r="SS61" s="430"/>
      <c r="ST61" s="430"/>
      <c r="SU61" s="430"/>
      <c r="SV61" s="430"/>
      <c r="SW61" s="430"/>
      <c r="SX61" s="430"/>
      <c r="SY61" s="430"/>
      <c r="SZ61" s="430"/>
      <c r="TA61" s="430"/>
      <c r="TB61" s="430"/>
      <c r="TC61" s="430"/>
      <c r="TD61" s="430"/>
      <c r="TE61" s="430"/>
      <c r="TF61" s="430"/>
      <c r="TG61" s="430"/>
      <c r="TH61" s="430"/>
      <c r="TI61" s="430"/>
      <c r="TJ61" s="430"/>
      <c r="TK61" s="430"/>
      <c r="TL61" s="430"/>
      <c r="TM61" s="430"/>
      <c r="TN61" s="430"/>
      <c r="TO61" s="430"/>
      <c r="TP61" s="430"/>
      <c r="TQ61" s="430"/>
      <c r="TR61" s="430"/>
      <c r="TS61" s="430"/>
      <c r="TT61" s="430"/>
      <c r="TU61" s="430"/>
      <c r="TV61" s="430"/>
      <c r="TW61" s="430"/>
      <c r="TX61" s="430"/>
      <c r="TY61" s="430"/>
      <c r="TZ61" s="430"/>
      <c r="UA61" s="430"/>
      <c r="UB61" s="430"/>
      <c r="UC61" s="430"/>
      <c r="UD61" s="430"/>
      <c r="UE61" s="430"/>
      <c r="UF61" s="430"/>
      <c r="UG61" s="430"/>
      <c r="UH61" s="430"/>
      <c r="UI61" s="430"/>
      <c r="UJ61" s="430"/>
      <c r="UK61" s="430"/>
      <c r="UL61" s="430"/>
      <c r="UM61" s="430"/>
      <c r="UN61" s="430"/>
      <c r="UO61" s="430"/>
      <c r="UP61" s="430"/>
      <c r="UQ61" s="430"/>
      <c r="UR61" s="430"/>
      <c r="US61" s="430"/>
      <c r="UT61" s="430"/>
      <c r="UU61" s="430"/>
      <c r="UV61" s="430"/>
      <c r="UW61" s="430"/>
      <c r="UX61" s="430"/>
      <c r="UY61" s="430"/>
      <c r="UZ61" s="430"/>
      <c r="VA61" s="430"/>
      <c r="VB61" s="430"/>
      <c r="VC61" s="430"/>
      <c r="VD61" s="430"/>
      <c r="VE61" s="430"/>
      <c r="VF61" s="430"/>
      <c r="VG61" s="430"/>
      <c r="VH61" s="430"/>
      <c r="VI61" s="430"/>
      <c r="VJ61" s="430"/>
      <c r="VK61" s="430"/>
      <c r="VL61" s="430"/>
      <c r="VM61" s="430"/>
      <c r="VN61" s="430"/>
      <c r="VO61" s="430"/>
      <c r="VP61" s="430"/>
      <c r="VQ61" s="430"/>
      <c r="VR61" s="430"/>
      <c r="VS61" s="430"/>
      <c r="VT61" s="430"/>
      <c r="VU61" s="430"/>
      <c r="VV61" s="430"/>
      <c r="VW61" s="430"/>
      <c r="VX61" s="430"/>
      <c r="VY61" s="430"/>
      <c r="VZ61" s="430"/>
      <c r="WA61" s="430"/>
      <c r="WB61" s="430"/>
      <c r="WC61" s="430"/>
      <c r="WD61" s="430"/>
      <c r="WE61" s="430"/>
      <c r="WF61" s="430"/>
      <c r="WG61" s="430"/>
      <c r="WH61" s="430"/>
      <c r="WI61" s="430"/>
      <c r="WJ61" s="430"/>
      <c r="WK61" s="430"/>
      <c r="WL61" s="430"/>
      <c r="WM61" s="430"/>
      <c r="WN61" s="430"/>
      <c r="WO61" s="430"/>
      <c r="WP61" s="430"/>
      <c r="WQ61" s="430"/>
      <c r="WR61" s="430"/>
      <c r="WS61" s="430"/>
      <c r="WT61" s="430"/>
      <c r="WU61" s="430"/>
      <c r="WV61" s="430"/>
      <c r="WW61" s="430"/>
      <c r="WX61" s="430"/>
      <c r="WY61" s="430"/>
      <c r="WZ61" s="430"/>
      <c r="XA61" s="430"/>
      <c r="XB61" s="430"/>
      <c r="XC61" s="430"/>
      <c r="XD61" s="430"/>
      <c r="XE61" s="430"/>
      <c r="XF61" s="430"/>
      <c r="XG61" s="430"/>
      <c r="XH61" s="430"/>
      <c r="XI61" s="430"/>
      <c r="XJ61" s="430"/>
      <c r="XK61" s="430"/>
      <c r="XL61" s="430"/>
      <c r="XM61" s="430"/>
      <c r="XN61" s="430"/>
      <c r="XO61" s="430"/>
      <c r="XP61" s="430"/>
      <c r="XQ61" s="430"/>
      <c r="XR61" s="430"/>
      <c r="XS61" s="430"/>
      <c r="XT61" s="430"/>
      <c r="XU61" s="430"/>
      <c r="XV61" s="430"/>
      <c r="XW61" s="430"/>
      <c r="XX61" s="430"/>
      <c r="XY61" s="430"/>
      <c r="XZ61" s="430"/>
      <c r="YA61" s="430"/>
      <c r="YB61" s="430"/>
      <c r="YC61" s="430"/>
      <c r="YD61" s="430"/>
      <c r="YE61" s="430"/>
      <c r="YF61" s="430"/>
      <c r="YG61" s="430"/>
      <c r="YH61" s="430"/>
      <c r="YI61" s="430"/>
      <c r="YJ61" s="430"/>
      <c r="YK61" s="430"/>
      <c r="YL61" s="430"/>
      <c r="YM61" s="430"/>
      <c r="YN61" s="430"/>
      <c r="YO61" s="430"/>
      <c r="YP61" s="430"/>
      <c r="YQ61" s="430"/>
      <c r="YR61" s="430"/>
      <c r="YS61" s="430"/>
      <c r="YT61" s="430"/>
      <c r="YU61" s="430"/>
      <c r="YV61" s="430"/>
      <c r="YW61" s="430"/>
      <c r="YX61" s="430"/>
      <c r="YY61" s="430"/>
      <c r="YZ61" s="430"/>
      <c r="ZA61" s="430"/>
      <c r="ZB61" s="430"/>
      <c r="ZC61" s="430"/>
      <c r="ZD61" s="430"/>
      <c r="ZE61" s="430"/>
      <c r="ZF61" s="430"/>
      <c r="ZG61" s="430"/>
      <c r="ZH61" s="430"/>
      <c r="ZI61" s="430"/>
      <c r="ZJ61" s="430"/>
      <c r="ZK61" s="430"/>
      <c r="ZL61" s="430"/>
      <c r="ZM61" s="430"/>
      <c r="ZN61" s="430"/>
      <c r="ZO61" s="430"/>
      <c r="ZP61" s="430"/>
      <c r="ZQ61" s="430"/>
      <c r="ZR61" s="430"/>
      <c r="ZS61" s="430"/>
      <c r="ZT61" s="430"/>
      <c r="ZU61" s="430"/>
      <c r="ZV61" s="430"/>
      <c r="ZW61" s="430"/>
      <c r="ZX61" s="430"/>
      <c r="ZY61" s="430"/>
      <c r="ZZ61" s="430"/>
      <c r="AAA61" s="430"/>
      <c r="AAB61" s="430"/>
      <c r="AAC61" s="430"/>
      <c r="AAD61" s="430"/>
      <c r="AAE61" s="430"/>
      <c r="AAF61" s="430"/>
      <c r="AAG61" s="430"/>
      <c r="AAH61" s="430"/>
      <c r="AAI61" s="430"/>
      <c r="AAJ61" s="430"/>
      <c r="AAK61" s="430"/>
      <c r="AAL61" s="430"/>
      <c r="AAM61" s="430"/>
      <c r="AAN61" s="430"/>
      <c r="AAO61" s="430"/>
      <c r="AAP61" s="430"/>
      <c r="AAQ61" s="430"/>
      <c r="AAR61" s="430"/>
      <c r="AAS61" s="430"/>
      <c r="AAT61" s="430"/>
      <c r="AAU61" s="430"/>
      <c r="AAV61" s="430"/>
      <c r="AAW61" s="430"/>
      <c r="AAX61" s="430"/>
      <c r="AAY61" s="430"/>
      <c r="AAZ61" s="430"/>
      <c r="ABA61" s="430"/>
      <c r="ABB61" s="430"/>
      <c r="ABC61" s="430"/>
      <c r="ABD61" s="430"/>
      <c r="ABE61" s="430"/>
      <c r="ABF61" s="430"/>
      <c r="ABG61" s="430"/>
      <c r="ABH61" s="430"/>
      <c r="ABI61" s="430"/>
      <c r="ABJ61" s="430"/>
      <c r="ABK61" s="430"/>
      <c r="ABL61" s="430"/>
      <c r="ABM61" s="430"/>
      <c r="ABN61" s="430"/>
      <c r="ABO61" s="430"/>
      <c r="ABP61" s="430"/>
      <c r="ABQ61" s="430"/>
      <c r="ABR61" s="430"/>
      <c r="ABS61" s="430"/>
      <c r="ABT61" s="430"/>
      <c r="ABU61" s="430"/>
      <c r="ABV61" s="430"/>
      <c r="ABW61" s="430"/>
      <c r="ABX61" s="430"/>
      <c r="ABY61" s="430"/>
      <c r="ABZ61" s="430"/>
      <c r="ACA61" s="430"/>
      <c r="ACB61" s="430"/>
      <c r="ACC61" s="430"/>
      <c r="ACD61" s="430"/>
      <c r="ACE61" s="430"/>
      <c r="ACF61" s="430"/>
      <c r="ACG61" s="430"/>
      <c r="ACH61" s="430"/>
      <c r="ACI61" s="430"/>
      <c r="ACJ61" s="430"/>
      <c r="ACK61" s="430"/>
      <c r="ACL61" s="430"/>
      <c r="ACM61" s="430"/>
      <c r="ACN61" s="430"/>
      <c r="ACO61" s="430"/>
      <c r="ACP61" s="430"/>
      <c r="ACQ61" s="430"/>
      <c r="ACR61" s="430"/>
      <c r="ACS61" s="430"/>
      <c r="ACT61" s="430"/>
      <c r="ACU61" s="430"/>
      <c r="ACV61" s="430"/>
      <c r="ACW61" s="430"/>
      <c r="ACX61" s="430"/>
      <c r="ACY61" s="430"/>
      <c r="ACZ61" s="430"/>
      <c r="ADA61" s="430"/>
      <c r="ADB61" s="430"/>
      <c r="ADC61" s="430"/>
      <c r="ADD61" s="430"/>
      <c r="ADE61" s="430"/>
      <c r="ADF61" s="430"/>
      <c r="ADG61" s="430"/>
      <c r="ADH61" s="430"/>
      <c r="ADI61" s="430"/>
      <c r="ADJ61" s="430"/>
      <c r="ADK61" s="430"/>
      <c r="ADL61" s="430"/>
      <c r="ADM61" s="430"/>
      <c r="ADN61" s="430"/>
      <c r="ADO61" s="430"/>
      <c r="ADP61" s="430"/>
      <c r="ADQ61" s="430"/>
      <c r="ADR61" s="430"/>
      <c r="ADS61" s="430"/>
      <c r="ADT61" s="430"/>
      <c r="ADU61" s="430"/>
      <c r="ADV61" s="430"/>
      <c r="ADW61" s="430"/>
      <c r="ADX61" s="430"/>
      <c r="ADY61" s="430"/>
      <c r="ADZ61" s="430"/>
      <c r="AEA61" s="430"/>
      <c r="AEB61" s="430"/>
      <c r="AEC61" s="430"/>
      <c r="AED61" s="430"/>
      <c r="AEE61" s="430"/>
      <c r="AEF61" s="430"/>
      <c r="AEG61" s="430"/>
      <c r="AEH61" s="430"/>
      <c r="AEI61" s="430"/>
      <c r="AEJ61" s="430"/>
      <c r="AEK61" s="430"/>
      <c r="AEL61" s="430"/>
      <c r="AEM61" s="430"/>
      <c r="AEN61" s="430"/>
      <c r="AEO61" s="430"/>
      <c r="AEP61" s="430"/>
      <c r="AEQ61" s="430"/>
      <c r="AER61" s="430"/>
      <c r="AES61" s="430"/>
      <c r="AET61" s="430"/>
      <c r="AEU61" s="430"/>
      <c r="AEV61" s="430"/>
      <c r="AEW61" s="430"/>
      <c r="AEX61" s="430"/>
      <c r="AEY61" s="430"/>
      <c r="AEZ61" s="430"/>
      <c r="AFA61" s="430"/>
      <c r="AFB61" s="430"/>
      <c r="AFC61" s="430"/>
      <c r="AFD61" s="430"/>
      <c r="AFE61" s="430"/>
      <c r="AFF61" s="430"/>
      <c r="AFG61" s="430"/>
      <c r="AFH61" s="430"/>
      <c r="AFI61" s="430"/>
      <c r="AFJ61" s="430"/>
      <c r="AFK61" s="430"/>
      <c r="AFL61" s="430"/>
      <c r="AFM61" s="430"/>
      <c r="AFN61" s="430"/>
      <c r="AFO61" s="430"/>
      <c r="AFP61" s="430"/>
      <c r="AFQ61" s="430"/>
      <c r="AFR61" s="430"/>
      <c r="AFS61" s="430"/>
      <c r="AFT61" s="430"/>
      <c r="AFU61" s="430"/>
      <c r="AFV61" s="430"/>
      <c r="AFW61" s="430"/>
      <c r="AFX61" s="430"/>
      <c r="AFY61" s="430"/>
      <c r="AFZ61" s="430"/>
      <c r="AGA61" s="430"/>
      <c r="AGB61" s="430"/>
      <c r="AGC61" s="430"/>
      <c r="AGD61" s="430"/>
      <c r="AGE61" s="430"/>
      <c r="AGF61" s="430"/>
      <c r="AGG61" s="430"/>
      <c r="AGH61" s="430"/>
      <c r="AGI61" s="430"/>
      <c r="AGJ61" s="430"/>
      <c r="AGK61" s="430"/>
      <c r="AGL61" s="430"/>
      <c r="AGM61" s="430"/>
      <c r="AGN61" s="430"/>
      <c r="AGO61" s="430"/>
      <c r="AGP61" s="430"/>
      <c r="AGQ61" s="430"/>
      <c r="AGR61" s="430"/>
      <c r="AGS61" s="430"/>
      <c r="AGT61" s="430"/>
      <c r="AGU61" s="430"/>
      <c r="AGV61" s="430"/>
      <c r="AGW61" s="430"/>
      <c r="AGX61" s="430"/>
      <c r="AGY61" s="430"/>
      <c r="AGZ61" s="430"/>
      <c r="AHA61" s="430"/>
      <c r="AHB61" s="430"/>
      <c r="AHC61" s="430"/>
      <c r="AHD61" s="430"/>
      <c r="AHE61" s="430"/>
      <c r="AHF61" s="430"/>
      <c r="AHG61" s="430"/>
      <c r="AHH61" s="430"/>
      <c r="AHI61" s="430"/>
      <c r="AHJ61" s="430"/>
      <c r="AHK61" s="430"/>
      <c r="AHL61" s="430"/>
      <c r="AHM61" s="430"/>
      <c r="AHN61" s="430"/>
      <c r="AHO61" s="430"/>
      <c r="AHP61" s="430"/>
      <c r="AHQ61" s="430"/>
      <c r="AHR61" s="430"/>
      <c r="AHS61" s="430"/>
      <c r="AHT61" s="430"/>
      <c r="AHU61" s="430"/>
      <c r="AHV61" s="430"/>
      <c r="AHW61" s="430"/>
      <c r="AHX61" s="430"/>
      <c r="AHY61" s="430"/>
      <c r="AHZ61" s="430"/>
      <c r="AIA61" s="430"/>
      <c r="AIB61" s="430"/>
      <c r="AIC61" s="430"/>
      <c r="AID61" s="430"/>
      <c r="AIE61" s="430"/>
      <c r="AIF61" s="430"/>
      <c r="AIG61" s="430"/>
      <c r="AIH61" s="430"/>
      <c r="AII61" s="430"/>
      <c r="AIJ61" s="430"/>
      <c r="AIK61" s="430"/>
      <c r="AIL61" s="430"/>
      <c r="AIM61" s="430"/>
      <c r="AIN61" s="430"/>
      <c r="AIO61" s="430"/>
      <c r="AIP61" s="430"/>
      <c r="AIQ61" s="430"/>
      <c r="AIR61" s="430"/>
      <c r="AIS61" s="430"/>
      <c r="AIT61" s="430"/>
      <c r="AIU61" s="430"/>
      <c r="AIV61" s="430"/>
      <c r="AIW61" s="430"/>
      <c r="AIX61" s="430"/>
      <c r="AIY61" s="430"/>
      <c r="AIZ61" s="430"/>
      <c r="AJA61" s="430"/>
      <c r="AJB61" s="430"/>
      <c r="AJC61" s="430"/>
      <c r="AJD61" s="430"/>
      <c r="AJE61" s="430"/>
      <c r="AJF61" s="430"/>
      <c r="AJG61" s="430"/>
      <c r="AJH61" s="430"/>
      <c r="AJI61" s="430"/>
      <c r="AJJ61" s="430"/>
      <c r="AJK61" s="430"/>
      <c r="AJL61" s="430"/>
      <c r="AJM61" s="430"/>
      <c r="AJN61" s="430"/>
      <c r="AJO61" s="430"/>
      <c r="AJP61" s="430"/>
      <c r="AJQ61" s="430"/>
      <c r="AJR61" s="430"/>
      <c r="AJS61" s="430"/>
      <c r="AJT61" s="430"/>
      <c r="AJU61" s="430"/>
      <c r="AJV61" s="430"/>
      <c r="AJW61" s="430"/>
      <c r="AJX61" s="430"/>
      <c r="AJY61" s="430"/>
      <c r="AJZ61" s="430"/>
      <c r="AKA61" s="430"/>
      <c r="AKB61" s="430"/>
      <c r="AKC61" s="430"/>
      <c r="AKD61" s="430"/>
      <c r="AKE61" s="430"/>
      <c r="AKF61" s="430"/>
      <c r="AKG61" s="430"/>
      <c r="AKH61" s="430"/>
      <c r="AKI61" s="430"/>
      <c r="AKJ61" s="430"/>
      <c r="AKK61" s="430"/>
      <c r="AKL61" s="430"/>
      <c r="AKM61" s="430"/>
      <c r="AKN61" s="430"/>
      <c r="AKO61" s="430"/>
      <c r="AKP61" s="430"/>
      <c r="AKQ61" s="430"/>
      <c r="AKR61" s="430"/>
      <c r="AKS61" s="430"/>
      <c r="AKT61" s="430"/>
      <c r="AKU61" s="430"/>
      <c r="AKV61" s="430"/>
      <c r="AKW61" s="430"/>
      <c r="AKX61" s="430"/>
      <c r="AKY61" s="430"/>
      <c r="AKZ61" s="430"/>
      <c r="ALA61" s="430"/>
      <c r="ALB61" s="430"/>
      <c r="ALC61" s="430"/>
      <c r="ALD61" s="430"/>
      <c r="ALE61" s="430"/>
      <c r="ALF61" s="430"/>
      <c r="ALG61" s="430"/>
      <c r="ALH61" s="430"/>
      <c r="ALI61" s="430"/>
      <c r="ALJ61" s="430"/>
      <c r="ALK61" s="430"/>
      <c r="ALL61" s="430"/>
      <c r="ALM61" s="430"/>
      <c r="ALN61" s="430"/>
      <c r="ALO61" s="430"/>
      <c r="ALP61" s="430"/>
      <c r="ALQ61" s="430"/>
      <c r="ALR61" s="430"/>
      <c r="ALS61" s="430"/>
      <c r="ALT61" s="430"/>
      <c r="ALU61" s="430"/>
      <c r="ALV61" s="430"/>
      <c r="ALW61" s="430"/>
      <c r="ALX61" s="430"/>
      <c r="ALY61" s="430"/>
      <c r="ALZ61" s="430"/>
      <c r="AMA61" s="430"/>
      <c r="AMB61" s="430"/>
      <c r="AMC61" s="430"/>
      <c r="AMD61" s="430"/>
      <c r="AME61" s="430"/>
      <c r="AMF61" s="430"/>
      <c r="AMG61" s="430"/>
      <c r="AMH61" s="430"/>
      <c r="AMI61" s="430"/>
      <c r="AMJ61" s="430"/>
      <c r="AMK61" s="430"/>
    </row>
    <row r="62" spans="1:1025" s="414" customFormat="1" ht="13.15" customHeight="1">
      <c r="A62" s="274"/>
      <c r="B62" s="448"/>
      <c r="C62" s="448"/>
      <c r="D62" s="448"/>
      <c r="E62" s="448"/>
      <c r="F62" s="448"/>
      <c r="G62" s="448"/>
      <c r="H62" s="448"/>
      <c r="I62" s="448"/>
      <c r="J62" s="448"/>
      <c r="K62" s="448"/>
      <c r="L62" s="448"/>
      <c r="M62" s="448"/>
      <c r="N62" s="448"/>
      <c r="O62" s="448"/>
      <c r="P62" s="448"/>
      <c r="Q62" s="448"/>
      <c r="R62" s="448"/>
      <c r="S62" s="448"/>
      <c r="T62" s="448"/>
      <c r="U62" s="448"/>
      <c r="V62" s="448"/>
      <c r="W62" s="448"/>
      <c r="X62" s="448"/>
      <c r="Y62" s="448"/>
      <c r="Z62" s="468"/>
      <c r="AA62" s="468"/>
      <c r="AB62" s="468"/>
      <c r="AC62" s="274"/>
      <c r="AD62" s="430"/>
      <c r="AE62" s="430"/>
      <c r="AF62" s="430"/>
      <c r="AG62" s="430"/>
      <c r="AH62" s="430"/>
      <c r="AI62" s="430"/>
      <c r="AJ62" s="430"/>
      <c r="AK62" s="430"/>
      <c r="AL62" s="430"/>
      <c r="AM62" s="430"/>
      <c r="AN62" s="430"/>
      <c r="AO62" s="430"/>
      <c r="AP62" s="430"/>
      <c r="AQ62" s="430"/>
      <c r="AR62" s="430"/>
      <c r="AS62" s="430"/>
      <c r="AT62" s="430"/>
      <c r="AU62" s="430"/>
      <c r="AV62" s="430"/>
      <c r="AW62" s="430"/>
      <c r="AX62" s="430"/>
      <c r="AY62" s="430"/>
      <c r="AZ62" s="430"/>
      <c r="BA62" s="430"/>
      <c r="BB62" s="430"/>
      <c r="BC62" s="430"/>
      <c r="BD62" s="430"/>
      <c r="BE62" s="430"/>
      <c r="BF62" s="430"/>
      <c r="BG62" s="430"/>
      <c r="BH62" s="430"/>
      <c r="BI62" s="430"/>
      <c r="BJ62" s="430"/>
      <c r="BK62" s="430"/>
      <c r="BL62" s="430"/>
      <c r="BM62" s="430"/>
      <c r="BN62" s="430"/>
      <c r="BO62" s="430"/>
      <c r="BP62" s="430"/>
      <c r="BQ62" s="430"/>
      <c r="BR62" s="430"/>
      <c r="BS62" s="430"/>
      <c r="BT62" s="430"/>
      <c r="BU62" s="430"/>
      <c r="BV62" s="430"/>
      <c r="BW62" s="430"/>
      <c r="BX62" s="430"/>
      <c r="BY62" s="430"/>
      <c r="BZ62" s="430"/>
      <c r="CA62" s="430"/>
      <c r="CB62" s="430"/>
      <c r="CC62" s="430"/>
      <c r="CD62" s="430"/>
      <c r="CE62" s="430"/>
      <c r="CF62" s="430"/>
      <c r="CG62" s="430"/>
      <c r="CH62" s="430"/>
      <c r="CI62" s="430"/>
      <c r="CJ62" s="430"/>
      <c r="CK62" s="430"/>
      <c r="CL62" s="430"/>
      <c r="CM62" s="430"/>
      <c r="CN62" s="430"/>
      <c r="CO62" s="430"/>
      <c r="CP62" s="430"/>
      <c r="CQ62" s="430"/>
      <c r="CR62" s="430"/>
      <c r="CS62" s="430"/>
      <c r="CT62" s="430"/>
      <c r="CU62" s="430"/>
      <c r="CV62" s="430"/>
      <c r="CW62" s="430"/>
      <c r="CX62" s="430"/>
      <c r="CY62" s="430"/>
      <c r="CZ62" s="430"/>
      <c r="DA62" s="430"/>
      <c r="DB62" s="430"/>
      <c r="DC62" s="430"/>
      <c r="DD62" s="430"/>
      <c r="DE62" s="430"/>
      <c r="DF62" s="430"/>
      <c r="DG62" s="430"/>
      <c r="DH62" s="430"/>
      <c r="DI62" s="430"/>
      <c r="DJ62" s="430"/>
      <c r="DK62" s="430"/>
      <c r="DL62" s="430"/>
      <c r="DM62" s="430"/>
      <c r="DN62" s="430"/>
      <c r="DO62" s="430"/>
      <c r="DP62" s="430"/>
      <c r="DQ62" s="430"/>
      <c r="DR62" s="430"/>
      <c r="DS62" s="430"/>
      <c r="DT62" s="430"/>
      <c r="DU62" s="430"/>
      <c r="DV62" s="430"/>
      <c r="DW62" s="430"/>
      <c r="DX62" s="430"/>
      <c r="DY62" s="430"/>
      <c r="DZ62" s="430"/>
      <c r="EA62" s="430"/>
      <c r="EB62" s="430"/>
      <c r="EC62" s="430"/>
      <c r="ED62" s="430"/>
      <c r="EE62" s="430"/>
      <c r="EF62" s="430"/>
      <c r="EG62" s="430"/>
      <c r="EH62" s="430"/>
      <c r="EI62" s="430"/>
      <c r="EJ62" s="430"/>
      <c r="EK62" s="430"/>
      <c r="EL62" s="430"/>
      <c r="EM62" s="430"/>
      <c r="EN62" s="430"/>
      <c r="EO62" s="430"/>
      <c r="EP62" s="430"/>
      <c r="EQ62" s="430"/>
      <c r="ER62" s="430"/>
      <c r="ES62" s="430"/>
      <c r="ET62" s="430"/>
      <c r="EU62" s="430"/>
      <c r="EV62" s="430"/>
      <c r="EW62" s="430"/>
      <c r="EX62" s="430"/>
      <c r="EY62" s="430"/>
      <c r="EZ62" s="430"/>
      <c r="FA62" s="430"/>
      <c r="FB62" s="430"/>
      <c r="FC62" s="430"/>
      <c r="FD62" s="430"/>
      <c r="FE62" s="430"/>
      <c r="FF62" s="430"/>
      <c r="FG62" s="430"/>
      <c r="FH62" s="430"/>
      <c r="FI62" s="430"/>
      <c r="FJ62" s="430"/>
      <c r="FK62" s="430"/>
      <c r="FL62" s="430"/>
      <c r="FM62" s="430"/>
      <c r="FN62" s="430"/>
      <c r="FO62" s="430"/>
      <c r="FP62" s="430"/>
      <c r="FQ62" s="430"/>
      <c r="FR62" s="430"/>
      <c r="FS62" s="430"/>
      <c r="FT62" s="430"/>
      <c r="FU62" s="430"/>
      <c r="FV62" s="430"/>
      <c r="FW62" s="430"/>
      <c r="FX62" s="430"/>
      <c r="FY62" s="430"/>
      <c r="FZ62" s="430"/>
      <c r="GA62" s="430"/>
      <c r="GB62" s="430"/>
      <c r="GC62" s="430"/>
      <c r="GD62" s="430"/>
      <c r="GE62" s="430"/>
      <c r="GF62" s="430"/>
      <c r="GG62" s="430"/>
      <c r="GH62" s="430"/>
      <c r="GI62" s="430"/>
      <c r="GJ62" s="430"/>
      <c r="GK62" s="430"/>
      <c r="GL62" s="430"/>
      <c r="GM62" s="430"/>
      <c r="GN62" s="430"/>
      <c r="GO62" s="430"/>
      <c r="GP62" s="430"/>
      <c r="GQ62" s="430"/>
      <c r="GR62" s="430"/>
      <c r="GS62" s="430"/>
      <c r="GT62" s="430"/>
      <c r="GU62" s="430"/>
      <c r="GV62" s="430"/>
      <c r="GW62" s="430"/>
      <c r="GX62" s="430"/>
      <c r="GY62" s="430"/>
      <c r="GZ62" s="430"/>
      <c r="HA62" s="430"/>
      <c r="HB62" s="430"/>
      <c r="HC62" s="430"/>
      <c r="HD62" s="430"/>
      <c r="HE62" s="430"/>
      <c r="HF62" s="430"/>
      <c r="HG62" s="430"/>
      <c r="HH62" s="430"/>
      <c r="HI62" s="430"/>
      <c r="HJ62" s="430"/>
      <c r="HK62" s="430"/>
      <c r="HL62" s="430"/>
      <c r="HM62" s="430"/>
      <c r="HN62" s="430"/>
      <c r="HO62" s="430"/>
      <c r="HP62" s="430"/>
      <c r="HQ62" s="430"/>
      <c r="HR62" s="430"/>
      <c r="HS62" s="430"/>
      <c r="HT62" s="430"/>
      <c r="HU62" s="430"/>
      <c r="HV62" s="430"/>
      <c r="HW62" s="430"/>
      <c r="HX62" s="430"/>
      <c r="HY62" s="430"/>
      <c r="HZ62" s="430"/>
      <c r="IA62" s="430"/>
      <c r="IB62" s="430"/>
      <c r="IC62" s="430"/>
      <c r="ID62" s="430"/>
      <c r="IE62" s="430"/>
      <c r="IF62" s="430"/>
      <c r="IG62" s="430"/>
      <c r="IH62" s="430"/>
      <c r="II62" s="430"/>
      <c r="IJ62" s="430"/>
      <c r="IK62" s="430"/>
      <c r="IL62" s="430"/>
      <c r="IM62" s="430"/>
      <c r="IN62" s="430"/>
      <c r="IO62" s="430"/>
      <c r="IP62" s="430"/>
      <c r="IQ62" s="430"/>
      <c r="IR62" s="430"/>
      <c r="IS62" s="430"/>
      <c r="IT62" s="430"/>
      <c r="IU62" s="430"/>
      <c r="IV62" s="430"/>
      <c r="IW62" s="430"/>
      <c r="IX62" s="430"/>
      <c r="IY62" s="430"/>
      <c r="IZ62" s="430"/>
      <c r="JA62" s="430"/>
      <c r="JB62" s="430"/>
      <c r="JC62" s="430"/>
      <c r="JD62" s="430"/>
      <c r="JE62" s="430"/>
      <c r="JF62" s="430"/>
      <c r="JG62" s="430"/>
      <c r="JH62" s="430"/>
      <c r="JI62" s="430"/>
      <c r="JJ62" s="430"/>
      <c r="JK62" s="430"/>
      <c r="JL62" s="430"/>
      <c r="JM62" s="430"/>
      <c r="JN62" s="430"/>
      <c r="JO62" s="430"/>
      <c r="JP62" s="430"/>
      <c r="JQ62" s="430"/>
      <c r="JR62" s="430"/>
      <c r="JS62" s="430"/>
      <c r="JT62" s="430"/>
      <c r="JU62" s="430"/>
      <c r="JV62" s="430"/>
      <c r="JW62" s="430"/>
      <c r="JX62" s="430"/>
      <c r="JY62" s="430"/>
      <c r="JZ62" s="430"/>
      <c r="KA62" s="430"/>
      <c r="KB62" s="430"/>
      <c r="KC62" s="430"/>
      <c r="KD62" s="430"/>
      <c r="KE62" s="430"/>
      <c r="KF62" s="430"/>
      <c r="KG62" s="430"/>
      <c r="KH62" s="430"/>
      <c r="KI62" s="430"/>
      <c r="KJ62" s="430"/>
      <c r="KK62" s="430"/>
      <c r="KL62" s="430"/>
      <c r="KM62" s="430"/>
      <c r="KN62" s="430"/>
      <c r="KO62" s="430"/>
      <c r="KP62" s="430"/>
      <c r="KQ62" s="430"/>
      <c r="KR62" s="430"/>
      <c r="KS62" s="430"/>
      <c r="KT62" s="430"/>
      <c r="KU62" s="430"/>
      <c r="KV62" s="430"/>
      <c r="KW62" s="430"/>
      <c r="KX62" s="430"/>
      <c r="KY62" s="430"/>
      <c r="KZ62" s="430"/>
      <c r="LA62" s="430"/>
      <c r="LB62" s="430"/>
      <c r="LC62" s="430"/>
      <c r="LD62" s="430"/>
      <c r="LE62" s="430"/>
      <c r="LF62" s="430"/>
      <c r="LG62" s="430"/>
      <c r="LH62" s="430"/>
      <c r="LI62" s="430"/>
      <c r="LJ62" s="430"/>
      <c r="LK62" s="430"/>
      <c r="LL62" s="430"/>
      <c r="LM62" s="430"/>
      <c r="LN62" s="430"/>
      <c r="LO62" s="430"/>
      <c r="LP62" s="430"/>
      <c r="LQ62" s="430"/>
      <c r="LR62" s="430"/>
      <c r="LS62" s="430"/>
      <c r="LT62" s="430"/>
      <c r="LU62" s="430"/>
      <c r="LV62" s="430"/>
      <c r="LW62" s="430"/>
      <c r="LX62" s="430"/>
      <c r="LY62" s="430"/>
      <c r="LZ62" s="430"/>
      <c r="MA62" s="430"/>
      <c r="MB62" s="430"/>
      <c r="MC62" s="430"/>
      <c r="MD62" s="430"/>
      <c r="ME62" s="430"/>
      <c r="MF62" s="430"/>
      <c r="MG62" s="430"/>
      <c r="MH62" s="430"/>
      <c r="MI62" s="430"/>
      <c r="MJ62" s="430"/>
      <c r="MK62" s="430"/>
      <c r="ML62" s="430"/>
      <c r="MM62" s="430"/>
      <c r="MN62" s="430"/>
      <c r="MO62" s="430"/>
      <c r="MP62" s="430"/>
      <c r="MQ62" s="430"/>
      <c r="MR62" s="430"/>
      <c r="MS62" s="430"/>
      <c r="MT62" s="430"/>
      <c r="MU62" s="430"/>
      <c r="MV62" s="430"/>
      <c r="MW62" s="430"/>
      <c r="MX62" s="430"/>
      <c r="MY62" s="430"/>
      <c r="MZ62" s="430"/>
      <c r="NA62" s="430"/>
      <c r="NB62" s="430"/>
      <c r="NC62" s="430"/>
      <c r="ND62" s="430"/>
      <c r="NE62" s="430"/>
      <c r="NF62" s="430"/>
      <c r="NG62" s="430"/>
      <c r="NH62" s="430"/>
      <c r="NI62" s="430"/>
      <c r="NJ62" s="430"/>
      <c r="NK62" s="430"/>
      <c r="NL62" s="430"/>
      <c r="NM62" s="430"/>
      <c r="NN62" s="430"/>
      <c r="NO62" s="430"/>
      <c r="NP62" s="430"/>
      <c r="NQ62" s="430"/>
      <c r="NR62" s="430"/>
      <c r="NS62" s="430"/>
      <c r="NT62" s="430"/>
      <c r="NU62" s="430"/>
      <c r="NV62" s="430"/>
      <c r="NW62" s="430"/>
      <c r="NX62" s="430"/>
      <c r="NY62" s="430"/>
      <c r="NZ62" s="430"/>
      <c r="OA62" s="430"/>
      <c r="OB62" s="430"/>
      <c r="OC62" s="430"/>
      <c r="OD62" s="430"/>
      <c r="OE62" s="430"/>
      <c r="OF62" s="430"/>
      <c r="OG62" s="430"/>
      <c r="OH62" s="430"/>
      <c r="OI62" s="430"/>
      <c r="OJ62" s="430"/>
      <c r="OK62" s="430"/>
      <c r="OL62" s="430"/>
      <c r="OM62" s="430"/>
      <c r="ON62" s="430"/>
      <c r="OO62" s="430"/>
      <c r="OP62" s="430"/>
      <c r="OQ62" s="430"/>
      <c r="OR62" s="430"/>
      <c r="OS62" s="430"/>
      <c r="OT62" s="430"/>
      <c r="OU62" s="430"/>
      <c r="OV62" s="430"/>
      <c r="OW62" s="430"/>
      <c r="OX62" s="430"/>
      <c r="OY62" s="430"/>
      <c r="OZ62" s="430"/>
      <c r="PA62" s="430"/>
      <c r="PB62" s="430"/>
      <c r="PC62" s="430"/>
      <c r="PD62" s="430"/>
      <c r="PE62" s="430"/>
      <c r="PF62" s="430"/>
      <c r="PG62" s="430"/>
      <c r="PH62" s="430"/>
      <c r="PI62" s="430"/>
      <c r="PJ62" s="430"/>
      <c r="PK62" s="430"/>
      <c r="PL62" s="430"/>
      <c r="PM62" s="430"/>
      <c r="PN62" s="430"/>
      <c r="PO62" s="430"/>
      <c r="PP62" s="430"/>
      <c r="PQ62" s="430"/>
      <c r="PR62" s="430"/>
      <c r="PS62" s="430"/>
      <c r="PT62" s="430"/>
      <c r="PU62" s="430"/>
      <c r="PV62" s="430"/>
      <c r="PW62" s="430"/>
      <c r="PX62" s="430"/>
      <c r="PY62" s="430"/>
      <c r="PZ62" s="430"/>
      <c r="QA62" s="430"/>
      <c r="QB62" s="430"/>
      <c r="QC62" s="430"/>
      <c r="QD62" s="430"/>
      <c r="QE62" s="430"/>
      <c r="QF62" s="430"/>
      <c r="QG62" s="430"/>
      <c r="QH62" s="430"/>
      <c r="QI62" s="430"/>
      <c r="QJ62" s="430"/>
      <c r="QK62" s="430"/>
      <c r="QL62" s="430"/>
      <c r="QM62" s="430"/>
      <c r="QN62" s="430"/>
      <c r="QO62" s="430"/>
      <c r="QP62" s="430"/>
      <c r="QQ62" s="430"/>
      <c r="QR62" s="430"/>
      <c r="QS62" s="430"/>
      <c r="QT62" s="430"/>
      <c r="QU62" s="430"/>
      <c r="QV62" s="430"/>
      <c r="QW62" s="430"/>
      <c r="QX62" s="430"/>
      <c r="QY62" s="430"/>
      <c r="QZ62" s="430"/>
      <c r="RA62" s="430"/>
      <c r="RB62" s="430"/>
      <c r="RC62" s="430"/>
      <c r="RD62" s="430"/>
      <c r="RE62" s="430"/>
      <c r="RF62" s="430"/>
      <c r="RG62" s="430"/>
      <c r="RH62" s="430"/>
      <c r="RI62" s="430"/>
      <c r="RJ62" s="430"/>
      <c r="RK62" s="430"/>
      <c r="RL62" s="430"/>
      <c r="RM62" s="430"/>
      <c r="RN62" s="430"/>
      <c r="RO62" s="430"/>
      <c r="RP62" s="430"/>
      <c r="RQ62" s="430"/>
      <c r="RR62" s="430"/>
      <c r="RS62" s="430"/>
      <c r="RT62" s="430"/>
      <c r="RU62" s="430"/>
      <c r="RV62" s="430"/>
      <c r="RW62" s="430"/>
      <c r="RX62" s="430"/>
      <c r="RY62" s="430"/>
      <c r="RZ62" s="430"/>
      <c r="SA62" s="430"/>
      <c r="SB62" s="430"/>
      <c r="SC62" s="430"/>
      <c r="SD62" s="430"/>
      <c r="SE62" s="430"/>
      <c r="SF62" s="430"/>
      <c r="SG62" s="430"/>
      <c r="SH62" s="430"/>
      <c r="SI62" s="430"/>
      <c r="SJ62" s="430"/>
      <c r="SK62" s="430"/>
      <c r="SL62" s="430"/>
      <c r="SM62" s="430"/>
      <c r="SN62" s="430"/>
      <c r="SO62" s="430"/>
      <c r="SP62" s="430"/>
      <c r="SQ62" s="430"/>
      <c r="SR62" s="430"/>
      <c r="SS62" s="430"/>
      <c r="ST62" s="430"/>
      <c r="SU62" s="430"/>
      <c r="SV62" s="430"/>
      <c r="SW62" s="430"/>
      <c r="SX62" s="430"/>
      <c r="SY62" s="430"/>
      <c r="SZ62" s="430"/>
      <c r="TA62" s="430"/>
      <c r="TB62" s="430"/>
      <c r="TC62" s="430"/>
      <c r="TD62" s="430"/>
      <c r="TE62" s="430"/>
      <c r="TF62" s="430"/>
      <c r="TG62" s="430"/>
      <c r="TH62" s="430"/>
      <c r="TI62" s="430"/>
      <c r="TJ62" s="430"/>
      <c r="TK62" s="430"/>
      <c r="TL62" s="430"/>
      <c r="TM62" s="430"/>
      <c r="TN62" s="430"/>
      <c r="TO62" s="430"/>
      <c r="TP62" s="430"/>
      <c r="TQ62" s="430"/>
      <c r="TR62" s="430"/>
      <c r="TS62" s="430"/>
      <c r="TT62" s="430"/>
      <c r="TU62" s="430"/>
      <c r="TV62" s="430"/>
      <c r="TW62" s="430"/>
      <c r="TX62" s="430"/>
      <c r="TY62" s="430"/>
      <c r="TZ62" s="430"/>
      <c r="UA62" s="430"/>
      <c r="UB62" s="430"/>
      <c r="UC62" s="430"/>
      <c r="UD62" s="430"/>
      <c r="UE62" s="430"/>
      <c r="UF62" s="430"/>
      <c r="UG62" s="430"/>
      <c r="UH62" s="430"/>
      <c r="UI62" s="430"/>
      <c r="UJ62" s="430"/>
      <c r="UK62" s="430"/>
      <c r="UL62" s="430"/>
      <c r="UM62" s="430"/>
      <c r="UN62" s="430"/>
      <c r="UO62" s="430"/>
      <c r="UP62" s="430"/>
      <c r="UQ62" s="430"/>
      <c r="UR62" s="430"/>
      <c r="US62" s="430"/>
      <c r="UT62" s="430"/>
      <c r="UU62" s="430"/>
      <c r="UV62" s="430"/>
      <c r="UW62" s="430"/>
      <c r="UX62" s="430"/>
      <c r="UY62" s="430"/>
      <c r="UZ62" s="430"/>
      <c r="VA62" s="430"/>
      <c r="VB62" s="430"/>
      <c r="VC62" s="430"/>
      <c r="VD62" s="430"/>
      <c r="VE62" s="430"/>
      <c r="VF62" s="430"/>
      <c r="VG62" s="430"/>
      <c r="VH62" s="430"/>
      <c r="VI62" s="430"/>
      <c r="VJ62" s="430"/>
      <c r="VK62" s="430"/>
      <c r="VL62" s="430"/>
      <c r="VM62" s="430"/>
      <c r="VN62" s="430"/>
      <c r="VO62" s="430"/>
      <c r="VP62" s="430"/>
      <c r="VQ62" s="430"/>
      <c r="VR62" s="430"/>
      <c r="VS62" s="430"/>
      <c r="VT62" s="430"/>
      <c r="VU62" s="430"/>
      <c r="VV62" s="430"/>
      <c r="VW62" s="430"/>
      <c r="VX62" s="430"/>
      <c r="VY62" s="430"/>
      <c r="VZ62" s="430"/>
      <c r="WA62" s="430"/>
      <c r="WB62" s="430"/>
      <c r="WC62" s="430"/>
      <c r="WD62" s="430"/>
      <c r="WE62" s="430"/>
      <c r="WF62" s="430"/>
      <c r="WG62" s="430"/>
      <c r="WH62" s="430"/>
      <c r="WI62" s="430"/>
      <c r="WJ62" s="430"/>
      <c r="WK62" s="430"/>
      <c r="WL62" s="430"/>
      <c r="WM62" s="430"/>
      <c r="WN62" s="430"/>
      <c r="WO62" s="430"/>
      <c r="WP62" s="430"/>
      <c r="WQ62" s="430"/>
      <c r="WR62" s="430"/>
      <c r="WS62" s="430"/>
      <c r="WT62" s="430"/>
      <c r="WU62" s="430"/>
      <c r="WV62" s="430"/>
      <c r="WW62" s="430"/>
      <c r="WX62" s="430"/>
      <c r="WY62" s="430"/>
      <c r="WZ62" s="430"/>
      <c r="XA62" s="430"/>
      <c r="XB62" s="430"/>
      <c r="XC62" s="430"/>
      <c r="XD62" s="430"/>
      <c r="XE62" s="430"/>
      <c r="XF62" s="430"/>
      <c r="XG62" s="430"/>
      <c r="XH62" s="430"/>
      <c r="XI62" s="430"/>
      <c r="XJ62" s="430"/>
      <c r="XK62" s="430"/>
      <c r="XL62" s="430"/>
      <c r="XM62" s="430"/>
      <c r="XN62" s="430"/>
      <c r="XO62" s="430"/>
      <c r="XP62" s="430"/>
      <c r="XQ62" s="430"/>
      <c r="XR62" s="430"/>
      <c r="XS62" s="430"/>
      <c r="XT62" s="430"/>
      <c r="XU62" s="430"/>
      <c r="XV62" s="430"/>
      <c r="XW62" s="430"/>
      <c r="XX62" s="430"/>
      <c r="XY62" s="430"/>
      <c r="XZ62" s="430"/>
      <c r="YA62" s="430"/>
      <c r="YB62" s="430"/>
      <c r="YC62" s="430"/>
      <c r="YD62" s="430"/>
      <c r="YE62" s="430"/>
      <c r="YF62" s="430"/>
      <c r="YG62" s="430"/>
      <c r="YH62" s="430"/>
      <c r="YI62" s="430"/>
      <c r="YJ62" s="430"/>
      <c r="YK62" s="430"/>
      <c r="YL62" s="430"/>
      <c r="YM62" s="430"/>
      <c r="YN62" s="430"/>
      <c r="YO62" s="430"/>
      <c r="YP62" s="430"/>
      <c r="YQ62" s="430"/>
      <c r="YR62" s="430"/>
      <c r="YS62" s="430"/>
      <c r="YT62" s="430"/>
      <c r="YU62" s="430"/>
      <c r="YV62" s="430"/>
      <c r="YW62" s="430"/>
      <c r="YX62" s="430"/>
      <c r="YY62" s="430"/>
      <c r="YZ62" s="430"/>
      <c r="ZA62" s="430"/>
      <c r="ZB62" s="430"/>
      <c r="ZC62" s="430"/>
      <c r="ZD62" s="430"/>
      <c r="ZE62" s="430"/>
      <c r="ZF62" s="430"/>
      <c r="ZG62" s="430"/>
      <c r="ZH62" s="430"/>
      <c r="ZI62" s="430"/>
      <c r="ZJ62" s="430"/>
      <c r="ZK62" s="430"/>
      <c r="ZL62" s="430"/>
      <c r="ZM62" s="430"/>
      <c r="ZN62" s="430"/>
      <c r="ZO62" s="430"/>
      <c r="ZP62" s="430"/>
      <c r="ZQ62" s="430"/>
      <c r="ZR62" s="430"/>
      <c r="ZS62" s="430"/>
      <c r="ZT62" s="430"/>
      <c r="ZU62" s="430"/>
      <c r="ZV62" s="430"/>
      <c r="ZW62" s="430"/>
      <c r="ZX62" s="430"/>
      <c r="ZY62" s="430"/>
      <c r="ZZ62" s="430"/>
      <c r="AAA62" s="430"/>
      <c r="AAB62" s="430"/>
      <c r="AAC62" s="430"/>
      <c r="AAD62" s="430"/>
      <c r="AAE62" s="430"/>
      <c r="AAF62" s="430"/>
      <c r="AAG62" s="430"/>
      <c r="AAH62" s="430"/>
      <c r="AAI62" s="430"/>
      <c r="AAJ62" s="430"/>
      <c r="AAK62" s="430"/>
      <c r="AAL62" s="430"/>
      <c r="AAM62" s="430"/>
      <c r="AAN62" s="430"/>
      <c r="AAO62" s="430"/>
      <c r="AAP62" s="430"/>
      <c r="AAQ62" s="430"/>
      <c r="AAR62" s="430"/>
      <c r="AAS62" s="430"/>
      <c r="AAT62" s="430"/>
      <c r="AAU62" s="430"/>
      <c r="AAV62" s="430"/>
      <c r="AAW62" s="430"/>
      <c r="AAX62" s="430"/>
      <c r="AAY62" s="430"/>
      <c r="AAZ62" s="430"/>
      <c r="ABA62" s="430"/>
      <c r="ABB62" s="430"/>
      <c r="ABC62" s="430"/>
      <c r="ABD62" s="430"/>
      <c r="ABE62" s="430"/>
      <c r="ABF62" s="430"/>
      <c r="ABG62" s="430"/>
      <c r="ABH62" s="430"/>
      <c r="ABI62" s="430"/>
      <c r="ABJ62" s="430"/>
      <c r="ABK62" s="430"/>
      <c r="ABL62" s="430"/>
      <c r="ABM62" s="430"/>
      <c r="ABN62" s="430"/>
      <c r="ABO62" s="430"/>
      <c r="ABP62" s="430"/>
      <c r="ABQ62" s="430"/>
      <c r="ABR62" s="430"/>
      <c r="ABS62" s="430"/>
      <c r="ABT62" s="430"/>
      <c r="ABU62" s="430"/>
      <c r="ABV62" s="430"/>
      <c r="ABW62" s="430"/>
      <c r="ABX62" s="430"/>
      <c r="ABY62" s="430"/>
      <c r="ABZ62" s="430"/>
      <c r="ACA62" s="430"/>
      <c r="ACB62" s="430"/>
      <c r="ACC62" s="430"/>
      <c r="ACD62" s="430"/>
      <c r="ACE62" s="430"/>
      <c r="ACF62" s="430"/>
      <c r="ACG62" s="430"/>
      <c r="ACH62" s="430"/>
      <c r="ACI62" s="430"/>
      <c r="ACJ62" s="430"/>
      <c r="ACK62" s="430"/>
      <c r="ACL62" s="430"/>
      <c r="ACM62" s="430"/>
      <c r="ACN62" s="430"/>
      <c r="ACO62" s="430"/>
      <c r="ACP62" s="430"/>
      <c r="ACQ62" s="430"/>
      <c r="ACR62" s="430"/>
      <c r="ACS62" s="430"/>
      <c r="ACT62" s="430"/>
      <c r="ACU62" s="430"/>
      <c r="ACV62" s="430"/>
      <c r="ACW62" s="430"/>
      <c r="ACX62" s="430"/>
      <c r="ACY62" s="430"/>
      <c r="ACZ62" s="430"/>
      <c r="ADA62" s="430"/>
      <c r="ADB62" s="430"/>
      <c r="ADC62" s="430"/>
      <c r="ADD62" s="430"/>
      <c r="ADE62" s="430"/>
      <c r="ADF62" s="430"/>
      <c r="ADG62" s="430"/>
      <c r="ADH62" s="430"/>
      <c r="ADI62" s="430"/>
      <c r="ADJ62" s="430"/>
      <c r="ADK62" s="430"/>
      <c r="ADL62" s="430"/>
      <c r="ADM62" s="430"/>
      <c r="ADN62" s="430"/>
      <c r="ADO62" s="430"/>
      <c r="ADP62" s="430"/>
      <c r="ADQ62" s="430"/>
      <c r="ADR62" s="430"/>
      <c r="ADS62" s="430"/>
      <c r="ADT62" s="430"/>
      <c r="ADU62" s="430"/>
      <c r="ADV62" s="430"/>
      <c r="ADW62" s="430"/>
      <c r="ADX62" s="430"/>
      <c r="ADY62" s="430"/>
      <c r="ADZ62" s="430"/>
      <c r="AEA62" s="430"/>
      <c r="AEB62" s="430"/>
      <c r="AEC62" s="430"/>
      <c r="AED62" s="430"/>
      <c r="AEE62" s="430"/>
      <c r="AEF62" s="430"/>
      <c r="AEG62" s="430"/>
      <c r="AEH62" s="430"/>
      <c r="AEI62" s="430"/>
      <c r="AEJ62" s="430"/>
      <c r="AEK62" s="430"/>
      <c r="AEL62" s="430"/>
      <c r="AEM62" s="430"/>
      <c r="AEN62" s="430"/>
      <c r="AEO62" s="430"/>
      <c r="AEP62" s="430"/>
      <c r="AEQ62" s="430"/>
      <c r="AER62" s="430"/>
      <c r="AES62" s="430"/>
      <c r="AET62" s="430"/>
      <c r="AEU62" s="430"/>
      <c r="AEV62" s="430"/>
      <c r="AEW62" s="430"/>
      <c r="AEX62" s="430"/>
      <c r="AEY62" s="430"/>
      <c r="AEZ62" s="430"/>
      <c r="AFA62" s="430"/>
      <c r="AFB62" s="430"/>
      <c r="AFC62" s="430"/>
      <c r="AFD62" s="430"/>
      <c r="AFE62" s="430"/>
      <c r="AFF62" s="430"/>
      <c r="AFG62" s="430"/>
      <c r="AFH62" s="430"/>
      <c r="AFI62" s="430"/>
      <c r="AFJ62" s="430"/>
      <c r="AFK62" s="430"/>
      <c r="AFL62" s="430"/>
      <c r="AFM62" s="430"/>
      <c r="AFN62" s="430"/>
      <c r="AFO62" s="430"/>
      <c r="AFP62" s="430"/>
      <c r="AFQ62" s="430"/>
      <c r="AFR62" s="430"/>
      <c r="AFS62" s="430"/>
      <c r="AFT62" s="430"/>
      <c r="AFU62" s="430"/>
      <c r="AFV62" s="430"/>
      <c r="AFW62" s="430"/>
      <c r="AFX62" s="430"/>
      <c r="AFY62" s="430"/>
      <c r="AFZ62" s="430"/>
      <c r="AGA62" s="430"/>
      <c r="AGB62" s="430"/>
      <c r="AGC62" s="430"/>
      <c r="AGD62" s="430"/>
      <c r="AGE62" s="430"/>
      <c r="AGF62" s="430"/>
      <c r="AGG62" s="430"/>
      <c r="AGH62" s="430"/>
      <c r="AGI62" s="430"/>
      <c r="AGJ62" s="430"/>
      <c r="AGK62" s="430"/>
      <c r="AGL62" s="430"/>
      <c r="AGM62" s="430"/>
      <c r="AGN62" s="430"/>
      <c r="AGO62" s="430"/>
      <c r="AGP62" s="430"/>
      <c r="AGQ62" s="430"/>
      <c r="AGR62" s="430"/>
      <c r="AGS62" s="430"/>
      <c r="AGT62" s="430"/>
      <c r="AGU62" s="430"/>
      <c r="AGV62" s="430"/>
      <c r="AGW62" s="430"/>
      <c r="AGX62" s="430"/>
      <c r="AGY62" s="430"/>
      <c r="AGZ62" s="430"/>
      <c r="AHA62" s="430"/>
      <c r="AHB62" s="430"/>
      <c r="AHC62" s="430"/>
      <c r="AHD62" s="430"/>
      <c r="AHE62" s="430"/>
      <c r="AHF62" s="430"/>
      <c r="AHG62" s="430"/>
      <c r="AHH62" s="430"/>
      <c r="AHI62" s="430"/>
      <c r="AHJ62" s="430"/>
      <c r="AHK62" s="430"/>
      <c r="AHL62" s="430"/>
      <c r="AHM62" s="430"/>
      <c r="AHN62" s="430"/>
      <c r="AHO62" s="430"/>
      <c r="AHP62" s="430"/>
      <c r="AHQ62" s="430"/>
      <c r="AHR62" s="430"/>
      <c r="AHS62" s="430"/>
      <c r="AHT62" s="430"/>
      <c r="AHU62" s="430"/>
      <c r="AHV62" s="430"/>
      <c r="AHW62" s="430"/>
      <c r="AHX62" s="430"/>
      <c r="AHY62" s="430"/>
      <c r="AHZ62" s="430"/>
      <c r="AIA62" s="430"/>
      <c r="AIB62" s="430"/>
      <c r="AIC62" s="430"/>
      <c r="AID62" s="430"/>
      <c r="AIE62" s="430"/>
      <c r="AIF62" s="430"/>
      <c r="AIG62" s="430"/>
      <c r="AIH62" s="430"/>
      <c r="AII62" s="430"/>
      <c r="AIJ62" s="430"/>
      <c r="AIK62" s="430"/>
      <c r="AIL62" s="430"/>
      <c r="AIM62" s="430"/>
      <c r="AIN62" s="430"/>
      <c r="AIO62" s="430"/>
      <c r="AIP62" s="430"/>
      <c r="AIQ62" s="430"/>
      <c r="AIR62" s="430"/>
      <c r="AIS62" s="430"/>
      <c r="AIT62" s="430"/>
      <c r="AIU62" s="430"/>
      <c r="AIV62" s="430"/>
      <c r="AIW62" s="430"/>
      <c r="AIX62" s="430"/>
      <c r="AIY62" s="430"/>
      <c r="AIZ62" s="430"/>
      <c r="AJA62" s="430"/>
      <c r="AJB62" s="430"/>
      <c r="AJC62" s="430"/>
      <c r="AJD62" s="430"/>
      <c r="AJE62" s="430"/>
      <c r="AJF62" s="430"/>
      <c r="AJG62" s="430"/>
      <c r="AJH62" s="430"/>
      <c r="AJI62" s="430"/>
      <c r="AJJ62" s="430"/>
      <c r="AJK62" s="430"/>
      <c r="AJL62" s="430"/>
      <c r="AJM62" s="430"/>
      <c r="AJN62" s="430"/>
      <c r="AJO62" s="430"/>
      <c r="AJP62" s="430"/>
      <c r="AJQ62" s="430"/>
      <c r="AJR62" s="430"/>
      <c r="AJS62" s="430"/>
      <c r="AJT62" s="430"/>
      <c r="AJU62" s="430"/>
      <c r="AJV62" s="430"/>
      <c r="AJW62" s="430"/>
      <c r="AJX62" s="430"/>
      <c r="AJY62" s="430"/>
      <c r="AJZ62" s="430"/>
      <c r="AKA62" s="430"/>
      <c r="AKB62" s="430"/>
      <c r="AKC62" s="430"/>
      <c r="AKD62" s="430"/>
      <c r="AKE62" s="430"/>
      <c r="AKF62" s="430"/>
      <c r="AKG62" s="430"/>
      <c r="AKH62" s="430"/>
      <c r="AKI62" s="430"/>
      <c r="AKJ62" s="430"/>
      <c r="AKK62" s="430"/>
      <c r="AKL62" s="430"/>
      <c r="AKM62" s="430"/>
      <c r="AKN62" s="430"/>
      <c r="AKO62" s="430"/>
      <c r="AKP62" s="430"/>
      <c r="AKQ62" s="430"/>
      <c r="AKR62" s="430"/>
      <c r="AKS62" s="430"/>
      <c r="AKT62" s="430"/>
      <c r="AKU62" s="430"/>
      <c r="AKV62" s="430"/>
      <c r="AKW62" s="430"/>
      <c r="AKX62" s="430"/>
      <c r="AKY62" s="430"/>
      <c r="AKZ62" s="430"/>
      <c r="ALA62" s="430"/>
      <c r="ALB62" s="430"/>
      <c r="ALC62" s="430"/>
      <c r="ALD62" s="430"/>
      <c r="ALE62" s="430"/>
      <c r="ALF62" s="430"/>
      <c r="ALG62" s="430"/>
      <c r="ALH62" s="430"/>
      <c r="ALI62" s="430"/>
      <c r="ALJ62" s="430"/>
      <c r="ALK62" s="430"/>
      <c r="ALL62" s="430"/>
      <c r="ALM62" s="430"/>
      <c r="ALN62" s="430"/>
      <c r="ALO62" s="430"/>
      <c r="ALP62" s="430"/>
      <c r="ALQ62" s="430"/>
      <c r="ALR62" s="430"/>
      <c r="ALS62" s="430"/>
      <c r="ALT62" s="430"/>
      <c r="ALU62" s="430"/>
      <c r="ALV62" s="430"/>
      <c r="ALW62" s="430"/>
      <c r="ALX62" s="430"/>
      <c r="ALY62" s="430"/>
      <c r="ALZ62" s="430"/>
      <c r="AMA62" s="430"/>
      <c r="AMB62" s="430"/>
      <c r="AMC62" s="430"/>
      <c r="AMD62" s="430"/>
      <c r="AME62" s="430"/>
      <c r="AMF62" s="430"/>
      <c r="AMG62" s="430"/>
      <c r="AMH62" s="430"/>
      <c r="AMI62" s="430"/>
      <c r="AMJ62" s="430"/>
      <c r="AMK62" s="430"/>
    </row>
    <row r="63" spans="1:1025" s="414" customFormat="1" ht="13.15" customHeight="1">
      <c r="A63" s="86"/>
      <c r="B63" s="448" t="s">
        <v>914</v>
      </c>
      <c r="C63" s="448"/>
      <c r="D63" s="448"/>
      <c r="E63" s="448"/>
      <c r="F63" s="448"/>
      <c r="G63" s="448"/>
      <c r="H63" s="448"/>
      <c r="I63" s="448"/>
      <c r="J63" s="448"/>
      <c r="K63" s="448"/>
      <c r="L63" s="448"/>
      <c r="M63" s="448"/>
      <c r="N63" s="448"/>
      <c r="O63" s="448"/>
      <c r="P63" s="448"/>
      <c r="Q63" s="448"/>
      <c r="R63" s="448"/>
      <c r="S63" s="448"/>
      <c r="T63" s="448"/>
      <c r="U63" s="448"/>
      <c r="V63" s="448"/>
      <c r="W63" s="448"/>
      <c r="X63" s="448"/>
      <c r="Y63" s="448"/>
      <c r="Z63" s="468" t="s">
        <v>409</v>
      </c>
      <c r="AA63" s="468"/>
      <c r="AB63" s="468"/>
      <c r="AC63" s="86"/>
      <c r="AD63" s="430"/>
      <c r="AE63" s="430"/>
      <c r="AF63" s="430"/>
      <c r="AG63" s="430"/>
      <c r="AH63" s="430"/>
      <c r="AI63" s="430"/>
      <c r="AJ63" s="430"/>
      <c r="AK63" s="430"/>
      <c r="AL63" s="430"/>
      <c r="AM63" s="430"/>
      <c r="AN63" s="430"/>
      <c r="AO63" s="430"/>
      <c r="AP63" s="430"/>
      <c r="AQ63" s="430"/>
      <c r="AR63" s="430"/>
      <c r="AS63" s="430"/>
      <c r="AT63" s="430"/>
      <c r="AU63" s="430"/>
      <c r="AV63" s="430"/>
      <c r="AW63" s="430"/>
      <c r="AX63" s="430"/>
      <c r="AY63" s="430"/>
      <c r="AZ63" s="430"/>
      <c r="BA63" s="430"/>
      <c r="BB63" s="430"/>
      <c r="BC63" s="430"/>
      <c r="BD63" s="430"/>
      <c r="BE63" s="430"/>
      <c r="BF63" s="430"/>
      <c r="BG63" s="430"/>
      <c r="BH63" s="430"/>
      <c r="BI63" s="430"/>
      <c r="BJ63" s="430"/>
      <c r="BK63" s="430"/>
      <c r="BL63" s="430"/>
      <c r="BM63" s="430"/>
      <c r="BN63" s="430"/>
      <c r="BO63" s="430"/>
      <c r="BP63" s="430"/>
      <c r="BQ63" s="430"/>
      <c r="BR63" s="430"/>
      <c r="BS63" s="430"/>
      <c r="BT63" s="430"/>
      <c r="BU63" s="430"/>
      <c r="BV63" s="430"/>
      <c r="BW63" s="430"/>
      <c r="BX63" s="430"/>
      <c r="BY63" s="430"/>
      <c r="BZ63" s="430"/>
      <c r="CA63" s="430"/>
      <c r="CB63" s="430"/>
      <c r="CC63" s="430"/>
      <c r="CD63" s="430"/>
      <c r="CE63" s="430"/>
      <c r="CF63" s="430"/>
      <c r="CG63" s="430"/>
      <c r="CH63" s="430"/>
      <c r="CI63" s="430"/>
      <c r="CJ63" s="430"/>
      <c r="CK63" s="430"/>
      <c r="CL63" s="430"/>
      <c r="CM63" s="430"/>
      <c r="CN63" s="430"/>
      <c r="CO63" s="430"/>
      <c r="CP63" s="430"/>
      <c r="CQ63" s="430"/>
      <c r="CR63" s="430"/>
      <c r="CS63" s="430"/>
      <c r="CT63" s="430"/>
      <c r="CU63" s="430"/>
      <c r="CV63" s="430"/>
      <c r="CW63" s="430"/>
      <c r="CX63" s="430"/>
      <c r="CY63" s="430"/>
      <c r="CZ63" s="430"/>
      <c r="DA63" s="430"/>
      <c r="DB63" s="430"/>
      <c r="DC63" s="430"/>
      <c r="DD63" s="430"/>
      <c r="DE63" s="430"/>
      <c r="DF63" s="430"/>
      <c r="DG63" s="430"/>
      <c r="DH63" s="430"/>
      <c r="DI63" s="430"/>
      <c r="DJ63" s="430"/>
      <c r="DK63" s="430"/>
      <c r="DL63" s="430"/>
      <c r="DM63" s="430"/>
      <c r="DN63" s="430"/>
      <c r="DO63" s="430"/>
      <c r="DP63" s="430"/>
      <c r="DQ63" s="430"/>
      <c r="DR63" s="430"/>
      <c r="DS63" s="430"/>
      <c r="DT63" s="430"/>
      <c r="DU63" s="430"/>
      <c r="DV63" s="430"/>
      <c r="DW63" s="430"/>
      <c r="DX63" s="430"/>
      <c r="DY63" s="430"/>
      <c r="DZ63" s="430"/>
      <c r="EA63" s="430"/>
      <c r="EB63" s="430"/>
      <c r="EC63" s="430"/>
      <c r="ED63" s="430"/>
      <c r="EE63" s="430"/>
      <c r="EF63" s="430"/>
      <c r="EG63" s="430"/>
      <c r="EH63" s="430"/>
      <c r="EI63" s="430"/>
      <c r="EJ63" s="430"/>
      <c r="EK63" s="430"/>
      <c r="EL63" s="430"/>
      <c r="EM63" s="430"/>
      <c r="EN63" s="430"/>
      <c r="EO63" s="430"/>
      <c r="EP63" s="430"/>
      <c r="EQ63" s="430"/>
      <c r="ER63" s="430"/>
      <c r="ES63" s="430"/>
      <c r="ET63" s="430"/>
      <c r="EU63" s="430"/>
      <c r="EV63" s="430"/>
      <c r="EW63" s="430"/>
      <c r="EX63" s="430"/>
      <c r="EY63" s="430"/>
      <c r="EZ63" s="430"/>
      <c r="FA63" s="430"/>
      <c r="FB63" s="430"/>
      <c r="FC63" s="430"/>
      <c r="FD63" s="430"/>
      <c r="FE63" s="430"/>
      <c r="FF63" s="430"/>
      <c r="FG63" s="430"/>
      <c r="FH63" s="430"/>
      <c r="FI63" s="430"/>
      <c r="FJ63" s="430"/>
      <c r="FK63" s="430"/>
      <c r="FL63" s="430"/>
      <c r="FM63" s="430"/>
      <c r="FN63" s="430"/>
      <c r="FO63" s="430"/>
      <c r="FP63" s="430"/>
      <c r="FQ63" s="430"/>
      <c r="FR63" s="430"/>
      <c r="FS63" s="430"/>
      <c r="FT63" s="430"/>
      <c r="FU63" s="430"/>
      <c r="FV63" s="430"/>
      <c r="FW63" s="430"/>
      <c r="FX63" s="430"/>
      <c r="FY63" s="430"/>
      <c r="FZ63" s="430"/>
      <c r="GA63" s="430"/>
      <c r="GB63" s="430"/>
      <c r="GC63" s="430"/>
      <c r="GD63" s="430"/>
      <c r="GE63" s="430"/>
      <c r="GF63" s="430"/>
      <c r="GG63" s="430"/>
      <c r="GH63" s="430"/>
      <c r="GI63" s="430"/>
      <c r="GJ63" s="430"/>
      <c r="GK63" s="430"/>
      <c r="GL63" s="430"/>
      <c r="GM63" s="430"/>
      <c r="GN63" s="430"/>
      <c r="GO63" s="430"/>
      <c r="GP63" s="430"/>
      <c r="GQ63" s="430"/>
      <c r="GR63" s="430"/>
      <c r="GS63" s="430"/>
      <c r="GT63" s="430"/>
      <c r="GU63" s="430"/>
      <c r="GV63" s="430"/>
      <c r="GW63" s="430"/>
      <c r="GX63" s="430"/>
      <c r="GY63" s="430"/>
      <c r="GZ63" s="430"/>
      <c r="HA63" s="430"/>
      <c r="HB63" s="430"/>
      <c r="HC63" s="430"/>
      <c r="HD63" s="430"/>
      <c r="HE63" s="430"/>
      <c r="HF63" s="430"/>
      <c r="HG63" s="430"/>
      <c r="HH63" s="430"/>
      <c r="HI63" s="430"/>
      <c r="HJ63" s="430"/>
      <c r="HK63" s="430"/>
      <c r="HL63" s="430"/>
      <c r="HM63" s="430"/>
      <c r="HN63" s="430"/>
      <c r="HO63" s="430"/>
      <c r="HP63" s="430"/>
      <c r="HQ63" s="430"/>
      <c r="HR63" s="430"/>
      <c r="HS63" s="430"/>
      <c r="HT63" s="430"/>
      <c r="HU63" s="430"/>
      <c r="HV63" s="430"/>
      <c r="HW63" s="430"/>
      <c r="HX63" s="430"/>
      <c r="HY63" s="430"/>
      <c r="HZ63" s="430"/>
      <c r="IA63" s="430"/>
      <c r="IB63" s="430"/>
      <c r="IC63" s="430"/>
      <c r="ID63" s="430"/>
      <c r="IE63" s="430"/>
      <c r="IF63" s="430"/>
      <c r="IG63" s="430"/>
      <c r="IH63" s="430"/>
      <c r="II63" s="430"/>
      <c r="IJ63" s="430"/>
      <c r="IK63" s="430"/>
      <c r="IL63" s="430"/>
      <c r="IM63" s="430"/>
      <c r="IN63" s="430"/>
      <c r="IO63" s="430"/>
      <c r="IP63" s="430"/>
      <c r="IQ63" s="430"/>
      <c r="IR63" s="430"/>
      <c r="IS63" s="430"/>
      <c r="IT63" s="430"/>
      <c r="IU63" s="430"/>
      <c r="IV63" s="430"/>
      <c r="IW63" s="430"/>
      <c r="IX63" s="430"/>
      <c r="IY63" s="430"/>
      <c r="IZ63" s="430"/>
      <c r="JA63" s="430"/>
      <c r="JB63" s="430"/>
      <c r="JC63" s="430"/>
      <c r="JD63" s="430"/>
      <c r="JE63" s="430"/>
      <c r="JF63" s="430"/>
      <c r="JG63" s="430"/>
      <c r="JH63" s="430"/>
      <c r="JI63" s="430"/>
      <c r="JJ63" s="430"/>
      <c r="JK63" s="430"/>
      <c r="JL63" s="430"/>
      <c r="JM63" s="430"/>
      <c r="JN63" s="430"/>
      <c r="JO63" s="430"/>
      <c r="JP63" s="430"/>
      <c r="JQ63" s="430"/>
      <c r="JR63" s="430"/>
      <c r="JS63" s="430"/>
      <c r="JT63" s="430"/>
      <c r="JU63" s="430"/>
      <c r="JV63" s="430"/>
      <c r="JW63" s="430"/>
      <c r="JX63" s="430"/>
      <c r="JY63" s="430"/>
      <c r="JZ63" s="430"/>
      <c r="KA63" s="430"/>
      <c r="KB63" s="430"/>
      <c r="KC63" s="430"/>
      <c r="KD63" s="430"/>
      <c r="KE63" s="430"/>
      <c r="KF63" s="430"/>
      <c r="KG63" s="430"/>
      <c r="KH63" s="430"/>
      <c r="KI63" s="430"/>
      <c r="KJ63" s="430"/>
      <c r="KK63" s="430"/>
      <c r="KL63" s="430"/>
      <c r="KM63" s="430"/>
      <c r="KN63" s="430"/>
      <c r="KO63" s="430"/>
      <c r="KP63" s="430"/>
      <c r="KQ63" s="430"/>
      <c r="KR63" s="430"/>
      <c r="KS63" s="430"/>
      <c r="KT63" s="430"/>
      <c r="KU63" s="430"/>
      <c r="KV63" s="430"/>
      <c r="KW63" s="430"/>
      <c r="KX63" s="430"/>
      <c r="KY63" s="430"/>
      <c r="KZ63" s="430"/>
      <c r="LA63" s="430"/>
      <c r="LB63" s="430"/>
      <c r="LC63" s="430"/>
      <c r="LD63" s="430"/>
      <c r="LE63" s="430"/>
      <c r="LF63" s="430"/>
      <c r="LG63" s="430"/>
      <c r="LH63" s="430"/>
      <c r="LI63" s="430"/>
      <c r="LJ63" s="430"/>
      <c r="LK63" s="430"/>
      <c r="LL63" s="430"/>
      <c r="LM63" s="430"/>
      <c r="LN63" s="430"/>
      <c r="LO63" s="430"/>
      <c r="LP63" s="430"/>
      <c r="LQ63" s="430"/>
      <c r="LR63" s="430"/>
      <c r="LS63" s="430"/>
      <c r="LT63" s="430"/>
      <c r="LU63" s="430"/>
      <c r="LV63" s="430"/>
      <c r="LW63" s="430"/>
      <c r="LX63" s="430"/>
      <c r="LY63" s="430"/>
      <c r="LZ63" s="430"/>
      <c r="MA63" s="430"/>
      <c r="MB63" s="430"/>
      <c r="MC63" s="430"/>
      <c r="MD63" s="430"/>
      <c r="ME63" s="430"/>
      <c r="MF63" s="430"/>
      <c r="MG63" s="430"/>
      <c r="MH63" s="430"/>
      <c r="MI63" s="430"/>
      <c r="MJ63" s="430"/>
      <c r="MK63" s="430"/>
      <c r="ML63" s="430"/>
      <c r="MM63" s="430"/>
      <c r="MN63" s="430"/>
      <c r="MO63" s="430"/>
      <c r="MP63" s="430"/>
      <c r="MQ63" s="430"/>
      <c r="MR63" s="430"/>
      <c r="MS63" s="430"/>
      <c r="MT63" s="430"/>
      <c r="MU63" s="430"/>
      <c r="MV63" s="430"/>
      <c r="MW63" s="430"/>
      <c r="MX63" s="430"/>
      <c r="MY63" s="430"/>
      <c r="MZ63" s="430"/>
      <c r="NA63" s="430"/>
      <c r="NB63" s="430"/>
      <c r="NC63" s="430"/>
      <c r="ND63" s="430"/>
      <c r="NE63" s="430"/>
      <c r="NF63" s="430"/>
      <c r="NG63" s="430"/>
      <c r="NH63" s="430"/>
      <c r="NI63" s="430"/>
      <c r="NJ63" s="430"/>
      <c r="NK63" s="430"/>
      <c r="NL63" s="430"/>
      <c r="NM63" s="430"/>
      <c r="NN63" s="430"/>
      <c r="NO63" s="430"/>
      <c r="NP63" s="430"/>
      <c r="NQ63" s="430"/>
      <c r="NR63" s="430"/>
      <c r="NS63" s="430"/>
      <c r="NT63" s="430"/>
      <c r="NU63" s="430"/>
      <c r="NV63" s="430"/>
      <c r="NW63" s="430"/>
      <c r="NX63" s="430"/>
      <c r="NY63" s="430"/>
      <c r="NZ63" s="430"/>
      <c r="OA63" s="430"/>
      <c r="OB63" s="430"/>
      <c r="OC63" s="430"/>
      <c r="OD63" s="430"/>
      <c r="OE63" s="430"/>
      <c r="OF63" s="430"/>
      <c r="OG63" s="430"/>
      <c r="OH63" s="430"/>
      <c r="OI63" s="430"/>
      <c r="OJ63" s="430"/>
      <c r="OK63" s="430"/>
      <c r="OL63" s="430"/>
      <c r="OM63" s="430"/>
      <c r="ON63" s="430"/>
      <c r="OO63" s="430"/>
      <c r="OP63" s="430"/>
      <c r="OQ63" s="430"/>
      <c r="OR63" s="430"/>
      <c r="OS63" s="430"/>
      <c r="OT63" s="430"/>
      <c r="OU63" s="430"/>
      <c r="OV63" s="430"/>
      <c r="OW63" s="430"/>
      <c r="OX63" s="430"/>
      <c r="OY63" s="430"/>
      <c r="OZ63" s="430"/>
      <c r="PA63" s="430"/>
      <c r="PB63" s="430"/>
      <c r="PC63" s="430"/>
      <c r="PD63" s="430"/>
      <c r="PE63" s="430"/>
      <c r="PF63" s="430"/>
      <c r="PG63" s="430"/>
      <c r="PH63" s="430"/>
      <c r="PI63" s="430"/>
      <c r="PJ63" s="430"/>
      <c r="PK63" s="430"/>
      <c r="PL63" s="430"/>
      <c r="PM63" s="430"/>
      <c r="PN63" s="430"/>
      <c r="PO63" s="430"/>
      <c r="PP63" s="430"/>
      <c r="PQ63" s="430"/>
      <c r="PR63" s="430"/>
      <c r="PS63" s="430"/>
      <c r="PT63" s="430"/>
      <c r="PU63" s="430"/>
      <c r="PV63" s="430"/>
      <c r="PW63" s="430"/>
      <c r="PX63" s="430"/>
      <c r="PY63" s="430"/>
      <c r="PZ63" s="430"/>
      <c r="QA63" s="430"/>
      <c r="QB63" s="430"/>
      <c r="QC63" s="430"/>
      <c r="QD63" s="430"/>
      <c r="QE63" s="430"/>
      <c r="QF63" s="430"/>
      <c r="QG63" s="430"/>
      <c r="QH63" s="430"/>
      <c r="QI63" s="430"/>
      <c r="QJ63" s="430"/>
      <c r="QK63" s="430"/>
      <c r="QL63" s="430"/>
      <c r="QM63" s="430"/>
      <c r="QN63" s="430"/>
      <c r="QO63" s="430"/>
      <c r="QP63" s="430"/>
      <c r="QQ63" s="430"/>
      <c r="QR63" s="430"/>
      <c r="QS63" s="430"/>
      <c r="QT63" s="430"/>
      <c r="QU63" s="430"/>
      <c r="QV63" s="430"/>
      <c r="QW63" s="430"/>
      <c r="QX63" s="430"/>
      <c r="QY63" s="430"/>
      <c r="QZ63" s="430"/>
      <c r="RA63" s="430"/>
      <c r="RB63" s="430"/>
      <c r="RC63" s="430"/>
      <c r="RD63" s="430"/>
      <c r="RE63" s="430"/>
      <c r="RF63" s="430"/>
      <c r="RG63" s="430"/>
      <c r="RH63" s="430"/>
      <c r="RI63" s="430"/>
      <c r="RJ63" s="430"/>
      <c r="RK63" s="430"/>
      <c r="RL63" s="430"/>
      <c r="RM63" s="430"/>
      <c r="RN63" s="430"/>
      <c r="RO63" s="430"/>
      <c r="RP63" s="430"/>
      <c r="RQ63" s="430"/>
      <c r="RR63" s="430"/>
      <c r="RS63" s="430"/>
      <c r="RT63" s="430"/>
      <c r="RU63" s="430"/>
      <c r="RV63" s="430"/>
      <c r="RW63" s="430"/>
      <c r="RX63" s="430"/>
      <c r="RY63" s="430"/>
      <c r="RZ63" s="430"/>
      <c r="SA63" s="430"/>
      <c r="SB63" s="430"/>
      <c r="SC63" s="430"/>
      <c r="SD63" s="430"/>
      <c r="SE63" s="430"/>
      <c r="SF63" s="430"/>
      <c r="SG63" s="430"/>
      <c r="SH63" s="430"/>
      <c r="SI63" s="430"/>
      <c r="SJ63" s="430"/>
      <c r="SK63" s="430"/>
      <c r="SL63" s="430"/>
      <c r="SM63" s="430"/>
      <c r="SN63" s="430"/>
      <c r="SO63" s="430"/>
      <c r="SP63" s="430"/>
      <c r="SQ63" s="430"/>
      <c r="SR63" s="430"/>
      <c r="SS63" s="430"/>
      <c r="ST63" s="430"/>
      <c r="SU63" s="430"/>
      <c r="SV63" s="430"/>
      <c r="SW63" s="430"/>
      <c r="SX63" s="430"/>
      <c r="SY63" s="430"/>
      <c r="SZ63" s="430"/>
      <c r="TA63" s="430"/>
      <c r="TB63" s="430"/>
      <c r="TC63" s="430"/>
      <c r="TD63" s="430"/>
      <c r="TE63" s="430"/>
      <c r="TF63" s="430"/>
      <c r="TG63" s="430"/>
      <c r="TH63" s="430"/>
      <c r="TI63" s="430"/>
      <c r="TJ63" s="430"/>
      <c r="TK63" s="430"/>
      <c r="TL63" s="430"/>
      <c r="TM63" s="430"/>
      <c r="TN63" s="430"/>
      <c r="TO63" s="430"/>
      <c r="TP63" s="430"/>
      <c r="TQ63" s="430"/>
      <c r="TR63" s="430"/>
      <c r="TS63" s="430"/>
      <c r="TT63" s="430"/>
      <c r="TU63" s="430"/>
      <c r="TV63" s="430"/>
      <c r="TW63" s="430"/>
      <c r="TX63" s="430"/>
      <c r="TY63" s="430"/>
      <c r="TZ63" s="430"/>
      <c r="UA63" s="430"/>
      <c r="UB63" s="430"/>
      <c r="UC63" s="430"/>
      <c r="UD63" s="430"/>
      <c r="UE63" s="430"/>
      <c r="UF63" s="430"/>
      <c r="UG63" s="430"/>
      <c r="UH63" s="430"/>
      <c r="UI63" s="430"/>
      <c r="UJ63" s="430"/>
      <c r="UK63" s="430"/>
      <c r="UL63" s="430"/>
      <c r="UM63" s="430"/>
      <c r="UN63" s="430"/>
      <c r="UO63" s="430"/>
      <c r="UP63" s="430"/>
      <c r="UQ63" s="430"/>
      <c r="UR63" s="430"/>
      <c r="US63" s="430"/>
      <c r="UT63" s="430"/>
      <c r="UU63" s="430"/>
      <c r="UV63" s="430"/>
      <c r="UW63" s="430"/>
      <c r="UX63" s="430"/>
      <c r="UY63" s="430"/>
      <c r="UZ63" s="430"/>
      <c r="VA63" s="430"/>
      <c r="VB63" s="430"/>
      <c r="VC63" s="430"/>
      <c r="VD63" s="430"/>
      <c r="VE63" s="430"/>
      <c r="VF63" s="430"/>
      <c r="VG63" s="430"/>
      <c r="VH63" s="430"/>
      <c r="VI63" s="430"/>
      <c r="VJ63" s="430"/>
      <c r="VK63" s="430"/>
      <c r="VL63" s="430"/>
      <c r="VM63" s="430"/>
      <c r="VN63" s="430"/>
      <c r="VO63" s="430"/>
      <c r="VP63" s="430"/>
      <c r="VQ63" s="430"/>
      <c r="VR63" s="430"/>
      <c r="VS63" s="430"/>
      <c r="VT63" s="430"/>
      <c r="VU63" s="430"/>
      <c r="VV63" s="430"/>
      <c r="VW63" s="430"/>
      <c r="VX63" s="430"/>
      <c r="VY63" s="430"/>
      <c r="VZ63" s="430"/>
      <c r="WA63" s="430"/>
      <c r="WB63" s="430"/>
      <c r="WC63" s="430"/>
      <c r="WD63" s="430"/>
      <c r="WE63" s="430"/>
      <c r="WF63" s="430"/>
      <c r="WG63" s="430"/>
      <c r="WH63" s="430"/>
      <c r="WI63" s="430"/>
      <c r="WJ63" s="430"/>
      <c r="WK63" s="430"/>
      <c r="WL63" s="430"/>
      <c r="WM63" s="430"/>
      <c r="WN63" s="430"/>
      <c r="WO63" s="430"/>
      <c r="WP63" s="430"/>
      <c r="WQ63" s="430"/>
      <c r="WR63" s="430"/>
      <c r="WS63" s="430"/>
      <c r="WT63" s="430"/>
      <c r="WU63" s="430"/>
      <c r="WV63" s="430"/>
      <c r="WW63" s="430"/>
      <c r="WX63" s="430"/>
      <c r="WY63" s="430"/>
      <c r="WZ63" s="430"/>
      <c r="XA63" s="430"/>
      <c r="XB63" s="430"/>
      <c r="XC63" s="430"/>
      <c r="XD63" s="430"/>
      <c r="XE63" s="430"/>
      <c r="XF63" s="430"/>
      <c r="XG63" s="430"/>
      <c r="XH63" s="430"/>
      <c r="XI63" s="430"/>
      <c r="XJ63" s="430"/>
      <c r="XK63" s="430"/>
      <c r="XL63" s="430"/>
      <c r="XM63" s="430"/>
      <c r="XN63" s="430"/>
      <c r="XO63" s="430"/>
      <c r="XP63" s="430"/>
      <c r="XQ63" s="430"/>
      <c r="XR63" s="430"/>
      <c r="XS63" s="430"/>
      <c r="XT63" s="430"/>
      <c r="XU63" s="430"/>
      <c r="XV63" s="430"/>
      <c r="XW63" s="430"/>
      <c r="XX63" s="430"/>
      <c r="XY63" s="430"/>
      <c r="XZ63" s="430"/>
      <c r="YA63" s="430"/>
      <c r="YB63" s="430"/>
      <c r="YC63" s="430"/>
      <c r="YD63" s="430"/>
      <c r="YE63" s="430"/>
      <c r="YF63" s="430"/>
      <c r="YG63" s="430"/>
      <c r="YH63" s="430"/>
      <c r="YI63" s="430"/>
      <c r="YJ63" s="430"/>
      <c r="YK63" s="430"/>
      <c r="YL63" s="430"/>
      <c r="YM63" s="430"/>
      <c r="YN63" s="430"/>
      <c r="YO63" s="430"/>
      <c r="YP63" s="430"/>
      <c r="YQ63" s="430"/>
      <c r="YR63" s="430"/>
      <c r="YS63" s="430"/>
      <c r="YT63" s="430"/>
      <c r="YU63" s="430"/>
      <c r="YV63" s="430"/>
      <c r="YW63" s="430"/>
      <c r="YX63" s="430"/>
      <c r="YY63" s="430"/>
      <c r="YZ63" s="430"/>
      <c r="ZA63" s="430"/>
      <c r="ZB63" s="430"/>
      <c r="ZC63" s="430"/>
      <c r="ZD63" s="430"/>
      <c r="ZE63" s="430"/>
      <c r="ZF63" s="430"/>
      <c r="ZG63" s="430"/>
      <c r="ZH63" s="430"/>
      <c r="ZI63" s="430"/>
      <c r="ZJ63" s="430"/>
      <c r="ZK63" s="430"/>
      <c r="ZL63" s="430"/>
      <c r="ZM63" s="430"/>
      <c r="ZN63" s="430"/>
      <c r="ZO63" s="430"/>
      <c r="ZP63" s="430"/>
      <c r="ZQ63" s="430"/>
      <c r="ZR63" s="430"/>
      <c r="ZS63" s="430"/>
      <c r="ZT63" s="430"/>
      <c r="ZU63" s="430"/>
      <c r="ZV63" s="430"/>
      <c r="ZW63" s="430"/>
      <c r="ZX63" s="430"/>
      <c r="ZY63" s="430"/>
      <c r="ZZ63" s="430"/>
      <c r="AAA63" s="430"/>
      <c r="AAB63" s="430"/>
      <c r="AAC63" s="430"/>
      <c r="AAD63" s="430"/>
      <c r="AAE63" s="430"/>
      <c r="AAF63" s="430"/>
      <c r="AAG63" s="430"/>
      <c r="AAH63" s="430"/>
      <c r="AAI63" s="430"/>
      <c r="AAJ63" s="430"/>
      <c r="AAK63" s="430"/>
      <c r="AAL63" s="430"/>
      <c r="AAM63" s="430"/>
      <c r="AAN63" s="430"/>
      <c r="AAO63" s="430"/>
      <c r="AAP63" s="430"/>
      <c r="AAQ63" s="430"/>
      <c r="AAR63" s="430"/>
      <c r="AAS63" s="430"/>
      <c r="AAT63" s="430"/>
      <c r="AAU63" s="430"/>
      <c r="AAV63" s="430"/>
      <c r="AAW63" s="430"/>
      <c r="AAX63" s="430"/>
      <c r="AAY63" s="430"/>
      <c r="AAZ63" s="430"/>
      <c r="ABA63" s="430"/>
      <c r="ABB63" s="430"/>
      <c r="ABC63" s="430"/>
      <c r="ABD63" s="430"/>
      <c r="ABE63" s="430"/>
      <c r="ABF63" s="430"/>
      <c r="ABG63" s="430"/>
      <c r="ABH63" s="430"/>
      <c r="ABI63" s="430"/>
      <c r="ABJ63" s="430"/>
      <c r="ABK63" s="430"/>
      <c r="ABL63" s="430"/>
      <c r="ABM63" s="430"/>
      <c r="ABN63" s="430"/>
      <c r="ABO63" s="430"/>
      <c r="ABP63" s="430"/>
      <c r="ABQ63" s="430"/>
      <c r="ABR63" s="430"/>
      <c r="ABS63" s="430"/>
      <c r="ABT63" s="430"/>
      <c r="ABU63" s="430"/>
      <c r="ABV63" s="430"/>
      <c r="ABW63" s="430"/>
      <c r="ABX63" s="430"/>
      <c r="ABY63" s="430"/>
      <c r="ABZ63" s="430"/>
      <c r="ACA63" s="430"/>
      <c r="ACB63" s="430"/>
      <c r="ACC63" s="430"/>
      <c r="ACD63" s="430"/>
      <c r="ACE63" s="430"/>
      <c r="ACF63" s="430"/>
      <c r="ACG63" s="430"/>
      <c r="ACH63" s="430"/>
      <c r="ACI63" s="430"/>
      <c r="ACJ63" s="430"/>
      <c r="ACK63" s="430"/>
      <c r="ACL63" s="430"/>
      <c r="ACM63" s="430"/>
      <c r="ACN63" s="430"/>
      <c r="ACO63" s="430"/>
      <c r="ACP63" s="430"/>
      <c r="ACQ63" s="430"/>
      <c r="ACR63" s="430"/>
      <c r="ACS63" s="430"/>
      <c r="ACT63" s="430"/>
      <c r="ACU63" s="430"/>
      <c r="ACV63" s="430"/>
      <c r="ACW63" s="430"/>
      <c r="ACX63" s="430"/>
      <c r="ACY63" s="430"/>
      <c r="ACZ63" s="430"/>
      <c r="ADA63" s="430"/>
      <c r="ADB63" s="430"/>
      <c r="ADC63" s="430"/>
      <c r="ADD63" s="430"/>
      <c r="ADE63" s="430"/>
      <c r="ADF63" s="430"/>
      <c r="ADG63" s="430"/>
      <c r="ADH63" s="430"/>
      <c r="ADI63" s="430"/>
      <c r="ADJ63" s="430"/>
      <c r="ADK63" s="430"/>
      <c r="ADL63" s="430"/>
      <c r="ADM63" s="430"/>
      <c r="ADN63" s="430"/>
      <c r="ADO63" s="430"/>
      <c r="ADP63" s="430"/>
      <c r="ADQ63" s="430"/>
      <c r="ADR63" s="430"/>
      <c r="ADS63" s="430"/>
      <c r="ADT63" s="430"/>
      <c r="ADU63" s="430"/>
      <c r="ADV63" s="430"/>
      <c r="ADW63" s="430"/>
      <c r="ADX63" s="430"/>
      <c r="ADY63" s="430"/>
      <c r="ADZ63" s="430"/>
      <c r="AEA63" s="430"/>
      <c r="AEB63" s="430"/>
      <c r="AEC63" s="430"/>
      <c r="AED63" s="430"/>
      <c r="AEE63" s="430"/>
      <c r="AEF63" s="430"/>
      <c r="AEG63" s="430"/>
      <c r="AEH63" s="430"/>
      <c r="AEI63" s="430"/>
      <c r="AEJ63" s="430"/>
      <c r="AEK63" s="430"/>
      <c r="AEL63" s="430"/>
      <c r="AEM63" s="430"/>
      <c r="AEN63" s="430"/>
      <c r="AEO63" s="430"/>
      <c r="AEP63" s="430"/>
      <c r="AEQ63" s="430"/>
      <c r="AER63" s="430"/>
      <c r="AES63" s="430"/>
      <c r="AET63" s="430"/>
      <c r="AEU63" s="430"/>
      <c r="AEV63" s="430"/>
      <c r="AEW63" s="430"/>
      <c r="AEX63" s="430"/>
      <c r="AEY63" s="430"/>
      <c r="AEZ63" s="430"/>
      <c r="AFA63" s="430"/>
      <c r="AFB63" s="430"/>
      <c r="AFC63" s="430"/>
      <c r="AFD63" s="430"/>
      <c r="AFE63" s="430"/>
      <c r="AFF63" s="430"/>
      <c r="AFG63" s="430"/>
      <c r="AFH63" s="430"/>
      <c r="AFI63" s="430"/>
      <c r="AFJ63" s="430"/>
      <c r="AFK63" s="430"/>
      <c r="AFL63" s="430"/>
      <c r="AFM63" s="430"/>
      <c r="AFN63" s="430"/>
      <c r="AFO63" s="430"/>
      <c r="AFP63" s="430"/>
      <c r="AFQ63" s="430"/>
      <c r="AFR63" s="430"/>
      <c r="AFS63" s="430"/>
      <c r="AFT63" s="430"/>
      <c r="AFU63" s="430"/>
      <c r="AFV63" s="430"/>
      <c r="AFW63" s="430"/>
      <c r="AFX63" s="430"/>
      <c r="AFY63" s="430"/>
      <c r="AFZ63" s="430"/>
      <c r="AGA63" s="430"/>
      <c r="AGB63" s="430"/>
      <c r="AGC63" s="430"/>
      <c r="AGD63" s="430"/>
      <c r="AGE63" s="430"/>
      <c r="AGF63" s="430"/>
      <c r="AGG63" s="430"/>
      <c r="AGH63" s="430"/>
      <c r="AGI63" s="430"/>
      <c r="AGJ63" s="430"/>
      <c r="AGK63" s="430"/>
      <c r="AGL63" s="430"/>
      <c r="AGM63" s="430"/>
      <c r="AGN63" s="430"/>
      <c r="AGO63" s="430"/>
      <c r="AGP63" s="430"/>
      <c r="AGQ63" s="430"/>
      <c r="AGR63" s="430"/>
      <c r="AGS63" s="430"/>
      <c r="AGT63" s="430"/>
      <c r="AGU63" s="430"/>
      <c r="AGV63" s="430"/>
      <c r="AGW63" s="430"/>
      <c r="AGX63" s="430"/>
      <c r="AGY63" s="430"/>
      <c r="AGZ63" s="430"/>
      <c r="AHA63" s="430"/>
      <c r="AHB63" s="430"/>
      <c r="AHC63" s="430"/>
      <c r="AHD63" s="430"/>
      <c r="AHE63" s="430"/>
      <c r="AHF63" s="430"/>
      <c r="AHG63" s="430"/>
      <c r="AHH63" s="430"/>
      <c r="AHI63" s="430"/>
      <c r="AHJ63" s="430"/>
      <c r="AHK63" s="430"/>
      <c r="AHL63" s="430"/>
      <c r="AHM63" s="430"/>
      <c r="AHN63" s="430"/>
      <c r="AHO63" s="430"/>
      <c r="AHP63" s="430"/>
      <c r="AHQ63" s="430"/>
      <c r="AHR63" s="430"/>
      <c r="AHS63" s="430"/>
      <c r="AHT63" s="430"/>
      <c r="AHU63" s="430"/>
      <c r="AHV63" s="430"/>
      <c r="AHW63" s="430"/>
      <c r="AHX63" s="430"/>
      <c r="AHY63" s="430"/>
      <c r="AHZ63" s="430"/>
      <c r="AIA63" s="430"/>
      <c r="AIB63" s="430"/>
      <c r="AIC63" s="430"/>
      <c r="AID63" s="430"/>
      <c r="AIE63" s="430"/>
      <c r="AIF63" s="430"/>
      <c r="AIG63" s="430"/>
      <c r="AIH63" s="430"/>
      <c r="AII63" s="430"/>
      <c r="AIJ63" s="430"/>
      <c r="AIK63" s="430"/>
      <c r="AIL63" s="430"/>
      <c r="AIM63" s="430"/>
      <c r="AIN63" s="430"/>
      <c r="AIO63" s="430"/>
      <c r="AIP63" s="430"/>
      <c r="AIQ63" s="430"/>
      <c r="AIR63" s="430"/>
      <c r="AIS63" s="430"/>
      <c r="AIT63" s="430"/>
      <c r="AIU63" s="430"/>
      <c r="AIV63" s="430"/>
      <c r="AIW63" s="430"/>
      <c r="AIX63" s="430"/>
      <c r="AIY63" s="430"/>
      <c r="AIZ63" s="430"/>
      <c r="AJA63" s="430"/>
      <c r="AJB63" s="430"/>
      <c r="AJC63" s="430"/>
      <c r="AJD63" s="430"/>
      <c r="AJE63" s="430"/>
      <c r="AJF63" s="430"/>
      <c r="AJG63" s="430"/>
      <c r="AJH63" s="430"/>
      <c r="AJI63" s="430"/>
      <c r="AJJ63" s="430"/>
      <c r="AJK63" s="430"/>
      <c r="AJL63" s="430"/>
      <c r="AJM63" s="430"/>
      <c r="AJN63" s="430"/>
      <c r="AJO63" s="430"/>
      <c r="AJP63" s="430"/>
      <c r="AJQ63" s="430"/>
      <c r="AJR63" s="430"/>
      <c r="AJS63" s="430"/>
      <c r="AJT63" s="430"/>
      <c r="AJU63" s="430"/>
      <c r="AJV63" s="430"/>
      <c r="AJW63" s="430"/>
      <c r="AJX63" s="430"/>
      <c r="AJY63" s="430"/>
      <c r="AJZ63" s="430"/>
      <c r="AKA63" s="430"/>
      <c r="AKB63" s="430"/>
      <c r="AKC63" s="430"/>
      <c r="AKD63" s="430"/>
      <c r="AKE63" s="430"/>
      <c r="AKF63" s="430"/>
      <c r="AKG63" s="430"/>
      <c r="AKH63" s="430"/>
      <c r="AKI63" s="430"/>
      <c r="AKJ63" s="430"/>
      <c r="AKK63" s="430"/>
      <c r="AKL63" s="430"/>
      <c r="AKM63" s="430"/>
      <c r="AKN63" s="430"/>
      <c r="AKO63" s="430"/>
      <c r="AKP63" s="430"/>
      <c r="AKQ63" s="430"/>
      <c r="AKR63" s="430"/>
      <c r="AKS63" s="430"/>
      <c r="AKT63" s="430"/>
      <c r="AKU63" s="430"/>
      <c r="AKV63" s="430"/>
      <c r="AKW63" s="430"/>
      <c r="AKX63" s="430"/>
      <c r="AKY63" s="430"/>
      <c r="AKZ63" s="430"/>
      <c r="ALA63" s="430"/>
      <c r="ALB63" s="430"/>
      <c r="ALC63" s="430"/>
      <c r="ALD63" s="430"/>
      <c r="ALE63" s="430"/>
      <c r="ALF63" s="430"/>
      <c r="ALG63" s="430"/>
      <c r="ALH63" s="430"/>
      <c r="ALI63" s="430"/>
      <c r="ALJ63" s="430"/>
      <c r="ALK63" s="430"/>
      <c r="ALL63" s="430"/>
      <c r="ALM63" s="430"/>
      <c r="ALN63" s="430"/>
      <c r="ALO63" s="430"/>
      <c r="ALP63" s="430"/>
      <c r="ALQ63" s="430"/>
      <c r="ALR63" s="430"/>
      <c r="ALS63" s="430"/>
      <c r="ALT63" s="430"/>
      <c r="ALU63" s="430"/>
      <c r="ALV63" s="430"/>
      <c r="ALW63" s="430"/>
      <c r="ALX63" s="430"/>
      <c r="ALY63" s="430"/>
      <c r="ALZ63" s="430"/>
      <c r="AMA63" s="430"/>
      <c r="AMB63" s="430"/>
      <c r="AMC63" s="430"/>
      <c r="AMD63" s="430"/>
      <c r="AME63" s="430"/>
      <c r="AMF63" s="430"/>
      <c r="AMG63" s="430"/>
      <c r="AMH63" s="430"/>
      <c r="AMI63" s="430"/>
      <c r="AMJ63" s="430"/>
      <c r="AMK63" s="430"/>
    </row>
    <row r="64" spans="1:1025" s="414" customFormat="1" ht="13.15" customHeight="1">
      <c r="A64" s="86"/>
      <c r="B64" s="448"/>
      <c r="C64" s="448"/>
      <c r="D64" s="448"/>
      <c r="E64" s="448"/>
      <c r="F64" s="448"/>
      <c r="G64" s="448"/>
      <c r="H64" s="448"/>
      <c r="I64" s="448"/>
      <c r="J64" s="448"/>
      <c r="K64" s="448"/>
      <c r="L64" s="448"/>
      <c r="M64" s="448"/>
      <c r="N64" s="448"/>
      <c r="O64" s="448"/>
      <c r="P64" s="448"/>
      <c r="Q64" s="448"/>
      <c r="R64" s="448"/>
      <c r="S64" s="448"/>
      <c r="T64" s="448"/>
      <c r="U64" s="448"/>
      <c r="V64" s="448"/>
      <c r="W64" s="448"/>
      <c r="X64" s="448"/>
      <c r="Y64" s="448"/>
      <c r="Z64" s="468"/>
      <c r="AA64" s="468"/>
      <c r="AB64" s="468"/>
      <c r="AC64" s="86"/>
      <c r="AD64" s="430"/>
      <c r="AE64" s="430"/>
      <c r="AF64" s="430"/>
      <c r="AG64" s="430"/>
      <c r="AH64" s="430"/>
      <c r="AI64" s="430"/>
      <c r="AJ64" s="430"/>
      <c r="AK64" s="430"/>
      <c r="AL64" s="430"/>
      <c r="AM64" s="430"/>
      <c r="AN64" s="430"/>
      <c r="AO64" s="430"/>
      <c r="AP64" s="430"/>
      <c r="AQ64" s="430"/>
      <c r="AR64" s="430"/>
      <c r="AS64" s="430"/>
      <c r="AT64" s="430"/>
      <c r="AU64" s="430"/>
      <c r="AV64" s="430"/>
      <c r="AW64" s="430"/>
      <c r="AX64" s="430"/>
      <c r="AY64" s="430"/>
      <c r="AZ64" s="430"/>
      <c r="BA64" s="430"/>
      <c r="BB64" s="430"/>
      <c r="BC64" s="430"/>
      <c r="BD64" s="430"/>
      <c r="BE64" s="430"/>
      <c r="BF64" s="430"/>
      <c r="BG64" s="430"/>
      <c r="BH64" s="430"/>
      <c r="BI64" s="430"/>
      <c r="BJ64" s="430"/>
      <c r="BK64" s="430"/>
      <c r="BL64" s="430"/>
      <c r="BM64" s="430"/>
      <c r="BN64" s="430"/>
      <c r="BO64" s="430"/>
      <c r="BP64" s="430"/>
      <c r="BQ64" s="430"/>
      <c r="BR64" s="430"/>
      <c r="BS64" s="430"/>
      <c r="BT64" s="430"/>
      <c r="BU64" s="430"/>
      <c r="BV64" s="430"/>
      <c r="BW64" s="430"/>
      <c r="BX64" s="430"/>
      <c r="BY64" s="430"/>
      <c r="BZ64" s="430"/>
      <c r="CA64" s="430"/>
      <c r="CB64" s="430"/>
      <c r="CC64" s="430"/>
      <c r="CD64" s="430"/>
      <c r="CE64" s="430"/>
      <c r="CF64" s="430"/>
      <c r="CG64" s="430"/>
      <c r="CH64" s="430"/>
      <c r="CI64" s="430"/>
      <c r="CJ64" s="430"/>
      <c r="CK64" s="430"/>
      <c r="CL64" s="430"/>
      <c r="CM64" s="430"/>
      <c r="CN64" s="430"/>
      <c r="CO64" s="430"/>
      <c r="CP64" s="430"/>
      <c r="CQ64" s="430"/>
      <c r="CR64" s="430"/>
      <c r="CS64" s="430"/>
      <c r="CT64" s="430"/>
      <c r="CU64" s="430"/>
      <c r="CV64" s="430"/>
      <c r="CW64" s="430"/>
      <c r="CX64" s="430"/>
      <c r="CY64" s="430"/>
      <c r="CZ64" s="430"/>
      <c r="DA64" s="430"/>
      <c r="DB64" s="430"/>
      <c r="DC64" s="430"/>
      <c r="DD64" s="430"/>
      <c r="DE64" s="430"/>
      <c r="DF64" s="430"/>
      <c r="DG64" s="430"/>
      <c r="DH64" s="430"/>
      <c r="DI64" s="430"/>
      <c r="DJ64" s="430"/>
      <c r="DK64" s="430"/>
      <c r="DL64" s="430"/>
      <c r="DM64" s="430"/>
      <c r="DN64" s="430"/>
      <c r="DO64" s="430"/>
      <c r="DP64" s="430"/>
      <c r="DQ64" s="430"/>
      <c r="DR64" s="430"/>
      <c r="DS64" s="430"/>
      <c r="DT64" s="430"/>
      <c r="DU64" s="430"/>
      <c r="DV64" s="430"/>
      <c r="DW64" s="430"/>
      <c r="DX64" s="430"/>
      <c r="DY64" s="430"/>
      <c r="DZ64" s="430"/>
      <c r="EA64" s="430"/>
      <c r="EB64" s="430"/>
      <c r="EC64" s="430"/>
      <c r="ED64" s="430"/>
      <c r="EE64" s="430"/>
      <c r="EF64" s="430"/>
      <c r="EG64" s="430"/>
      <c r="EH64" s="430"/>
      <c r="EI64" s="430"/>
      <c r="EJ64" s="430"/>
      <c r="EK64" s="430"/>
      <c r="EL64" s="430"/>
      <c r="EM64" s="430"/>
      <c r="EN64" s="430"/>
      <c r="EO64" s="430"/>
      <c r="EP64" s="430"/>
      <c r="EQ64" s="430"/>
      <c r="ER64" s="430"/>
      <c r="ES64" s="430"/>
      <c r="ET64" s="430"/>
      <c r="EU64" s="430"/>
      <c r="EV64" s="430"/>
      <c r="EW64" s="430"/>
      <c r="EX64" s="430"/>
      <c r="EY64" s="430"/>
      <c r="EZ64" s="430"/>
      <c r="FA64" s="430"/>
      <c r="FB64" s="430"/>
      <c r="FC64" s="430"/>
      <c r="FD64" s="430"/>
      <c r="FE64" s="430"/>
      <c r="FF64" s="430"/>
      <c r="FG64" s="430"/>
      <c r="FH64" s="430"/>
      <c r="FI64" s="430"/>
      <c r="FJ64" s="430"/>
      <c r="FK64" s="430"/>
      <c r="FL64" s="430"/>
      <c r="FM64" s="430"/>
      <c r="FN64" s="430"/>
      <c r="FO64" s="430"/>
      <c r="FP64" s="430"/>
      <c r="FQ64" s="430"/>
      <c r="FR64" s="430"/>
      <c r="FS64" s="430"/>
      <c r="FT64" s="430"/>
      <c r="FU64" s="430"/>
      <c r="FV64" s="430"/>
      <c r="FW64" s="430"/>
      <c r="FX64" s="430"/>
      <c r="FY64" s="430"/>
      <c r="FZ64" s="430"/>
      <c r="GA64" s="430"/>
      <c r="GB64" s="430"/>
      <c r="GC64" s="430"/>
      <c r="GD64" s="430"/>
      <c r="GE64" s="430"/>
      <c r="GF64" s="430"/>
      <c r="GG64" s="430"/>
      <c r="GH64" s="430"/>
      <c r="GI64" s="430"/>
      <c r="GJ64" s="430"/>
      <c r="GK64" s="430"/>
      <c r="GL64" s="430"/>
      <c r="GM64" s="430"/>
      <c r="GN64" s="430"/>
      <c r="GO64" s="430"/>
      <c r="GP64" s="430"/>
      <c r="GQ64" s="430"/>
      <c r="GR64" s="430"/>
      <c r="GS64" s="430"/>
      <c r="GT64" s="430"/>
      <c r="GU64" s="430"/>
      <c r="GV64" s="430"/>
      <c r="GW64" s="430"/>
      <c r="GX64" s="430"/>
      <c r="GY64" s="430"/>
      <c r="GZ64" s="430"/>
      <c r="HA64" s="430"/>
      <c r="HB64" s="430"/>
      <c r="HC64" s="430"/>
      <c r="HD64" s="430"/>
      <c r="HE64" s="430"/>
      <c r="HF64" s="430"/>
      <c r="HG64" s="430"/>
      <c r="HH64" s="430"/>
      <c r="HI64" s="430"/>
      <c r="HJ64" s="430"/>
      <c r="HK64" s="430"/>
      <c r="HL64" s="430"/>
      <c r="HM64" s="430"/>
      <c r="HN64" s="430"/>
      <c r="HO64" s="430"/>
      <c r="HP64" s="430"/>
      <c r="HQ64" s="430"/>
      <c r="HR64" s="430"/>
      <c r="HS64" s="430"/>
      <c r="HT64" s="430"/>
      <c r="HU64" s="430"/>
      <c r="HV64" s="430"/>
      <c r="HW64" s="430"/>
      <c r="HX64" s="430"/>
      <c r="HY64" s="430"/>
      <c r="HZ64" s="430"/>
      <c r="IA64" s="430"/>
      <c r="IB64" s="430"/>
      <c r="IC64" s="430"/>
      <c r="ID64" s="430"/>
      <c r="IE64" s="430"/>
      <c r="IF64" s="430"/>
      <c r="IG64" s="430"/>
      <c r="IH64" s="430"/>
      <c r="II64" s="430"/>
      <c r="IJ64" s="430"/>
      <c r="IK64" s="430"/>
      <c r="IL64" s="430"/>
      <c r="IM64" s="430"/>
      <c r="IN64" s="430"/>
      <c r="IO64" s="430"/>
      <c r="IP64" s="430"/>
      <c r="IQ64" s="430"/>
      <c r="IR64" s="430"/>
      <c r="IS64" s="430"/>
      <c r="IT64" s="430"/>
      <c r="IU64" s="430"/>
      <c r="IV64" s="430"/>
      <c r="IW64" s="430"/>
      <c r="IX64" s="430"/>
      <c r="IY64" s="430"/>
      <c r="IZ64" s="430"/>
      <c r="JA64" s="430"/>
      <c r="JB64" s="430"/>
      <c r="JC64" s="430"/>
      <c r="JD64" s="430"/>
      <c r="JE64" s="430"/>
      <c r="JF64" s="430"/>
      <c r="JG64" s="430"/>
      <c r="JH64" s="430"/>
      <c r="JI64" s="430"/>
      <c r="JJ64" s="430"/>
      <c r="JK64" s="430"/>
      <c r="JL64" s="430"/>
      <c r="JM64" s="430"/>
      <c r="JN64" s="430"/>
      <c r="JO64" s="430"/>
      <c r="JP64" s="430"/>
      <c r="JQ64" s="430"/>
      <c r="JR64" s="430"/>
      <c r="JS64" s="430"/>
      <c r="JT64" s="430"/>
      <c r="JU64" s="430"/>
      <c r="JV64" s="430"/>
      <c r="JW64" s="430"/>
      <c r="JX64" s="430"/>
      <c r="JY64" s="430"/>
      <c r="JZ64" s="430"/>
      <c r="KA64" s="430"/>
      <c r="KB64" s="430"/>
      <c r="KC64" s="430"/>
      <c r="KD64" s="430"/>
      <c r="KE64" s="430"/>
      <c r="KF64" s="430"/>
      <c r="KG64" s="430"/>
      <c r="KH64" s="430"/>
      <c r="KI64" s="430"/>
      <c r="KJ64" s="430"/>
      <c r="KK64" s="430"/>
      <c r="KL64" s="430"/>
      <c r="KM64" s="430"/>
      <c r="KN64" s="430"/>
      <c r="KO64" s="430"/>
      <c r="KP64" s="430"/>
      <c r="KQ64" s="430"/>
      <c r="KR64" s="430"/>
      <c r="KS64" s="430"/>
      <c r="KT64" s="430"/>
      <c r="KU64" s="430"/>
      <c r="KV64" s="430"/>
      <c r="KW64" s="430"/>
      <c r="KX64" s="430"/>
      <c r="KY64" s="430"/>
      <c r="KZ64" s="430"/>
      <c r="LA64" s="430"/>
      <c r="LB64" s="430"/>
      <c r="LC64" s="430"/>
      <c r="LD64" s="430"/>
      <c r="LE64" s="430"/>
      <c r="LF64" s="430"/>
      <c r="LG64" s="430"/>
      <c r="LH64" s="430"/>
      <c r="LI64" s="430"/>
      <c r="LJ64" s="430"/>
      <c r="LK64" s="430"/>
      <c r="LL64" s="430"/>
      <c r="LM64" s="430"/>
      <c r="LN64" s="430"/>
      <c r="LO64" s="430"/>
      <c r="LP64" s="430"/>
      <c r="LQ64" s="430"/>
      <c r="LR64" s="430"/>
      <c r="LS64" s="430"/>
      <c r="LT64" s="430"/>
      <c r="LU64" s="430"/>
      <c r="LV64" s="430"/>
      <c r="LW64" s="430"/>
      <c r="LX64" s="430"/>
      <c r="LY64" s="430"/>
      <c r="LZ64" s="430"/>
      <c r="MA64" s="430"/>
      <c r="MB64" s="430"/>
      <c r="MC64" s="430"/>
      <c r="MD64" s="430"/>
      <c r="ME64" s="430"/>
      <c r="MF64" s="430"/>
      <c r="MG64" s="430"/>
      <c r="MH64" s="430"/>
      <c r="MI64" s="430"/>
      <c r="MJ64" s="430"/>
      <c r="MK64" s="430"/>
      <c r="ML64" s="430"/>
      <c r="MM64" s="430"/>
      <c r="MN64" s="430"/>
      <c r="MO64" s="430"/>
      <c r="MP64" s="430"/>
      <c r="MQ64" s="430"/>
      <c r="MR64" s="430"/>
      <c r="MS64" s="430"/>
      <c r="MT64" s="430"/>
      <c r="MU64" s="430"/>
      <c r="MV64" s="430"/>
      <c r="MW64" s="430"/>
      <c r="MX64" s="430"/>
      <c r="MY64" s="430"/>
      <c r="MZ64" s="430"/>
      <c r="NA64" s="430"/>
      <c r="NB64" s="430"/>
      <c r="NC64" s="430"/>
      <c r="ND64" s="430"/>
      <c r="NE64" s="430"/>
      <c r="NF64" s="430"/>
      <c r="NG64" s="430"/>
      <c r="NH64" s="430"/>
      <c r="NI64" s="430"/>
      <c r="NJ64" s="430"/>
      <c r="NK64" s="430"/>
      <c r="NL64" s="430"/>
      <c r="NM64" s="430"/>
      <c r="NN64" s="430"/>
      <c r="NO64" s="430"/>
      <c r="NP64" s="430"/>
      <c r="NQ64" s="430"/>
      <c r="NR64" s="430"/>
      <c r="NS64" s="430"/>
      <c r="NT64" s="430"/>
      <c r="NU64" s="430"/>
      <c r="NV64" s="430"/>
      <c r="NW64" s="430"/>
      <c r="NX64" s="430"/>
      <c r="NY64" s="430"/>
      <c r="NZ64" s="430"/>
      <c r="OA64" s="430"/>
      <c r="OB64" s="430"/>
      <c r="OC64" s="430"/>
      <c r="OD64" s="430"/>
      <c r="OE64" s="430"/>
      <c r="OF64" s="430"/>
      <c r="OG64" s="430"/>
      <c r="OH64" s="430"/>
      <c r="OI64" s="430"/>
      <c r="OJ64" s="430"/>
      <c r="OK64" s="430"/>
      <c r="OL64" s="430"/>
      <c r="OM64" s="430"/>
      <c r="ON64" s="430"/>
      <c r="OO64" s="430"/>
      <c r="OP64" s="430"/>
      <c r="OQ64" s="430"/>
      <c r="OR64" s="430"/>
      <c r="OS64" s="430"/>
      <c r="OT64" s="430"/>
      <c r="OU64" s="430"/>
      <c r="OV64" s="430"/>
      <c r="OW64" s="430"/>
      <c r="OX64" s="430"/>
      <c r="OY64" s="430"/>
      <c r="OZ64" s="430"/>
      <c r="PA64" s="430"/>
      <c r="PB64" s="430"/>
      <c r="PC64" s="430"/>
      <c r="PD64" s="430"/>
      <c r="PE64" s="430"/>
      <c r="PF64" s="430"/>
      <c r="PG64" s="430"/>
      <c r="PH64" s="430"/>
      <c r="PI64" s="430"/>
      <c r="PJ64" s="430"/>
      <c r="PK64" s="430"/>
      <c r="PL64" s="430"/>
      <c r="PM64" s="430"/>
      <c r="PN64" s="430"/>
      <c r="PO64" s="430"/>
      <c r="PP64" s="430"/>
      <c r="PQ64" s="430"/>
      <c r="PR64" s="430"/>
      <c r="PS64" s="430"/>
      <c r="PT64" s="430"/>
      <c r="PU64" s="430"/>
      <c r="PV64" s="430"/>
      <c r="PW64" s="430"/>
      <c r="PX64" s="430"/>
      <c r="PY64" s="430"/>
      <c r="PZ64" s="430"/>
      <c r="QA64" s="430"/>
      <c r="QB64" s="430"/>
      <c r="QC64" s="430"/>
      <c r="QD64" s="430"/>
      <c r="QE64" s="430"/>
      <c r="QF64" s="430"/>
      <c r="QG64" s="430"/>
      <c r="QH64" s="430"/>
      <c r="QI64" s="430"/>
      <c r="QJ64" s="430"/>
      <c r="QK64" s="430"/>
      <c r="QL64" s="430"/>
      <c r="QM64" s="430"/>
      <c r="QN64" s="430"/>
      <c r="QO64" s="430"/>
      <c r="QP64" s="430"/>
      <c r="QQ64" s="430"/>
      <c r="QR64" s="430"/>
      <c r="QS64" s="430"/>
      <c r="QT64" s="430"/>
      <c r="QU64" s="430"/>
      <c r="QV64" s="430"/>
      <c r="QW64" s="430"/>
      <c r="QX64" s="430"/>
      <c r="QY64" s="430"/>
      <c r="QZ64" s="430"/>
      <c r="RA64" s="430"/>
      <c r="RB64" s="430"/>
      <c r="RC64" s="430"/>
      <c r="RD64" s="430"/>
      <c r="RE64" s="430"/>
      <c r="RF64" s="430"/>
      <c r="RG64" s="430"/>
      <c r="RH64" s="430"/>
      <c r="RI64" s="430"/>
      <c r="RJ64" s="430"/>
      <c r="RK64" s="430"/>
      <c r="RL64" s="430"/>
      <c r="RM64" s="430"/>
      <c r="RN64" s="430"/>
      <c r="RO64" s="430"/>
      <c r="RP64" s="430"/>
      <c r="RQ64" s="430"/>
      <c r="RR64" s="430"/>
      <c r="RS64" s="430"/>
      <c r="RT64" s="430"/>
      <c r="RU64" s="430"/>
      <c r="RV64" s="430"/>
      <c r="RW64" s="430"/>
      <c r="RX64" s="430"/>
      <c r="RY64" s="430"/>
      <c r="RZ64" s="430"/>
      <c r="SA64" s="430"/>
      <c r="SB64" s="430"/>
      <c r="SC64" s="430"/>
      <c r="SD64" s="430"/>
      <c r="SE64" s="430"/>
      <c r="SF64" s="430"/>
      <c r="SG64" s="430"/>
      <c r="SH64" s="430"/>
      <c r="SI64" s="430"/>
      <c r="SJ64" s="430"/>
      <c r="SK64" s="430"/>
      <c r="SL64" s="430"/>
      <c r="SM64" s="430"/>
      <c r="SN64" s="430"/>
      <c r="SO64" s="430"/>
      <c r="SP64" s="430"/>
      <c r="SQ64" s="430"/>
      <c r="SR64" s="430"/>
      <c r="SS64" s="430"/>
      <c r="ST64" s="430"/>
      <c r="SU64" s="430"/>
      <c r="SV64" s="430"/>
      <c r="SW64" s="430"/>
      <c r="SX64" s="430"/>
      <c r="SY64" s="430"/>
      <c r="SZ64" s="430"/>
      <c r="TA64" s="430"/>
      <c r="TB64" s="430"/>
      <c r="TC64" s="430"/>
      <c r="TD64" s="430"/>
      <c r="TE64" s="430"/>
      <c r="TF64" s="430"/>
      <c r="TG64" s="430"/>
      <c r="TH64" s="430"/>
      <c r="TI64" s="430"/>
      <c r="TJ64" s="430"/>
      <c r="TK64" s="430"/>
      <c r="TL64" s="430"/>
      <c r="TM64" s="430"/>
      <c r="TN64" s="430"/>
      <c r="TO64" s="430"/>
      <c r="TP64" s="430"/>
      <c r="TQ64" s="430"/>
      <c r="TR64" s="430"/>
      <c r="TS64" s="430"/>
      <c r="TT64" s="430"/>
      <c r="TU64" s="430"/>
      <c r="TV64" s="430"/>
      <c r="TW64" s="430"/>
      <c r="TX64" s="430"/>
      <c r="TY64" s="430"/>
      <c r="TZ64" s="430"/>
      <c r="UA64" s="430"/>
      <c r="UB64" s="430"/>
      <c r="UC64" s="430"/>
      <c r="UD64" s="430"/>
      <c r="UE64" s="430"/>
      <c r="UF64" s="430"/>
      <c r="UG64" s="430"/>
      <c r="UH64" s="430"/>
      <c r="UI64" s="430"/>
      <c r="UJ64" s="430"/>
      <c r="UK64" s="430"/>
      <c r="UL64" s="430"/>
      <c r="UM64" s="430"/>
      <c r="UN64" s="430"/>
      <c r="UO64" s="430"/>
      <c r="UP64" s="430"/>
      <c r="UQ64" s="430"/>
      <c r="UR64" s="430"/>
      <c r="US64" s="430"/>
      <c r="UT64" s="430"/>
      <c r="UU64" s="430"/>
      <c r="UV64" s="430"/>
      <c r="UW64" s="430"/>
      <c r="UX64" s="430"/>
      <c r="UY64" s="430"/>
      <c r="UZ64" s="430"/>
      <c r="VA64" s="430"/>
      <c r="VB64" s="430"/>
      <c r="VC64" s="430"/>
      <c r="VD64" s="430"/>
      <c r="VE64" s="430"/>
      <c r="VF64" s="430"/>
      <c r="VG64" s="430"/>
      <c r="VH64" s="430"/>
      <c r="VI64" s="430"/>
      <c r="VJ64" s="430"/>
      <c r="VK64" s="430"/>
      <c r="VL64" s="430"/>
      <c r="VM64" s="430"/>
      <c r="VN64" s="430"/>
      <c r="VO64" s="430"/>
      <c r="VP64" s="430"/>
      <c r="VQ64" s="430"/>
      <c r="VR64" s="430"/>
      <c r="VS64" s="430"/>
      <c r="VT64" s="430"/>
      <c r="VU64" s="430"/>
      <c r="VV64" s="430"/>
      <c r="VW64" s="430"/>
      <c r="VX64" s="430"/>
      <c r="VY64" s="430"/>
      <c r="VZ64" s="430"/>
      <c r="WA64" s="430"/>
      <c r="WB64" s="430"/>
      <c r="WC64" s="430"/>
      <c r="WD64" s="430"/>
      <c r="WE64" s="430"/>
      <c r="WF64" s="430"/>
      <c r="WG64" s="430"/>
      <c r="WH64" s="430"/>
      <c r="WI64" s="430"/>
      <c r="WJ64" s="430"/>
      <c r="WK64" s="430"/>
      <c r="WL64" s="430"/>
      <c r="WM64" s="430"/>
      <c r="WN64" s="430"/>
      <c r="WO64" s="430"/>
      <c r="WP64" s="430"/>
      <c r="WQ64" s="430"/>
      <c r="WR64" s="430"/>
      <c r="WS64" s="430"/>
      <c r="WT64" s="430"/>
      <c r="WU64" s="430"/>
      <c r="WV64" s="430"/>
      <c r="WW64" s="430"/>
      <c r="WX64" s="430"/>
      <c r="WY64" s="430"/>
      <c r="WZ64" s="430"/>
      <c r="XA64" s="430"/>
      <c r="XB64" s="430"/>
      <c r="XC64" s="430"/>
      <c r="XD64" s="430"/>
      <c r="XE64" s="430"/>
      <c r="XF64" s="430"/>
      <c r="XG64" s="430"/>
      <c r="XH64" s="430"/>
      <c r="XI64" s="430"/>
      <c r="XJ64" s="430"/>
      <c r="XK64" s="430"/>
      <c r="XL64" s="430"/>
      <c r="XM64" s="430"/>
      <c r="XN64" s="430"/>
      <c r="XO64" s="430"/>
      <c r="XP64" s="430"/>
      <c r="XQ64" s="430"/>
      <c r="XR64" s="430"/>
      <c r="XS64" s="430"/>
      <c r="XT64" s="430"/>
      <c r="XU64" s="430"/>
      <c r="XV64" s="430"/>
      <c r="XW64" s="430"/>
      <c r="XX64" s="430"/>
      <c r="XY64" s="430"/>
      <c r="XZ64" s="430"/>
      <c r="YA64" s="430"/>
      <c r="YB64" s="430"/>
      <c r="YC64" s="430"/>
      <c r="YD64" s="430"/>
      <c r="YE64" s="430"/>
      <c r="YF64" s="430"/>
      <c r="YG64" s="430"/>
      <c r="YH64" s="430"/>
      <c r="YI64" s="430"/>
      <c r="YJ64" s="430"/>
      <c r="YK64" s="430"/>
      <c r="YL64" s="430"/>
      <c r="YM64" s="430"/>
      <c r="YN64" s="430"/>
      <c r="YO64" s="430"/>
      <c r="YP64" s="430"/>
      <c r="YQ64" s="430"/>
      <c r="YR64" s="430"/>
      <c r="YS64" s="430"/>
      <c r="YT64" s="430"/>
      <c r="YU64" s="430"/>
      <c r="YV64" s="430"/>
      <c r="YW64" s="430"/>
      <c r="YX64" s="430"/>
      <c r="YY64" s="430"/>
      <c r="YZ64" s="430"/>
      <c r="ZA64" s="430"/>
      <c r="ZB64" s="430"/>
      <c r="ZC64" s="430"/>
      <c r="ZD64" s="430"/>
      <c r="ZE64" s="430"/>
      <c r="ZF64" s="430"/>
      <c r="ZG64" s="430"/>
      <c r="ZH64" s="430"/>
      <c r="ZI64" s="430"/>
      <c r="ZJ64" s="430"/>
      <c r="ZK64" s="430"/>
      <c r="ZL64" s="430"/>
      <c r="ZM64" s="430"/>
      <c r="ZN64" s="430"/>
      <c r="ZO64" s="430"/>
      <c r="ZP64" s="430"/>
      <c r="ZQ64" s="430"/>
      <c r="ZR64" s="430"/>
      <c r="ZS64" s="430"/>
      <c r="ZT64" s="430"/>
      <c r="ZU64" s="430"/>
      <c r="ZV64" s="430"/>
      <c r="ZW64" s="430"/>
      <c r="ZX64" s="430"/>
      <c r="ZY64" s="430"/>
      <c r="ZZ64" s="430"/>
      <c r="AAA64" s="430"/>
      <c r="AAB64" s="430"/>
      <c r="AAC64" s="430"/>
      <c r="AAD64" s="430"/>
      <c r="AAE64" s="430"/>
      <c r="AAF64" s="430"/>
      <c r="AAG64" s="430"/>
      <c r="AAH64" s="430"/>
      <c r="AAI64" s="430"/>
      <c r="AAJ64" s="430"/>
      <c r="AAK64" s="430"/>
      <c r="AAL64" s="430"/>
      <c r="AAM64" s="430"/>
      <c r="AAN64" s="430"/>
      <c r="AAO64" s="430"/>
      <c r="AAP64" s="430"/>
      <c r="AAQ64" s="430"/>
      <c r="AAR64" s="430"/>
      <c r="AAS64" s="430"/>
      <c r="AAT64" s="430"/>
      <c r="AAU64" s="430"/>
      <c r="AAV64" s="430"/>
      <c r="AAW64" s="430"/>
      <c r="AAX64" s="430"/>
      <c r="AAY64" s="430"/>
      <c r="AAZ64" s="430"/>
      <c r="ABA64" s="430"/>
      <c r="ABB64" s="430"/>
      <c r="ABC64" s="430"/>
      <c r="ABD64" s="430"/>
      <c r="ABE64" s="430"/>
      <c r="ABF64" s="430"/>
      <c r="ABG64" s="430"/>
      <c r="ABH64" s="430"/>
      <c r="ABI64" s="430"/>
      <c r="ABJ64" s="430"/>
      <c r="ABK64" s="430"/>
      <c r="ABL64" s="430"/>
      <c r="ABM64" s="430"/>
      <c r="ABN64" s="430"/>
      <c r="ABO64" s="430"/>
      <c r="ABP64" s="430"/>
      <c r="ABQ64" s="430"/>
      <c r="ABR64" s="430"/>
      <c r="ABS64" s="430"/>
      <c r="ABT64" s="430"/>
      <c r="ABU64" s="430"/>
      <c r="ABV64" s="430"/>
      <c r="ABW64" s="430"/>
      <c r="ABX64" s="430"/>
      <c r="ABY64" s="430"/>
      <c r="ABZ64" s="430"/>
      <c r="ACA64" s="430"/>
      <c r="ACB64" s="430"/>
      <c r="ACC64" s="430"/>
      <c r="ACD64" s="430"/>
      <c r="ACE64" s="430"/>
      <c r="ACF64" s="430"/>
      <c r="ACG64" s="430"/>
      <c r="ACH64" s="430"/>
      <c r="ACI64" s="430"/>
      <c r="ACJ64" s="430"/>
      <c r="ACK64" s="430"/>
      <c r="ACL64" s="430"/>
      <c r="ACM64" s="430"/>
      <c r="ACN64" s="430"/>
      <c r="ACO64" s="430"/>
      <c r="ACP64" s="430"/>
      <c r="ACQ64" s="430"/>
      <c r="ACR64" s="430"/>
      <c r="ACS64" s="430"/>
      <c r="ACT64" s="430"/>
      <c r="ACU64" s="430"/>
      <c r="ACV64" s="430"/>
      <c r="ACW64" s="430"/>
      <c r="ACX64" s="430"/>
      <c r="ACY64" s="430"/>
      <c r="ACZ64" s="430"/>
      <c r="ADA64" s="430"/>
      <c r="ADB64" s="430"/>
      <c r="ADC64" s="430"/>
      <c r="ADD64" s="430"/>
      <c r="ADE64" s="430"/>
      <c r="ADF64" s="430"/>
      <c r="ADG64" s="430"/>
      <c r="ADH64" s="430"/>
      <c r="ADI64" s="430"/>
      <c r="ADJ64" s="430"/>
      <c r="ADK64" s="430"/>
      <c r="ADL64" s="430"/>
      <c r="ADM64" s="430"/>
      <c r="ADN64" s="430"/>
      <c r="ADO64" s="430"/>
      <c r="ADP64" s="430"/>
      <c r="ADQ64" s="430"/>
      <c r="ADR64" s="430"/>
      <c r="ADS64" s="430"/>
      <c r="ADT64" s="430"/>
      <c r="ADU64" s="430"/>
      <c r="ADV64" s="430"/>
      <c r="ADW64" s="430"/>
      <c r="ADX64" s="430"/>
      <c r="ADY64" s="430"/>
      <c r="ADZ64" s="430"/>
      <c r="AEA64" s="430"/>
      <c r="AEB64" s="430"/>
      <c r="AEC64" s="430"/>
      <c r="AED64" s="430"/>
      <c r="AEE64" s="430"/>
      <c r="AEF64" s="430"/>
      <c r="AEG64" s="430"/>
      <c r="AEH64" s="430"/>
      <c r="AEI64" s="430"/>
      <c r="AEJ64" s="430"/>
      <c r="AEK64" s="430"/>
      <c r="AEL64" s="430"/>
      <c r="AEM64" s="430"/>
      <c r="AEN64" s="430"/>
      <c r="AEO64" s="430"/>
      <c r="AEP64" s="430"/>
      <c r="AEQ64" s="430"/>
      <c r="AER64" s="430"/>
      <c r="AES64" s="430"/>
      <c r="AET64" s="430"/>
      <c r="AEU64" s="430"/>
      <c r="AEV64" s="430"/>
      <c r="AEW64" s="430"/>
      <c r="AEX64" s="430"/>
      <c r="AEY64" s="430"/>
      <c r="AEZ64" s="430"/>
      <c r="AFA64" s="430"/>
      <c r="AFB64" s="430"/>
      <c r="AFC64" s="430"/>
      <c r="AFD64" s="430"/>
      <c r="AFE64" s="430"/>
      <c r="AFF64" s="430"/>
      <c r="AFG64" s="430"/>
      <c r="AFH64" s="430"/>
      <c r="AFI64" s="430"/>
      <c r="AFJ64" s="430"/>
      <c r="AFK64" s="430"/>
      <c r="AFL64" s="430"/>
      <c r="AFM64" s="430"/>
      <c r="AFN64" s="430"/>
      <c r="AFO64" s="430"/>
      <c r="AFP64" s="430"/>
      <c r="AFQ64" s="430"/>
      <c r="AFR64" s="430"/>
      <c r="AFS64" s="430"/>
      <c r="AFT64" s="430"/>
      <c r="AFU64" s="430"/>
      <c r="AFV64" s="430"/>
      <c r="AFW64" s="430"/>
      <c r="AFX64" s="430"/>
      <c r="AFY64" s="430"/>
      <c r="AFZ64" s="430"/>
      <c r="AGA64" s="430"/>
      <c r="AGB64" s="430"/>
      <c r="AGC64" s="430"/>
      <c r="AGD64" s="430"/>
      <c r="AGE64" s="430"/>
      <c r="AGF64" s="430"/>
      <c r="AGG64" s="430"/>
      <c r="AGH64" s="430"/>
      <c r="AGI64" s="430"/>
      <c r="AGJ64" s="430"/>
      <c r="AGK64" s="430"/>
      <c r="AGL64" s="430"/>
      <c r="AGM64" s="430"/>
      <c r="AGN64" s="430"/>
      <c r="AGO64" s="430"/>
      <c r="AGP64" s="430"/>
      <c r="AGQ64" s="430"/>
      <c r="AGR64" s="430"/>
      <c r="AGS64" s="430"/>
      <c r="AGT64" s="430"/>
      <c r="AGU64" s="430"/>
      <c r="AGV64" s="430"/>
      <c r="AGW64" s="430"/>
      <c r="AGX64" s="430"/>
      <c r="AGY64" s="430"/>
      <c r="AGZ64" s="430"/>
      <c r="AHA64" s="430"/>
      <c r="AHB64" s="430"/>
      <c r="AHC64" s="430"/>
      <c r="AHD64" s="430"/>
      <c r="AHE64" s="430"/>
      <c r="AHF64" s="430"/>
      <c r="AHG64" s="430"/>
      <c r="AHH64" s="430"/>
      <c r="AHI64" s="430"/>
      <c r="AHJ64" s="430"/>
      <c r="AHK64" s="430"/>
      <c r="AHL64" s="430"/>
      <c r="AHM64" s="430"/>
      <c r="AHN64" s="430"/>
      <c r="AHO64" s="430"/>
      <c r="AHP64" s="430"/>
      <c r="AHQ64" s="430"/>
      <c r="AHR64" s="430"/>
      <c r="AHS64" s="430"/>
      <c r="AHT64" s="430"/>
      <c r="AHU64" s="430"/>
      <c r="AHV64" s="430"/>
      <c r="AHW64" s="430"/>
      <c r="AHX64" s="430"/>
      <c r="AHY64" s="430"/>
      <c r="AHZ64" s="430"/>
      <c r="AIA64" s="430"/>
      <c r="AIB64" s="430"/>
      <c r="AIC64" s="430"/>
      <c r="AID64" s="430"/>
      <c r="AIE64" s="430"/>
      <c r="AIF64" s="430"/>
      <c r="AIG64" s="430"/>
      <c r="AIH64" s="430"/>
      <c r="AII64" s="430"/>
      <c r="AIJ64" s="430"/>
      <c r="AIK64" s="430"/>
      <c r="AIL64" s="430"/>
      <c r="AIM64" s="430"/>
      <c r="AIN64" s="430"/>
      <c r="AIO64" s="430"/>
      <c r="AIP64" s="430"/>
      <c r="AIQ64" s="430"/>
      <c r="AIR64" s="430"/>
      <c r="AIS64" s="430"/>
      <c r="AIT64" s="430"/>
      <c r="AIU64" s="430"/>
      <c r="AIV64" s="430"/>
      <c r="AIW64" s="430"/>
      <c r="AIX64" s="430"/>
      <c r="AIY64" s="430"/>
      <c r="AIZ64" s="430"/>
      <c r="AJA64" s="430"/>
      <c r="AJB64" s="430"/>
      <c r="AJC64" s="430"/>
      <c r="AJD64" s="430"/>
      <c r="AJE64" s="430"/>
      <c r="AJF64" s="430"/>
      <c r="AJG64" s="430"/>
      <c r="AJH64" s="430"/>
      <c r="AJI64" s="430"/>
      <c r="AJJ64" s="430"/>
      <c r="AJK64" s="430"/>
      <c r="AJL64" s="430"/>
      <c r="AJM64" s="430"/>
      <c r="AJN64" s="430"/>
      <c r="AJO64" s="430"/>
      <c r="AJP64" s="430"/>
      <c r="AJQ64" s="430"/>
      <c r="AJR64" s="430"/>
      <c r="AJS64" s="430"/>
      <c r="AJT64" s="430"/>
      <c r="AJU64" s="430"/>
      <c r="AJV64" s="430"/>
      <c r="AJW64" s="430"/>
      <c r="AJX64" s="430"/>
      <c r="AJY64" s="430"/>
      <c r="AJZ64" s="430"/>
      <c r="AKA64" s="430"/>
      <c r="AKB64" s="430"/>
      <c r="AKC64" s="430"/>
      <c r="AKD64" s="430"/>
      <c r="AKE64" s="430"/>
      <c r="AKF64" s="430"/>
      <c r="AKG64" s="430"/>
      <c r="AKH64" s="430"/>
      <c r="AKI64" s="430"/>
      <c r="AKJ64" s="430"/>
      <c r="AKK64" s="430"/>
      <c r="AKL64" s="430"/>
      <c r="AKM64" s="430"/>
      <c r="AKN64" s="430"/>
      <c r="AKO64" s="430"/>
      <c r="AKP64" s="430"/>
      <c r="AKQ64" s="430"/>
      <c r="AKR64" s="430"/>
      <c r="AKS64" s="430"/>
      <c r="AKT64" s="430"/>
      <c r="AKU64" s="430"/>
      <c r="AKV64" s="430"/>
      <c r="AKW64" s="430"/>
      <c r="AKX64" s="430"/>
      <c r="AKY64" s="430"/>
      <c r="AKZ64" s="430"/>
      <c r="ALA64" s="430"/>
      <c r="ALB64" s="430"/>
      <c r="ALC64" s="430"/>
      <c r="ALD64" s="430"/>
      <c r="ALE64" s="430"/>
      <c r="ALF64" s="430"/>
      <c r="ALG64" s="430"/>
      <c r="ALH64" s="430"/>
      <c r="ALI64" s="430"/>
      <c r="ALJ64" s="430"/>
      <c r="ALK64" s="430"/>
      <c r="ALL64" s="430"/>
      <c r="ALM64" s="430"/>
      <c r="ALN64" s="430"/>
      <c r="ALO64" s="430"/>
      <c r="ALP64" s="430"/>
      <c r="ALQ64" s="430"/>
      <c r="ALR64" s="430"/>
      <c r="ALS64" s="430"/>
      <c r="ALT64" s="430"/>
      <c r="ALU64" s="430"/>
      <c r="ALV64" s="430"/>
      <c r="ALW64" s="430"/>
      <c r="ALX64" s="430"/>
      <c r="ALY64" s="430"/>
      <c r="ALZ64" s="430"/>
      <c r="AMA64" s="430"/>
      <c r="AMB64" s="430"/>
      <c r="AMC64" s="430"/>
      <c r="AMD64" s="430"/>
      <c r="AME64" s="430"/>
      <c r="AMF64" s="430"/>
      <c r="AMG64" s="430"/>
      <c r="AMH64" s="430"/>
      <c r="AMI64" s="430"/>
      <c r="AMJ64" s="430"/>
      <c r="AMK64" s="430"/>
    </row>
    <row r="65" spans="1:1025" s="414" customFormat="1" ht="21" customHeight="1">
      <c r="A65" s="274"/>
      <c r="B65" s="449" t="s">
        <v>367</v>
      </c>
      <c r="C65" s="449"/>
      <c r="D65" s="449"/>
      <c r="E65" s="449"/>
      <c r="F65" s="449"/>
      <c r="G65" s="449"/>
      <c r="H65" s="449"/>
      <c r="I65" s="449"/>
      <c r="J65" s="449"/>
      <c r="K65" s="449"/>
      <c r="L65" s="449"/>
      <c r="M65" s="449"/>
      <c r="N65" s="449"/>
      <c r="O65" s="449"/>
      <c r="P65" s="449"/>
      <c r="Q65" s="449"/>
      <c r="R65" s="449"/>
      <c r="S65" s="449"/>
      <c r="T65" s="449"/>
      <c r="U65" s="449"/>
      <c r="V65" s="449"/>
      <c r="W65" s="449"/>
      <c r="X65" s="449"/>
      <c r="Y65" s="449"/>
      <c r="Z65" s="469" t="s">
        <v>409</v>
      </c>
      <c r="AA65" s="469"/>
      <c r="AB65" s="469"/>
      <c r="AC65" s="430"/>
      <c r="AD65" s="430"/>
      <c r="AE65" s="430"/>
      <c r="AF65" s="430"/>
      <c r="AG65" s="430"/>
      <c r="AH65" s="430"/>
      <c r="AI65" s="430"/>
      <c r="AJ65" s="430"/>
      <c r="AK65" s="430"/>
      <c r="AL65" s="430"/>
      <c r="AM65" s="430"/>
      <c r="AN65" s="430"/>
      <c r="AO65" s="430"/>
      <c r="AP65" s="430"/>
      <c r="AQ65" s="430"/>
      <c r="AR65" s="430"/>
      <c r="AS65" s="430"/>
      <c r="AT65" s="430"/>
      <c r="AU65" s="430"/>
      <c r="AV65" s="430"/>
      <c r="AW65" s="430"/>
      <c r="AX65" s="430"/>
      <c r="AY65" s="430"/>
      <c r="AZ65" s="430"/>
      <c r="BA65" s="430"/>
      <c r="BB65" s="430"/>
      <c r="BC65" s="430"/>
      <c r="BD65" s="430"/>
      <c r="BE65" s="430"/>
      <c r="BF65" s="430"/>
      <c r="BG65" s="430"/>
      <c r="BH65" s="430"/>
      <c r="BI65" s="430"/>
      <c r="BJ65" s="430"/>
      <c r="BK65" s="430"/>
      <c r="BL65" s="430"/>
      <c r="BM65" s="430"/>
      <c r="BN65" s="430"/>
      <c r="BO65" s="430"/>
      <c r="BP65" s="430"/>
      <c r="BQ65" s="430"/>
      <c r="BR65" s="430"/>
      <c r="BS65" s="430"/>
      <c r="BT65" s="430"/>
      <c r="BU65" s="430"/>
      <c r="BV65" s="430"/>
      <c r="BW65" s="430"/>
      <c r="BX65" s="430"/>
      <c r="BY65" s="430"/>
      <c r="BZ65" s="430"/>
      <c r="CA65" s="430"/>
      <c r="CB65" s="430"/>
      <c r="CC65" s="430"/>
      <c r="CD65" s="430"/>
      <c r="CE65" s="430"/>
      <c r="CF65" s="430"/>
      <c r="CG65" s="430"/>
      <c r="CH65" s="430"/>
      <c r="CI65" s="430"/>
      <c r="CJ65" s="430"/>
      <c r="CK65" s="430"/>
      <c r="CL65" s="430"/>
      <c r="CM65" s="430"/>
      <c r="CN65" s="430"/>
      <c r="CO65" s="430"/>
      <c r="CP65" s="430"/>
      <c r="CQ65" s="430"/>
      <c r="CR65" s="430"/>
      <c r="CS65" s="430"/>
      <c r="CT65" s="430"/>
      <c r="CU65" s="430"/>
      <c r="CV65" s="430"/>
      <c r="CW65" s="430"/>
      <c r="CX65" s="430"/>
      <c r="CY65" s="430"/>
      <c r="CZ65" s="430"/>
      <c r="DA65" s="430"/>
      <c r="DB65" s="430"/>
      <c r="DC65" s="430"/>
      <c r="DD65" s="430"/>
      <c r="DE65" s="430"/>
      <c r="DF65" s="430"/>
      <c r="DG65" s="430"/>
      <c r="DH65" s="430"/>
      <c r="DI65" s="430"/>
      <c r="DJ65" s="430"/>
      <c r="DK65" s="430"/>
      <c r="DL65" s="430"/>
      <c r="DM65" s="430"/>
      <c r="DN65" s="430"/>
      <c r="DO65" s="430"/>
      <c r="DP65" s="430"/>
      <c r="DQ65" s="430"/>
      <c r="DR65" s="430"/>
      <c r="DS65" s="430"/>
      <c r="DT65" s="430"/>
      <c r="DU65" s="430"/>
      <c r="DV65" s="430"/>
      <c r="DW65" s="430"/>
      <c r="DX65" s="430"/>
      <c r="DY65" s="430"/>
      <c r="DZ65" s="430"/>
      <c r="EA65" s="430"/>
      <c r="EB65" s="430"/>
      <c r="EC65" s="430"/>
      <c r="ED65" s="430"/>
      <c r="EE65" s="430"/>
      <c r="EF65" s="430"/>
      <c r="EG65" s="430"/>
      <c r="EH65" s="430"/>
      <c r="EI65" s="430"/>
      <c r="EJ65" s="430"/>
      <c r="EK65" s="430"/>
      <c r="EL65" s="430"/>
      <c r="EM65" s="430"/>
      <c r="EN65" s="430"/>
      <c r="EO65" s="430"/>
      <c r="EP65" s="430"/>
      <c r="EQ65" s="430"/>
      <c r="ER65" s="430"/>
      <c r="ES65" s="430"/>
      <c r="ET65" s="430"/>
      <c r="EU65" s="430"/>
      <c r="EV65" s="430"/>
      <c r="EW65" s="430"/>
      <c r="EX65" s="430"/>
      <c r="EY65" s="430"/>
      <c r="EZ65" s="430"/>
      <c r="FA65" s="430"/>
      <c r="FB65" s="430"/>
      <c r="FC65" s="430"/>
      <c r="FD65" s="430"/>
      <c r="FE65" s="430"/>
      <c r="FF65" s="430"/>
      <c r="FG65" s="430"/>
      <c r="FH65" s="430"/>
      <c r="FI65" s="430"/>
      <c r="FJ65" s="430"/>
      <c r="FK65" s="430"/>
      <c r="FL65" s="430"/>
      <c r="FM65" s="430"/>
      <c r="FN65" s="430"/>
      <c r="FO65" s="430"/>
      <c r="FP65" s="430"/>
      <c r="FQ65" s="430"/>
      <c r="FR65" s="430"/>
      <c r="FS65" s="430"/>
      <c r="FT65" s="430"/>
      <c r="FU65" s="430"/>
      <c r="FV65" s="430"/>
      <c r="FW65" s="430"/>
      <c r="FX65" s="430"/>
      <c r="FY65" s="430"/>
      <c r="FZ65" s="430"/>
      <c r="GA65" s="430"/>
      <c r="GB65" s="430"/>
      <c r="GC65" s="430"/>
      <c r="GD65" s="430"/>
      <c r="GE65" s="430"/>
      <c r="GF65" s="430"/>
      <c r="GG65" s="430"/>
      <c r="GH65" s="430"/>
      <c r="GI65" s="430"/>
      <c r="GJ65" s="430"/>
      <c r="GK65" s="430"/>
      <c r="GL65" s="430"/>
      <c r="GM65" s="430"/>
      <c r="GN65" s="430"/>
      <c r="GO65" s="430"/>
      <c r="GP65" s="430"/>
      <c r="GQ65" s="430"/>
      <c r="GR65" s="430"/>
      <c r="GS65" s="430"/>
      <c r="GT65" s="430"/>
      <c r="GU65" s="430"/>
      <c r="GV65" s="430"/>
      <c r="GW65" s="430"/>
      <c r="GX65" s="430"/>
      <c r="GY65" s="430"/>
      <c r="GZ65" s="430"/>
      <c r="HA65" s="430"/>
      <c r="HB65" s="430"/>
      <c r="HC65" s="430"/>
      <c r="HD65" s="430"/>
      <c r="HE65" s="430"/>
      <c r="HF65" s="430"/>
      <c r="HG65" s="430"/>
      <c r="HH65" s="430"/>
      <c r="HI65" s="430"/>
      <c r="HJ65" s="430"/>
      <c r="HK65" s="430"/>
      <c r="HL65" s="430"/>
      <c r="HM65" s="430"/>
      <c r="HN65" s="430"/>
      <c r="HO65" s="430"/>
      <c r="HP65" s="430"/>
      <c r="HQ65" s="430"/>
      <c r="HR65" s="430"/>
      <c r="HS65" s="430"/>
      <c r="HT65" s="430"/>
      <c r="HU65" s="430"/>
      <c r="HV65" s="430"/>
      <c r="HW65" s="430"/>
      <c r="HX65" s="430"/>
      <c r="HY65" s="430"/>
      <c r="HZ65" s="430"/>
      <c r="IA65" s="430"/>
      <c r="IB65" s="430"/>
      <c r="IC65" s="430"/>
      <c r="ID65" s="430"/>
      <c r="IE65" s="430"/>
      <c r="IF65" s="430"/>
      <c r="IG65" s="430"/>
      <c r="IH65" s="430"/>
      <c r="II65" s="430"/>
      <c r="IJ65" s="430"/>
      <c r="IK65" s="430"/>
      <c r="IL65" s="430"/>
      <c r="IM65" s="430"/>
      <c r="IN65" s="430"/>
      <c r="IO65" s="430"/>
      <c r="IP65" s="430"/>
      <c r="IQ65" s="430"/>
      <c r="IR65" s="430"/>
      <c r="IS65" s="430"/>
      <c r="IT65" s="430"/>
      <c r="IU65" s="430"/>
      <c r="IV65" s="430"/>
      <c r="IW65" s="430"/>
      <c r="IX65" s="430"/>
      <c r="IY65" s="430"/>
      <c r="IZ65" s="430"/>
      <c r="JA65" s="430"/>
      <c r="JB65" s="430"/>
      <c r="JC65" s="430"/>
      <c r="JD65" s="430"/>
      <c r="JE65" s="430"/>
      <c r="JF65" s="430"/>
      <c r="JG65" s="430"/>
      <c r="JH65" s="430"/>
      <c r="JI65" s="430"/>
      <c r="JJ65" s="430"/>
      <c r="JK65" s="430"/>
      <c r="JL65" s="430"/>
      <c r="JM65" s="430"/>
      <c r="JN65" s="430"/>
      <c r="JO65" s="430"/>
      <c r="JP65" s="430"/>
      <c r="JQ65" s="430"/>
      <c r="JR65" s="430"/>
      <c r="JS65" s="430"/>
      <c r="JT65" s="430"/>
      <c r="JU65" s="430"/>
      <c r="JV65" s="430"/>
      <c r="JW65" s="430"/>
      <c r="JX65" s="430"/>
      <c r="JY65" s="430"/>
      <c r="JZ65" s="430"/>
      <c r="KA65" s="430"/>
      <c r="KB65" s="430"/>
      <c r="KC65" s="430"/>
      <c r="KD65" s="430"/>
      <c r="KE65" s="430"/>
      <c r="KF65" s="430"/>
      <c r="KG65" s="430"/>
      <c r="KH65" s="430"/>
      <c r="KI65" s="430"/>
      <c r="KJ65" s="430"/>
      <c r="KK65" s="430"/>
      <c r="KL65" s="430"/>
      <c r="KM65" s="430"/>
      <c r="KN65" s="430"/>
      <c r="KO65" s="430"/>
      <c r="KP65" s="430"/>
      <c r="KQ65" s="430"/>
      <c r="KR65" s="430"/>
      <c r="KS65" s="430"/>
      <c r="KT65" s="430"/>
      <c r="KU65" s="430"/>
      <c r="KV65" s="430"/>
      <c r="KW65" s="430"/>
      <c r="KX65" s="430"/>
      <c r="KY65" s="430"/>
      <c r="KZ65" s="430"/>
      <c r="LA65" s="430"/>
      <c r="LB65" s="430"/>
      <c r="LC65" s="430"/>
      <c r="LD65" s="430"/>
      <c r="LE65" s="430"/>
      <c r="LF65" s="430"/>
      <c r="LG65" s="430"/>
      <c r="LH65" s="430"/>
      <c r="LI65" s="430"/>
      <c r="LJ65" s="430"/>
      <c r="LK65" s="430"/>
      <c r="LL65" s="430"/>
      <c r="LM65" s="430"/>
      <c r="LN65" s="430"/>
      <c r="LO65" s="430"/>
      <c r="LP65" s="430"/>
      <c r="LQ65" s="430"/>
      <c r="LR65" s="430"/>
      <c r="LS65" s="430"/>
      <c r="LT65" s="430"/>
      <c r="LU65" s="430"/>
      <c r="LV65" s="430"/>
      <c r="LW65" s="430"/>
      <c r="LX65" s="430"/>
      <c r="LY65" s="430"/>
      <c r="LZ65" s="430"/>
      <c r="MA65" s="430"/>
      <c r="MB65" s="430"/>
      <c r="MC65" s="430"/>
      <c r="MD65" s="430"/>
      <c r="ME65" s="430"/>
      <c r="MF65" s="430"/>
      <c r="MG65" s="430"/>
      <c r="MH65" s="430"/>
      <c r="MI65" s="430"/>
      <c r="MJ65" s="430"/>
      <c r="MK65" s="430"/>
      <c r="ML65" s="430"/>
      <c r="MM65" s="430"/>
      <c r="MN65" s="430"/>
      <c r="MO65" s="430"/>
      <c r="MP65" s="430"/>
      <c r="MQ65" s="430"/>
      <c r="MR65" s="430"/>
      <c r="MS65" s="430"/>
      <c r="MT65" s="430"/>
      <c r="MU65" s="430"/>
      <c r="MV65" s="430"/>
      <c r="MW65" s="430"/>
      <c r="MX65" s="430"/>
      <c r="MY65" s="430"/>
      <c r="MZ65" s="430"/>
      <c r="NA65" s="430"/>
      <c r="NB65" s="430"/>
      <c r="NC65" s="430"/>
      <c r="ND65" s="430"/>
      <c r="NE65" s="430"/>
      <c r="NF65" s="430"/>
      <c r="NG65" s="430"/>
      <c r="NH65" s="430"/>
      <c r="NI65" s="430"/>
      <c r="NJ65" s="430"/>
      <c r="NK65" s="430"/>
      <c r="NL65" s="430"/>
      <c r="NM65" s="430"/>
      <c r="NN65" s="430"/>
      <c r="NO65" s="430"/>
      <c r="NP65" s="430"/>
      <c r="NQ65" s="430"/>
      <c r="NR65" s="430"/>
      <c r="NS65" s="430"/>
      <c r="NT65" s="430"/>
      <c r="NU65" s="430"/>
      <c r="NV65" s="430"/>
      <c r="NW65" s="430"/>
      <c r="NX65" s="430"/>
      <c r="NY65" s="430"/>
      <c r="NZ65" s="430"/>
      <c r="OA65" s="430"/>
      <c r="OB65" s="430"/>
      <c r="OC65" s="430"/>
      <c r="OD65" s="430"/>
      <c r="OE65" s="430"/>
      <c r="OF65" s="430"/>
      <c r="OG65" s="430"/>
      <c r="OH65" s="430"/>
      <c r="OI65" s="430"/>
      <c r="OJ65" s="430"/>
      <c r="OK65" s="430"/>
      <c r="OL65" s="430"/>
      <c r="OM65" s="430"/>
      <c r="ON65" s="430"/>
      <c r="OO65" s="430"/>
      <c r="OP65" s="430"/>
      <c r="OQ65" s="430"/>
      <c r="OR65" s="430"/>
      <c r="OS65" s="430"/>
      <c r="OT65" s="430"/>
      <c r="OU65" s="430"/>
      <c r="OV65" s="430"/>
      <c r="OW65" s="430"/>
      <c r="OX65" s="430"/>
      <c r="OY65" s="430"/>
      <c r="OZ65" s="430"/>
      <c r="PA65" s="430"/>
      <c r="PB65" s="430"/>
      <c r="PC65" s="430"/>
      <c r="PD65" s="430"/>
      <c r="PE65" s="430"/>
      <c r="PF65" s="430"/>
      <c r="PG65" s="430"/>
      <c r="PH65" s="430"/>
      <c r="PI65" s="430"/>
      <c r="PJ65" s="430"/>
      <c r="PK65" s="430"/>
      <c r="PL65" s="430"/>
      <c r="PM65" s="430"/>
      <c r="PN65" s="430"/>
      <c r="PO65" s="430"/>
      <c r="PP65" s="430"/>
      <c r="PQ65" s="430"/>
      <c r="PR65" s="430"/>
      <c r="PS65" s="430"/>
      <c r="PT65" s="430"/>
      <c r="PU65" s="430"/>
      <c r="PV65" s="430"/>
      <c r="PW65" s="430"/>
      <c r="PX65" s="430"/>
      <c r="PY65" s="430"/>
      <c r="PZ65" s="430"/>
      <c r="QA65" s="430"/>
      <c r="QB65" s="430"/>
      <c r="QC65" s="430"/>
      <c r="QD65" s="430"/>
      <c r="QE65" s="430"/>
      <c r="QF65" s="430"/>
      <c r="QG65" s="430"/>
      <c r="QH65" s="430"/>
      <c r="QI65" s="430"/>
      <c r="QJ65" s="430"/>
      <c r="QK65" s="430"/>
      <c r="QL65" s="430"/>
      <c r="QM65" s="430"/>
      <c r="QN65" s="430"/>
      <c r="QO65" s="430"/>
      <c r="QP65" s="430"/>
      <c r="QQ65" s="430"/>
      <c r="QR65" s="430"/>
      <c r="QS65" s="430"/>
      <c r="QT65" s="430"/>
      <c r="QU65" s="430"/>
      <c r="QV65" s="430"/>
      <c r="QW65" s="430"/>
      <c r="QX65" s="430"/>
      <c r="QY65" s="430"/>
      <c r="QZ65" s="430"/>
      <c r="RA65" s="430"/>
      <c r="RB65" s="430"/>
      <c r="RC65" s="430"/>
      <c r="RD65" s="430"/>
      <c r="RE65" s="430"/>
      <c r="RF65" s="430"/>
      <c r="RG65" s="430"/>
      <c r="RH65" s="430"/>
      <c r="RI65" s="430"/>
      <c r="RJ65" s="430"/>
      <c r="RK65" s="430"/>
      <c r="RL65" s="430"/>
      <c r="RM65" s="430"/>
      <c r="RN65" s="430"/>
      <c r="RO65" s="430"/>
      <c r="RP65" s="430"/>
      <c r="RQ65" s="430"/>
      <c r="RR65" s="430"/>
      <c r="RS65" s="430"/>
      <c r="RT65" s="430"/>
      <c r="RU65" s="430"/>
      <c r="RV65" s="430"/>
      <c r="RW65" s="430"/>
      <c r="RX65" s="430"/>
      <c r="RY65" s="430"/>
      <c r="RZ65" s="430"/>
      <c r="SA65" s="430"/>
      <c r="SB65" s="430"/>
      <c r="SC65" s="430"/>
      <c r="SD65" s="430"/>
      <c r="SE65" s="430"/>
      <c r="SF65" s="430"/>
      <c r="SG65" s="430"/>
      <c r="SH65" s="430"/>
      <c r="SI65" s="430"/>
      <c r="SJ65" s="430"/>
      <c r="SK65" s="430"/>
      <c r="SL65" s="430"/>
      <c r="SM65" s="430"/>
      <c r="SN65" s="430"/>
      <c r="SO65" s="430"/>
      <c r="SP65" s="430"/>
      <c r="SQ65" s="430"/>
      <c r="SR65" s="430"/>
      <c r="SS65" s="430"/>
      <c r="ST65" s="430"/>
      <c r="SU65" s="430"/>
      <c r="SV65" s="430"/>
      <c r="SW65" s="430"/>
      <c r="SX65" s="430"/>
      <c r="SY65" s="430"/>
      <c r="SZ65" s="430"/>
      <c r="TA65" s="430"/>
      <c r="TB65" s="430"/>
      <c r="TC65" s="430"/>
      <c r="TD65" s="430"/>
      <c r="TE65" s="430"/>
      <c r="TF65" s="430"/>
      <c r="TG65" s="430"/>
      <c r="TH65" s="430"/>
      <c r="TI65" s="430"/>
      <c r="TJ65" s="430"/>
      <c r="TK65" s="430"/>
      <c r="TL65" s="430"/>
      <c r="TM65" s="430"/>
      <c r="TN65" s="430"/>
      <c r="TO65" s="430"/>
      <c r="TP65" s="430"/>
      <c r="TQ65" s="430"/>
      <c r="TR65" s="430"/>
      <c r="TS65" s="430"/>
      <c r="TT65" s="430"/>
      <c r="TU65" s="430"/>
      <c r="TV65" s="430"/>
      <c r="TW65" s="430"/>
      <c r="TX65" s="430"/>
      <c r="TY65" s="430"/>
      <c r="TZ65" s="430"/>
      <c r="UA65" s="430"/>
      <c r="UB65" s="430"/>
      <c r="UC65" s="430"/>
      <c r="UD65" s="430"/>
      <c r="UE65" s="430"/>
      <c r="UF65" s="430"/>
      <c r="UG65" s="430"/>
      <c r="UH65" s="430"/>
      <c r="UI65" s="430"/>
      <c r="UJ65" s="430"/>
      <c r="UK65" s="430"/>
      <c r="UL65" s="430"/>
      <c r="UM65" s="430"/>
      <c r="UN65" s="430"/>
      <c r="UO65" s="430"/>
      <c r="UP65" s="430"/>
      <c r="UQ65" s="430"/>
      <c r="UR65" s="430"/>
      <c r="US65" s="430"/>
      <c r="UT65" s="430"/>
      <c r="UU65" s="430"/>
      <c r="UV65" s="430"/>
      <c r="UW65" s="430"/>
      <c r="UX65" s="430"/>
      <c r="UY65" s="430"/>
      <c r="UZ65" s="430"/>
      <c r="VA65" s="430"/>
      <c r="VB65" s="430"/>
      <c r="VC65" s="430"/>
      <c r="VD65" s="430"/>
      <c r="VE65" s="430"/>
      <c r="VF65" s="430"/>
      <c r="VG65" s="430"/>
      <c r="VH65" s="430"/>
      <c r="VI65" s="430"/>
      <c r="VJ65" s="430"/>
      <c r="VK65" s="430"/>
      <c r="VL65" s="430"/>
      <c r="VM65" s="430"/>
      <c r="VN65" s="430"/>
      <c r="VO65" s="430"/>
      <c r="VP65" s="430"/>
      <c r="VQ65" s="430"/>
      <c r="VR65" s="430"/>
      <c r="VS65" s="430"/>
      <c r="VT65" s="430"/>
      <c r="VU65" s="430"/>
      <c r="VV65" s="430"/>
      <c r="VW65" s="430"/>
      <c r="VX65" s="430"/>
      <c r="VY65" s="430"/>
      <c r="VZ65" s="430"/>
      <c r="WA65" s="430"/>
      <c r="WB65" s="430"/>
      <c r="WC65" s="430"/>
      <c r="WD65" s="430"/>
      <c r="WE65" s="430"/>
      <c r="WF65" s="430"/>
      <c r="WG65" s="430"/>
      <c r="WH65" s="430"/>
      <c r="WI65" s="430"/>
      <c r="WJ65" s="430"/>
      <c r="WK65" s="430"/>
      <c r="WL65" s="430"/>
      <c r="WM65" s="430"/>
      <c r="WN65" s="430"/>
      <c r="WO65" s="430"/>
      <c r="WP65" s="430"/>
      <c r="WQ65" s="430"/>
      <c r="WR65" s="430"/>
      <c r="WS65" s="430"/>
      <c r="WT65" s="430"/>
      <c r="WU65" s="430"/>
      <c r="WV65" s="430"/>
      <c r="WW65" s="430"/>
      <c r="WX65" s="430"/>
      <c r="WY65" s="430"/>
      <c r="WZ65" s="430"/>
      <c r="XA65" s="430"/>
      <c r="XB65" s="430"/>
      <c r="XC65" s="430"/>
      <c r="XD65" s="430"/>
      <c r="XE65" s="430"/>
      <c r="XF65" s="430"/>
      <c r="XG65" s="430"/>
      <c r="XH65" s="430"/>
      <c r="XI65" s="430"/>
      <c r="XJ65" s="430"/>
      <c r="XK65" s="430"/>
      <c r="XL65" s="430"/>
      <c r="XM65" s="430"/>
      <c r="XN65" s="430"/>
      <c r="XO65" s="430"/>
      <c r="XP65" s="430"/>
      <c r="XQ65" s="430"/>
      <c r="XR65" s="430"/>
      <c r="XS65" s="430"/>
      <c r="XT65" s="430"/>
      <c r="XU65" s="430"/>
      <c r="XV65" s="430"/>
      <c r="XW65" s="430"/>
      <c r="XX65" s="430"/>
      <c r="XY65" s="430"/>
      <c r="XZ65" s="430"/>
      <c r="YA65" s="430"/>
      <c r="YB65" s="430"/>
      <c r="YC65" s="430"/>
      <c r="YD65" s="430"/>
      <c r="YE65" s="430"/>
      <c r="YF65" s="430"/>
      <c r="YG65" s="430"/>
      <c r="YH65" s="430"/>
      <c r="YI65" s="430"/>
      <c r="YJ65" s="430"/>
      <c r="YK65" s="430"/>
      <c r="YL65" s="430"/>
      <c r="YM65" s="430"/>
      <c r="YN65" s="430"/>
      <c r="YO65" s="430"/>
      <c r="YP65" s="430"/>
      <c r="YQ65" s="430"/>
      <c r="YR65" s="430"/>
      <c r="YS65" s="430"/>
      <c r="YT65" s="430"/>
      <c r="YU65" s="430"/>
      <c r="YV65" s="430"/>
      <c r="YW65" s="430"/>
      <c r="YX65" s="430"/>
      <c r="YY65" s="430"/>
      <c r="YZ65" s="430"/>
      <c r="ZA65" s="430"/>
      <c r="ZB65" s="430"/>
      <c r="ZC65" s="430"/>
      <c r="ZD65" s="430"/>
      <c r="ZE65" s="430"/>
      <c r="ZF65" s="430"/>
      <c r="ZG65" s="430"/>
      <c r="ZH65" s="430"/>
      <c r="ZI65" s="430"/>
      <c r="ZJ65" s="430"/>
      <c r="ZK65" s="430"/>
      <c r="ZL65" s="430"/>
      <c r="ZM65" s="430"/>
      <c r="ZN65" s="430"/>
      <c r="ZO65" s="430"/>
      <c r="ZP65" s="430"/>
      <c r="ZQ65" s="430"/>
      <c r="ZR65" s="430"/>
      <c r="ZS65" s="430"/>
      <c r="ZT65" s="430"/>
      <c r="ZU65" s="430"/>
      <c r="ZV65" s="430"/>
      <c r="ZW65" s="430"/>
      <c r="ZX65" s="430"/>
      <c r="ZY65" s="430"/>
      <c r="ZZ65" s="430"/>
      <c r="AAA65" s="430"/>
      <c r="AAB65" s="430"/>
      <c r="AAC65" s="430"/>
      <c r="AAD65" s="430"/>
      <c r="AAE65" s="430"/>
      <c r="AAF65" s="430"/>
      <c r="AAG65" s="430"/>
      <c r="AAH65" s="430"/>
      <c r="AAI65" s="430"/>
      <c r="AAJ65" s="430"/>
      <c r="AAK65" s="430"/>
      <c r="AAL65" s="430"/>
      <c r="AAM65" s="430"/>
      <c r="AAN65" s="430"/>
      <c r="AAO65" s="430"/>
      <c r="AAP65" s="430"/>
      <c r="AAQ65" s="430"/>
      <c r="AAR65" s="430"/>
      <c r="AAS65" s="430"/>
      <c r="AAT65" s="430"/>
      <c r="AAU65" s="430"/>
      <c r="AAV65" s="430"/>
      <c r="AAW65" s="430"/>
      <c r="AAX65" s="430"/>
      <c r="AAY65" s="430"/>
      <c r="AAZ65" s="430"/>
      <c r="ABA65" s="430"/>
      <c r="ABB65" s="430"/>
      <c r="ABC65" s="430"/>
      <c r="ABD65" s="430"/>
      <c r="ABE65" s="430"/>
      <c r="ABF65" s="430"/>
      <c r="ABG65" s="430"/>
      <c r="ABH65" s="430"/>
      <c r="ABI65" s="430"/>
      <c r="ABJ65" s="430"/>
      <c r="ABK65" s="430"/>
      <c r="ABL65" s="430"/>
      <c r="ABM65" s="430"/>
      <c r="ABN65" s="430"/>
      <c r="ABO65" s="430"/>
      <c r="ABP65" s="430"/>
      <c r="ABQ65" s="430"/>
      <c r="ABR65" s="430"/>
      <c r="ABS65" s="430"/>
      <c r="ABT65" s="430"/>
      <c r="ABU65" s="430"/>
      <c r="ABV65" s="430"/>
      <c r="ABW65" s="430"/>
      <c r="ABX65" s="430"/>
      <c r="ABY65" s="430"/>
      <c r="ABZ65" s="430"/>
      <c r="ACA65" s="430"/>
      <c r="ACB65" s="430"/>
      <c r="ACC65" s="430"/>
      <c r="ACD65" s="430"/>
      <c r="ACE65" s="430"/>
      <c r="ACF65" s="430"/>
      <c r="ACG65" s="430"/>
      <c r="ACH65" s="430"/>
      <c r="ACI65" s="430"/>
      <c r="ACJ65" s="430"/>
      <c r="ACK65" s="430"/>
      <c r="ACL65" s="430"/>
      <c r="ACM65" s="430"/>
      <c r="ACN65" s="430"/>
      <c r="ACO65" s="430"/>
      <c r="ACP65" s="430"/>
      <c r="ACQ65" s="430"/>
      <c r="ACR65" s="430"/>
      <c r="ACS65" s="430"/>
      <c r="ACT65" s="430"/>
      <c r="ACU65" s="430"/>
      <c r="ACV65" s="430"/>
      <c r="ACW65" s="430"/>
      <c r="ACX65" s="430"/>
      <c r="ACY65" s="430"/>
      <c r="ACZ65" s="430"/>
      <c r="ADA65" s="430"/>
      <c r="ADB65" s="430"/>
      <c r="ADC65" s="430"/>
      <c r="ADD65" s="430"/>
      <c r="ADE65" s="430"/>
      <c r="ADF65" s="430"/>
      <c r="ADG65" s="430"/>
      <c r="ADH65" s="430"/>
      <c r="ADI65" s="430"/>
      <c r="ADJ65" s="430"/>
      <c r="ADK65" s="430"/>
      <c r="ADL65" s="430"/>
      <c r="ADM65" s="430"/>
      <c r="ADN65" s="430"/>
      <c r="ADO65" s="430"/>
      <c r="ADP65" s="430"/>
      <c r="ADQ65" s="430"/>
      <c r="ADR65" s="430"/>
      <c r="ADS65" s="430"/>
      <c r="ADT65" s="430"/>
      <c r="ADU65" s="430"/>
      <c r="ADV65" s="430"/>
      <c r="ADW65" s="430"/>
      <c r="ADX65" s="430"/>
      <c r="ADY65" s="430"/>
      <c r="ADZ65" s="430"/>
      <c r="AEA65" s="430"/>
      <c r="AEB65" s="430"/>
      <c r="AEC65" s="430"/>
      <c r="AED65" s="430"/>
      <c r="AEE65" s="430"/>
      <c r="AEF65" s="430"/>
      <c r="AEG65" s="430"/>
      <c r="AEH65" s="430"/>
      <c r="AEI65" s="430"/>
      <c r="AEJ65" s="430"/>
      <c r="AEK65" s="430"/>
      <c r="AEL65" s="430"/>
      <c r="AEM65" s="430"/>
      <c r="AEN65" s="430"/>
      <c r="AEO65" s="430"/>
      <c r="AEP65" s="430"/>
      <c r="AEQ65" s="430"/>
      <c r="AER65" s="430"/>
      <c r="AES65" s="430"/>
      <c r="AET65" s="430"/>
      <c r="AEU65" s="430"/>
      <c r="AEV65" s="430"/>
      <c r="AEW65" s="430"/>
      <c r="AEX65" s="430"/>
      <c r="AEY65" s="430"/>
      <c r="AEZ65" s="430"/>
      <c r="AFA65" s="430"/>
      <c r="AFB65" s="430"/>
      <c r="AFC65" s="430"/>
      <c r="AFD65" s="430"/>
      <c r="AFE65" s="430"/>
      <c r="AFF65" s="430"/>
      <c r="AFG65" s="430"/>
      <c r="AFH65" s="430"/>
      <c r="AFI65" s="430"/>
      <c r="AFJ65" s="430"/>
      <c r="AFK65" s="430"/>
      <c r="AFL65" s="430"/>
      <c r="AFM65" s="430"/>
      <c r="AFN65" s="430"/>
      <c r="AFO65" s="430"/>
      <c r="AFP65" s="430"/>
      <c r="AFQ65" s="430"/>
      <c r="AFR65" s="430"/>
      <c r="AFS65" s="430"/>
      <c r="AFT65" s="430"/>
      <c r="AFU65" s="430"/>
      <c r="AFV65" s="430"/>
      <c r="AFW65" s="430"/>
      <c r="AFX65" s="430"/>
      <c r="AFY65" s="430"/>
      <c r="AFZ65" s="430"/>
      <c r="AGA65" s="430"/>
      <c r="AGB65" s="430"/>
      <c r="AGC65" s="430"/>
      <c r="AGD65" s="430"/>
      <c r="AGE65" s="430"/>
      <c r="AGF65" s="430"/>
      <c r="AGG65" s="430"/>
      <c r="AGH65" s="430"/>
      <c r="AGI65" s="430"/>
      <c r="AGJ65" s="430"/>
      <c r="AGK65" s="430"/>
      <c r="AGL65" s="430"/>
      <c r="AGM65" s="430"/>
      <c r="AGN65" s="430"/>
      <c r="AGO65" s="430"/>
      <c r="AGP65" s="430"/>
      <c r="AGQ65" s="430"/>
      <c r="AGR65" s="430"/>
      <c r="AGS65" s="430"/>
      <c r="AGT65" s="430"/>
      <c r="AGU65" s="430"/>
      <c r="AGV65" s="430"/>
      <c r="AGW65" s="430"/>
      <c r="AGX65" s="430"/>
      <c r="AGY65" s="430"/>
      <c r="AGZ65" s="430"/>
      <c r="AHA65" s="430"/>
      <c r="AHB65" s="430"/>
      <c r="AHC65" s="430"/>
      <c r="AHD65" s="430"/>
      <c r="AHE65" s="430"/>
      <c r="AHF65" s="430"/>
      <c r="AHG65" s="430"/>
      <c r="AHH65" s="430"/>
      <c r="AHI65" s="430"/>
      <c r="AHJ65" s="430"/>
      <c r="AHK65" s="430"/>
      <c r="AHL65" s="430"/>
      <c r="AHM65" s="430"/>
      <c r="AHN65" s="430"/>
      <c r="AHO65" s="430"/>
      <c r="AHP65" s="430"/>
      <c r="AHQ65" s="430"/>
      <c r="AHR65" s="430"/>
      <c r="AHS65" s="430"/>
      <c r="AHT65" s="430"/>
      <c r="AHU65" s="430"/>
      <c r="AHV65" s="430"/>
      <c r="AHW65" s="430"/>
      <c r="AHX65" s="430"/>
      <c r="AHY65" s="430"/>
      <c r="AHZ65" s="430"/>
      <c r="AIA65" s="430"/>
      <c r="AIB65" s="430"/>
      <c r="AIC65" s="430"/>
      <c r="AID65" s="430"/>
      <c r="AIE65" s="430"/>
      <c r="AIF65" s="430"/>
      <c r="AIG65" s="430"/>
      <c r="AIH65" s="430"/>
      <c r="AII65" s="430"/>
      <c r="AIJ65" s="430"/>
      <c r="AIK65" s="430"/>
      <c r="AIL65" s="430"/>
      <c r="AIM65" s="430"/>
      <c r="AIN65" s="430"/>
      <c r="AIO65" s="430"/>
      <c r="AIP65" s="430"/>
      <c r="AIQ65" s="430"/>
      <c r="AIR65" s="430"/>
      <c r="AIS65" s="430"/>
      <c r="AIT65" s="430"/>
      <c r="AIU65" s="430"/>
      <c r="AIV65" s="430"/>
      <c r="AIW65" s="430"/>
      <c r="AIX65" s="430"/>
      <c r="AIY65" s="430"/>
      <c r="AIZ65" s="430"/>
      <c r="AJA65" s="430"/>
      <c r="AJB65" s="430"/>
      <c r="AJC65" s="430"/>
      <c r="AJD65" s="430"/>
      <c r="AJE65" s="430"/>
      <c r="AJF65" s="430"/>
      <c r="AJG65" s="430"/>
      <c r="AJH65" s="430"/>
      <c r="AJI65" s="430"/>
      <c r="AJJ65" s="430"/>
      <c r="AJK65" s="430"/>
      <c r="AJL65" s="430"/>
      <c r="AJM65" s="430"/>
      <c r="AJN65" s="430"/>
      <c r="AJO65" s="430"/>
      <c r="AJP65" s="430"/>
      <c r="AJQ65" s="430"/>
      <c r="AJR65" s="430"/>
      <c r="AJS65" s="430"/>
      <c r="AJT65" s="430"/>
      <c r="AJU65" s="430"/>
      <c r="AJV65" s="430"/>
      <c r="AJW65" s="430"/>
      <c r="AJX65" s="430"/>
      <c r="AJY65" s="430"/>
      <c r="AJZ65" s="430"/>
      <c r="AKA65" s="430"/>
      <c r="AKB65" s="430"/>
      <c r="AKC65" s="430"/>
      <c r="AKD65" s="430"/>
      <c r="AKE65" s="430"/>
      <c r="AKF65" s="430"/>
      <c r="AKG65" s="430"/>
      <c r="AKH65" s="430"/>
      <c r="AKI65" s="430"/>
      <c r="AKJ65" s="430"/>
      <c r="AKK65" s="430"/>
      <c r="AKL65" s="430"/>
      <c r="AKM65" s="430"/>
      <c r="AKN65" s="430"/>
      <c r="AKO65" s="430"/>
      <c r="AKP65" s="430"/>
      <c r="AKQ65" s="430"/>
      <c r="AKR65" s="430"/>
      <c r="AKS65" s="430"/>
      <c r="AKT65" s="430"/>
      <c r="AKU65" s="430"/>
      <c r="AKV65" s="430"/>
      <c r="AKW65" s="430"/>
      <c r="AKX65" s="430"/>
      <c r="AKY65" s="430"/>
      <c r="AKZ65" s="430"/>
      <c r="ALA65" s="430"/>
      <c r="ALB65" s="430"/>
      <c r="ALC65" s="430"/>
      <c r="ALD65" s="430"/>
      <c r="ALE65" s="430"/>
      <c r="ALF65" s="430"/>
      <c r="ALG65" s="430"/>
      <c r="ALH65" s="430"/>
      <c r="ALI65" s="430"/>
      <c r="ALJ65" s="430"/>
      <c r="ALK65" s="430"/>
      <c r="ALL65" s="430"/>
      <c r="ALM65" s="430"/>
      <c r="ALN65" s="430"/>
      <c r="ALO65" s="430"/>
      <c r="ALP65" s="430"/>
      <c r="ALQ65" s="430"/>
      <c r="ALR65" s="430"/>
      <c r="ALS65" s="430"/>
      <c r="ALT65" s="430"/>
      <c r="ALU65" s="430"/>
      <c r="ALV65" s="430"/>
      <c r="ALW65" s="430"/>
      <c r="ALX65" s="430"/>
      <c r="ALY65" s="430"/>
      <c r="ALZ65" s="430"/>
      <c r="AMA65" s="430"/>
      <c r="AMB65" s="430"/>
      <c r="AMC65" s="430"/>
      <c r="AMD65" s="430"/>
      <c r="AME65" s="430"/>
      <c r="AMF65" s="430"/>
      <c r="AMG65" s="430"/>
      <c r="AMH65" s="430"/>
      <c r="AMI65" s="430"/>
      <c r="AMJ65" s="430"/>
      <c r="AMK65" s="430"/>
    </row>
    <row r="66" spans="1:1025" s="414" customFormat="1" ht="27" customHeight="1">
      <c r="A66" s="274"/>
      <c r="B66" s="449"/>
      <c r="C66" s="449"/>
      <c r="D66" s="449"/>
      <c r="E66" s="449"/>
      <c r="F66" s="449"/>
      <c r="G66" s="449"/>
      <c r="H66" s="449"/>
      <c r="I66" s="449"/>
      <c r="J66" s="449"/>
      <c r="K66" s="449"/>
      <c r="L66" s="449"/>
      <c r="M66" s="449"/>
      <c r="N66" s="449"/>
      <c r="O66" s="449"/>
      <c r="P66" s="449"/>
      <c r="Q66" s="449"/>
      <c r="R66" s="449"/>
      <c r="S66" s="449"/>
      <c r="T66" s="449"/>
      <c r="U66" s="449"/>
      <c r="V66" s="449"/>
      <c r="W66" s="449"/>
      <c r="X66" s="449"/>
      <c r="Y66" s="449"/>
      <c r="Z66" s="469"/>
      <c r="AA66" s="469"/>
      <c r="AB66" s="469"/>
      <c r="AC66" s="430"/>
      <c r="AD66" s="430"/>
      <c r="AE66" s="430"/>
      <c r="AF66" s="430"/>
      <c r="AG66" s="430"/>
      <c r="AH66" s="430"/>
      <c r="AI66" s="430"/>
      <c r="AJ66" s="430"/>
      <c r="AK66" s="430"/>
      <c r="AL66" s="430"/>
      <c r="AM66" s="430"/>
      <c r="AN66" s="430"/>
      <c r="AO66" s="430"/>
      <c r="AP66" s="430"/>
      <c r="AQ66" s="430"/>
      <c r="AR66" s="430"/>
      <c r="AS66" s="430"/>
      <c r="AT66" s="430"/>
      <c r="AU66" s="430"/>
      <c r="AV66" s="430"/>
      <c r="AW66" s="430"/>
      <c r="AX66" s="430"/>
      <c r="AY66" s="430"/>
      <c r="AZ66" s="430"/>
      <c r="BA66" s="430"/>
      <c r="BB66" s="430"/>
      <c r="BC66" s="430"/>
      <c r="BD66" s="430"/>
      <c r="BE66" s="430"/>
      <c r="BF66" s="430"/>
      <c r="BG66" s="430"/>
      <c r="BH66" s="430"/>
      <c r="BI66" s="430"/>
      <c r="BJ66" s="430"/>
      <c r="BK66" s="430"/>
      <c r="BL66" s="430"/>
      <c r="BM66" s="430"/>
      <c r="BN66" s="430"/>
      <c r="BO66" s="430"/>
      <c r="BP66" s="430"/>
      <c r="BQ66" s="430"/>
      <c r="BR66" s="430"/>
      <c r="BS66" s="430"/>
      <c r="BT66" s="430"/>
      <c r="BU66" s="430"/>
      <c r="BV66" s="430"/>
      <c r="BW66" s="430"/>
      <c r="BX66" s="430"/>
      <c r="BY66" s="430"/>
      <c r="BZ66" s="430"/>
      <c r="CA66" s="430"/>
      <c r="CB66" s="430"/>
      <c r="CC66" s="430"/>
      <c r="CD66" s="430"/>
      <c r="CE66" s="430"/>
      <c r="CF66" s="430"/>
      <c r="CG66" s="430"/>
      <c r="CH66" s="430"/>
      <c r="CI66" s="430"/>
      <c r="CJ66" s="430"/>
      <c r="CK66" s="430"/>
      <c r="CL66" s="430"/>
      <c r="CM66" s="430"/>
      <c r="CN66" s="430"/>
      <c r="CO66" s="430"/>
      <c r="CP66" s="430"/>
      <c r="CQ66" s="430"/>
      <c r="CR66" s="430"/>
      <c r="CS66" s="430"/>
      <c r="CT66" s="430"/>
      <c r="CU66" s="430"/>
      <c r="CV66" s="430"/>
      <c r="CW66" s="430"/>
      <c r="CX66" s="430"/>
      <c r="CY66" s="430"/>
      <c r="CZ66" s="430"/>
      <c r="DA66" s="430"/>
      <c r="DB66" s="430"/>
      <c r="DC66" s="430"/>
      <c r="DD66" s="430"/>
      <c r="DE66" s="430"/>
      <c r="DF66" s="430"/>
      <c r="DG66" s="430"/>
      <c r="DH66" s="430"/>
      <c r="DI66" s="430"/>
      <c r="DJ66" s="430"/>
      <c r="DK66" s="430"/>
      <c r="DL66" s="430"/>
      <c r="DM66" s="430"/>
      <c r="DN66" s="430"/>
      <c r="DO66" s="430"/>
      <c r="DP66" s="430"/>
      <c r="DQ66" s="430"/>
      <c r="DR66" s="430"/>
      <c r="DS66" s="430"/>
      <c r="DT66" s="430"/>
      <c r="DU66" s="430"/>
      <c r="DV66" s="430"/>
      <c r="DW66" s="430"/>
      <c r="DX66" s="430"/>
      <c r="DY66" s="430"/>
      <c r="DZ66" s="430"/>
      <c r="EA66" s="430"/>
      <c r="EB66" s="430"/>
      <c r="EC66" s="430"/>
      <c r="ED66" s="430"/>
      <c r="EE66" s="430"/>
      <c r="EF66" s="430"/>
      <c r="EG66" s="430"/>
      <c r="EH66" s="430"/>
      <c r="EI66" s="430"/>
      <c r="EJ66" s="430"/>
      <c r="EK66" s="430"/>
      <c r="EL66" s="430"/>
      <c r="EM66" s="430"/>
      <c r="EN66" s="430"/>
      <c r="EO66" s="430"/>
      <c r="EP66" s="430"/>
      <c r="EQ66" s="430"/>
      <c r="ER66" s="430"/>
      <c r="ES66" s="430"/>
      <c r="ET66" s="430"/>
      <c r="EU66" s="430"/>
      <c r="EV66" s="430"/>
      <c r="EW66" s="430"/>
      <c r="EX66" s="430"/>
      <c r="EY66" s="430"/>
      <c r="EZ66" s="430"/>
      <c r="FA66" s="430"/>
      <c r="FB66" s="430"/>
      <c r="FC66" s="430"/>
      <c r="FD66" s="430"/>
      <c r="FE66" s="430"/>
      <c r="FF66" s="430"/>
      <c r="FG66" s="430"/>
      <c r="FH66" s="430"/>
      <c r="FI66" s="430"/>
      <c r="FJ66" s="430"/>
      <c r="FK66" s="430"/>
      <c r="FL66" s="430"/>
      <c r="FM66" s="430"/>
      <c r="FN66" s="430"/>
      <c r="FO66" s="430"/>
      <c r="FP66" s="430"/>
      <c r="FQ66" s="430"/>
      <c r="FR66" s="430"/>
      <c r="FS66" s="430"/>
      <c r="FT66" s="430"/>
      <c r="FU66" s="430"/>
      <c r="FV66" s="430"/>
      <c r="FW66" s="430"/>
      <c r="FX66" s="430"/>
      <c r="FY66" s="430"/>
      <c r="FZ66" s="430"/>
      <c r="GA66" s="430"/>
      <c r="GB66" s="430"/>
      <c r="GC66" s="430"/>
      <c r="GD66" s="430"/>
      <c r="GE66" s="430"/>
      <c r="GF66" s="430"/>
      <c r="GG66" s="430"/>
      <c r="GH66" s="430"/>
      <c r="GI66" s="430"/>
      <c r="GJ66" s="430"/>
      <c r="GK66" s="430"/>
      <c r="GL66" s="430"/>
      <c r="GM66" s="430"/>
      <c r="GN66" s="430"/>
      <c r="GO66" s="430"/>
      <c r="GP66" s="430"/>
      <c r="GQ66" s="430"/>
      <c r="GR66" s="430"/>
      <c r="GS66" s="430"/>
      <c r="GT66" s="430"/>
      <c r="GU66" s="430"/>
      <c r="GV66" s="430"/>
      <c r="GW66" s="430"/>
      <c r="GX66" s="430"/>
      <c r="GY66" s="430"/>
      <c r="GZ66" s="430"/>
      <c r="HA66" s="430"/>
      <c r="HB66" s="430"/>
      <c r="HC66" s="430"/>
      <c r="HD66" s="430"/>
      <c r="HE66" s="430"/>
      <c r="HF66" s="430"/>
      <c r="HG66" s="430"/>
      <c r="HH66" s="430"/>
      <c r="HI66" s="430"/>
      <c r="HJ66" s="430"/>
      <c r="HK66" s="430"/>
      <c r="HL66" s="430"/>
      <c r="HM66" s="430"/>
      <c r="HN66" s="430"/>
      <c r="HO66" s="430"/>
      <c r="HP66" s="430"/>
      <c r="HQ66" s="430"/>
      <c r="HR66" s="430"/>
      <c r="HS66" s="430"/>
      <c r="HT66" s="430"/>
      <c r="HU66" s="430"/>
      <c r="HV66" s="430"/>
      <c r="HW66" s="430"/>
      <c r="HX66" s="430"/>
      <c r="HY66" s="430"/>
      <c r="HZ66" s="430"/>
      <c r="IA66" s="430"/>
      <c r="IB66" s="430"/>
      <c r="IC66" s="430"/>
      <c r="ID66" s="430"/>
      <c r="IE66" s="430"/>
      <c r="IF66" s="430"/>
      <c r="IG66" s="430"/>
      <c r="IH66" s="430"/>
      <c r="II66" s="430"/>
      <c r="IJ66" s="430"/>
      <c r="IK66" s="430"/>
      <c r="IL66" s="430"/>
      <c r="IM66" s="430"/>
      <c r="IN66" s="430"/>
      <c r="IO66" s="430"/>
      <c r="IP66" s="430"/>
      <c r="IQ66" s="430"/>
      <c r="IR66" s="430"/>
      <c r="IS66" s="430"/>
      <c r="IT66" s="430"/>
      <c r="IU66" s="430"/>
      <c r="IV66" s="430"/>
      <c r="IW66" s="430"/>
      <c r="IX66" s="430"/>
      <c r="IY66" s="430"/>
      <c r="IZ66" s="430"/>
      <c r="JA66" s="430"/>
      <c r="JB66" s="430"/>
      <c r="JC66" s="430"/>
      <c r="JD66" s="430"/>
      <c r="JE66" s="430"/>
      <c r="JF66" s="430"/>
      <c r="JG66" s="430"/>
      <c r="JH66" s="430"/>
      <c r="JI66" s="430"/>
      <c r="JJ66" s="430"/>
      <c r="JK66" s="430"/>
      <c r="JL66" s="430"/>
      <c r="JM66" s="430"/>
      <c r="JN66" s="430"/>
      <c r="JO66" s="430"/>
      <c r="JP66" s="430"/>
      <c r="JQ66" s="430"/>
      <c r="JR66" s="430"/>
      <c r="JS66" s="430"/>
      <c r="JT66" s="430"/>
      <c r="JU66" s="430"/>
      <c r="JV66" s="430"/>
      <c r="JW66" s="430"/>
      <c r="JX66" s="430"/>
      <c r="JY66" s="430"/>
      <c r="JZ66" s="430"/>
      <c r="KA66" s="430"/>
      <c r="KB66" s="430"/>
      <c r="KC66" s="430"/>
      <c r="KD66" s="430"/>
      <c r="KE66" s="430"/>
      <c r="KF66" s="430"/>
      <c r="KG66" s="430"/>
      <c r="KH66" s="430"/>
      <c r="KI66" s="430"/>
      <c r="KJ66" s="430"/>
      <c r="KK66" s="430"/>
      <c r="KL66" s="430"/>
      <c r="KM66" s="430"/>
      <c r="KN66" s="430"/>
      <c r="KO66" s="430"/>
      <c r="KP66" s="430"/>
      <c r="KQ66" s="430"/>
      <c r="KR66" s="430"/>
      <c r="KS66" s="430"/>
      <c r="KT66" s="430"/>
      <c r="KU66" s="430"/>
      <c r="KV66" s="430"/>
      <c r="KW66" s="430"/>
      <c r="KX66" s="430"/>
      <c r="KY66" s="430"/>
      <c r="KZ66" s="430"/>
      <c r="LA66" s="430"/>
      <c r="LB66" s="430"/>
      <c r="LC66" s="430"/>
      <c r="LD66" s="430"/>
      <c r="LE66" s="430"/>
      <c r="LF66" s="430"/>
      <c r="LG66" s="430"/>
      <c r="LH66" s="430"/>
      <c r="LI66" s="430"/>
      <c r="LJ66" s="430"/>
      <c r="LK66" s="430"/>
      <c r="LL66" s="430"/>
      <c r="LM66" s="430"/>
      <c r="LN66" s="430"/>
      <c r="LO66" s="430"/>
      <c r="LP66" s="430"/>
      <c r="LQ66" s="430"/>
      <c r="LR66" s="430"/>
      <c r="LS66" s="430"/>
      <c r="LT66" s="430"/>
      <c r="LU66" s="430"/>
      <c r="LV66" s="430"/>
      <c r="LW66" s="430"/>
      <c r="LX66" s="430"/>
      <c r="LY66" s="430"/>
      <c r="LZ66" s="430"/>
      <c r="MA66" s="430"/>
      <c r="MB66" s="430"/>
      <c r="MC66" s="430"/>
      <c r="MD66" s="430"/>
      <c r="ME66" s="430"/>
      <c r="MF66" s="430"/>
      <c r="MG66" s="430"/>
      <c r="MH66" s="430"/>
      <c r="MI66" s="430"/>
      <c r="MJ66" s="430"/>
      <c r="MK66" s="430"/>
      <c r="ML66" s="430"/>
      <c r="MM66" s="430"/>
      <c r="MN66" s="430"/>
      <c r="MO66" s="430"/>
      <c r="MP66" s="430"/>
      <c r="MQ66" s="430"/>
      <c r="MR66" s="430"/>
      <c r="MS66" s="430"/>
      <c r="MT66" s="430"/>
      <c r="MU66" s="430"/>
      <c r="MV66" s="430"/>
      <c r="MW66" s="430"/>
      <c r="MX66" s="430"/>
      <c r="MY66" s="430"/>
      <c r="MZ66" s="430"/>
      <c r="NA66" s="430"/>
      <c r="NB66" s="430"/>
      <c r="NC66" s="430"/>
      <c r="ND66" s="430"/>
      <c r="NE66" s="430"/>
      <c r="NF66" s="430"/>
      <c r="NG66" s="430"/>
      <c r="NH66" s="430"/>
      <c r="NI66" s="430"/>
      <c r="NJ66" s="430"/>
      <c r="NK66" s="430"/>
      <c r="NL66" s="430"/>
      <c r="NM66" s="430"/>
      <c r="NN66" s="430"/>
      <c r="NO66" s="430"/>
      <c r="NP66" s="430"/>
      <c r="NQ66" s="430"/>
      <c r="NR66" s="430"/>
      <c r="NS66" s="430"/>
      <c r="NT66" s="430"/>
      <c r="NU66" s="430"/>
      <c r="NV66" s="430"/>
      <c r="NW66" s="430"/>
      <c r="NX66" s="430"/>
      <c r="NY66" s="430"/>
      <c r="NZ66" s="430"/>
      <c r="OA66" s="430"/>
      <c r="OB66" s="430"/>
      <c r="OC66" s="430"/>
      <c r="OD66" s="430"/>
      <c r="OE66" s="430"/>
      <c r="OF66" s="430"/>
      <c r="OG66" s="430"/>
      <c r="OH66" s="430"/>
      <c r="OI66" s="430"/>
      <c r="OJ66" s="430"/>
      <c r="OK66" s="430"/>
      <c r="OL66" s="430"/>
      <c r="OM66" s="430"/>
      <c r="ON66" s="430"/>
      <c r="OO66" s="430"/>
      <c r="OP66" s="430"/>
      <c r="OQ66" s="430"/>
      <c r="OR66" s="430"/>
      <c r="OS66" s="430"/>
      <c r="OT66" s="430"/>
      <c r="OU66" s="430"/>
      <c r="OV66" s="430"/>
      <c r="OW66" s="430"/>
      <c r="OX66" s="430"/>
      <c r="OY66" s="430"/>
      <c r="OZ66" s="430"/>
      <c r="PA66" s="430"/>
      <c r="PB66" s="430"/>
      <c r="PC66" s="430"/>
      <c r="PD66" s="430"/>
      <c r="PE66" s="430"/>
      <c r="PF66" s="430"/>
      <c r="PG66" s="430"/>
      <c r="PH66" s="430"/>
      <c r="PI66" s="430"/>
      <c r="PJ66" s="430"/>
      <c r="PK66" s="430"/>
      <c r="PL66" s="430"/>
      <c r="PM66" s="430"/>
      <c r="PN66" s="430"/>
      <c r="PO66" s="430"/>
      <c r="PP66" s="430"/>
      <c r="PQ66" s="430"/>
      <c r="PR66" s="430"/>
      <c r="PS66" s="430"/>
      <c r="PT66" s="430"/>
      <c r="PU66" s="430"/>
      <c r="PV66" s="430"/>
      <c r="PW66" s="430"/>
      <c r="PX66" s="430"/>
      <c r="PY66" s="430"/>
      <c r="PZ66" s="430"/>
      <c r="QA66" s="430"/>
      <c r="QB66" s="430"/>
      <c r="QC66" s="430"/>
      <c r="QD66" s="430"/>
      <c r="QE66" s="430"/>
      <c r="QF66" s="430"/>
      <c r="QG66" s="430"/>
      <c r="QH66" s="430"/>
      <c r="QI66" s="430"/>
      <c r="QJ66" s="430"/>
      <c r="QK66" s="430"/>
      <c r="QL66" s="430"/>
      <c r="QM66" s="430"/>
      <c r="QN66" s="430"/>
      <c r="QO66" s="430"/>
      <c r="QP66" s="430"/>
      <c r="QQ66" s="430"/>
      <c r="QR66" s="430"/>
      <c r="QS66" s="430"/>
      <c r="QT66" s="430"/>
      <c r="QU66" s="430"/>
      <c r="QV66" s="430"/>
      <c r="QW66" s="430"/>
      <c r="QX66" s="430"/>
      <c r="QY66" s="430"/>
      <c r="QZ66" s="430"/>
      <c r="RA66" s="430"/>
      <c r="RB66" s="430"/>
      <c r="RC66" s="430"/>
      <c r="RD66" s="430"/>
      <c r="RE66" s="430"/>
      <c r="RF66" s="430"/>
      <c r="RG66" s="430"/>
      <c r="RH66" s="430"/>
      <c r="RI66" s="430"/>
      <c r="RJ66" s="430"/>
      <c r="RK66" s="430"/>
      <c r="RL66" s="430"/>
      <c r="RM66" s="430"/>
      <c r="RN66" s="430"/>
      <c r="RO66" s="430"/>
      <c r="RP66" s="430"/>
      <c r="RQ66" s="430"/>
      <c r="RR66" s="430"/>
      <c r="RS66" s="430"/>
      <c r="RT66" s="430"/>
      <c r="RU66" s="430"/>
      <c r="RV66" s="430"/>
      <c r="RW66" s="430"/>
      <c r="RX66" s="430"/>
      <c r="RY66" s="430"/>
      <c r="RZ66" s="430"/>
      <c r="SA66" s="430"/>
      <c r="SB66" s="430"/>
      <c r="SC66" s="430"/>
      <c r="SD66" s="430"/>
      <c r="SE66" s="430"/>
      <c r="SF66" s="430"/>
      <c r="SG66" s="430"/>
      <c r="SH66" s="430"/>
      <c r="SI66" s="430"/>
      <c r="SJ66" s="430"/>
      <c r="SK66" s="430"/>
      <c r="SL66" s="430"/>
      <c r="SM66" s="430"/>
      <c r="SN66" s="430"/>
      <c r="SO66" s="430"/>
      <c r="SP66" s="430"/>
      <c r="SQ66" s="430"/>
      <c r="SR66" s="430"/>
      <c r="SS66" s="430"/>
      <c r="ST66" s="430"/>
      <c r="SU66" s="430"/>
      <c r="SV66" s="430"/>
      <c r="SW66" s="430"/>
      <c r="SX66" s="430"/>
      <c r="SY66" s="430"/>
      <c r="SZ66" s="430"/>
      <c r="TA66" s="430"/>
      <c r="TB66" s="430"/>
      <c r="TC66" s="430"/>
      <c r="TD66" s="430"/>
      <c r="TE66" s="430"/>
      <c r="TF66" s="430"/>
      <c r="TG66" s="430"/>
      <c r="TH66" s="430"/>
      <c r="TI66" s="430"/>
      <c r="TJ66" s="430"/>
      <c r="TK66" s="430"/>
      <c r="TL66" s="430"/>
      <c r="TM66" s="430"/>
      <c r="TN66" s="430"/>
      <c r="TO66" s="430"/>
      <c r="TP66" s="430"/>
      <c r="TQ66" s="430"/>
      <c r="TR66" s="430"/>
      <c r="TS66" s="430"/>
      <c r="TT66" s="430"/>
      <c r="TU66" s="430"/>
      <c r="TV66" s="430"/>
      <c r="TW66" s="430"/>
      <c r="TX66" s="430"/>
      <c r="TY66" s="430"/>
      <c r="TZ66" s="430"/>
      <c r="UA66" s="430"/>
      <c r="UB66" s="430"/>
      <c r="UC66" s="430"/>
      <c r="UD66" s="430"/>
      <c r="UE66" s="430"/>
      <c r="UF66" s="430"/>
      <c r="UG66" s="430"/>
      <c r="UH66" s="430"/>
      <c r="UI66" s="430"/>
      <c r="UJ66" s="430"/>
      <c r="UK66" s="430"/>
      <c r="UL66" s="430"/>
      <c r="UM66" s="430"/>
      <c r="UN66" s="430"/>
      <c r="UO66" s="430"/>
      <c r="UP66" s="430"/>
      <c r="UQ66" s="430"/>
      <c r="UR66" s="430"/>
      <c r="US66" s="430"/>
      <c r="UT66" s="430"/>
      <c r="UU66" s="430"/>
      <c r="UV66" s="430"/>
      <c r="UW66" s="430"/>
      <c r="UX66" s="430"/>
      <c r="UY66" s="430"/>
      <c r="UZ66" s="430"/>
      <c r="VA66" s="430"/>
      <c r="VB66" s="430"/>
      <c r="VC66" s="430"/>
      <c r="VD66" s="430"/>
      <c r="VE66" s="430"/>
      <c r="VF66" s="430"/>
      <c r="VG66" s="430"/>
      <c r="VH66" s="430"/>
      <c r="VI66" s="430"/>
      <c r="VJ66" s="430"/>
      <c r="VK66" s="430"/>
      <c r="VL66" s="430"/>
      <c r="VM66" s="430"/>
      <c r="VN66" s="430"/>
      <c r="VO66" s="430"/>
      <c r="VP66" s="430"/>
      <c r="VQ66" s="430"/>
      <c r="VR66" s="430"/>
      <c r="VS66" s="430"/>
      <c r="VT66" s="430"/>
      <c r="VU66" s="430"/>
      <c r="VV66" s="430"/>
      <c r="VW66" s="430"/>
      <c r="VX66" s="430"/>
      <c r="VY66" s="430"/>
      <c r="VZ66" s="430"/>
      <c r="WA66" s="430"/>
      <c r="WB66" s="430"/>
      <c r="WC66" s="430"/>
      <c r="WD66" s="430"/>
      <c r="WE66" s="430"/>
      <c r="WF66" s="430"/>
      <c r="WG66" s="430"/>
      <c r="WH66" s="430"/>
      <c r="WI66" s="430"/>
      <c r="WJ66" s="430"/>
      <c r="WK66" s="430"/>
      <c r="WL66" s="430"/>
      <c r="WM66" s="430"/>
      <c r="WN66" s="430"/>
      <c r="WO66" s="430"/>
      <c r="WP66" s="430"/>
      <c r="WQ66" s="430"/>
      <c r="WR66" s="430"/>
      <c r="WS66" s="430"/>
      <c r="WT66" s="430"/>
      <c r="WU66" s="430"/>
      <c r="WV66" s="430"/>
      <c r="WW66" s="430"/>
      <c r="WX66" s="430"/>
      <c r="WY66" s="430"/>
      <c r="WZ66" s="430"/>
      <c r="XA66" s="430"/>
      <c r="XB66" s="430"/>
      <c r="XC66" s="430"/>
      <c r="XD66" s="430"/>
      <c r="XE66" s="430"/>
      <c r="XF66" s="430"/>
      <c r="XG66" s="430"/>
      <c r="XH66" s="430"/>
      <c r="XI66" s="430"/>
      <c r="XJ66" s="430"/>
      <c r="XK66" s="430"/>
      <c r="XL66" s="430"/>
      <c r="XM66" s="430"/>
      <c r="XN66" s="430"/>
      <c r="XO66" s="430"/>
      <c r="XP66" s="430"/>
      <c r="XQ66" s="430"/>
      <c r="XR66" s="430"/>
      <c r="XS66" s="430"/>
      <c r="XT66" s="430"/>
      <c r="XU66" s="430"/>
      <c r="XV66" s="430"/>
      <c r="XW66" s="430"/>
      <c r="XX66" s="430"/>
      <c r="XY66" s="430"/>
      <c r="XZ66" s="430"/>
      <c r="YA66" s="430"/>
      <c r="YB66" s="430"/>
      <c r="YC66" s="430"/>
      <c r="YD66" s="430"/>
      <c r="YE66" s="430"/>
      <c r="YF66" s="430"/>
      <c r="YG66" s="430"/>
      <c r="YH66" s="430"/>
      <c r="YI66" s="430"/>
      <c r="YJ66" s="430"/>
      <c r="YK66" s="430"/>
      <c r="YL66" s="430"/>
      <c r="YM66" s="430"/>
      <c r="YN66" s="430"/>
      <c r="YO66" s="430"/>
      <c r="YP66" s="430"/>
      <c r="YQ66" s="430"/>
      <c r="YR66" s="430"/>
      <c r="YS66" s="430"/>
      <c r="YT66" s="430"/>
      <c r="YU66" s="430"/>
      <c r="YV66" s="430"/>
      <c r="YW66" s="430"/>
      <c r="YX66" s="430"/>
      <c r="YY66" s="430"/>
      <c r="YZ66" s="430"/>
      <c r="ZA66" s="430"/>
      <c r="ZB66" s="430"/>
      <c r="ZC66" s="430"/>
      <c r="ZD66" s="430"/>
      <c r="ZE66" s="430"/>
      <c r="ZF66" s="430"/>
      <c r="ZG66" s="430"/>
      <c r="ZH66" s="430"/>
      <c r="ZI66" s="430"/>
      <c r="ZJ66" s="430"/>
      <c r="ZK66" s="430"/>
      <c r="ZL66" s="430"/>
      <c r="ZM66" s="430"/>
      <c r="ZN66" s="430"/>
      <c r="ZO66" s="430"/>
      <c r="ZP66" s="430"/>
      <c r="ZQ66" s="430"/>
      <c r="ZR66" s="430"/>
      <c r="ZS66" s="430"/>
      <c r="ZT66" s="430"/>
      <c r="ZU66" s="430"/>
      <c r="ZV66" s="430"/>
      <c r="ZW66" s="430"/>
      <c r="ZX66" s="430"/>
      <c r="ZY66" s="430"/>
      <c r="ZZ66" s="430"/>
      <c r="AAA66" s="430"/>
      <c r="AAB66" s="430"/>
      <c r="AAC66" s="430"/>
      <c r="AAD66" s="430"/>
      <c r="AAE66" s="430"/>
      <c r="AAF66" s="430"/>
      <c r="AAG66" s="430"/>
      <c r="AAH66" s="430"/>
      <c r="AAI66" s="430"/>
      <c r="AAJ66" s="430"/>
      <c r="AAK66" s="430"/>
      <c r="AAL66" s="430"/>
      <c r="AAM66" s="430"/>
      <c r="AAN66" s="430"/>
      <c r="AAO66" s="430"/>
      <c r="AAP66" s="430"/>
      <c r="AAQ66" s="430"/>
      <c r="AAR66" s="430"/>
      <c r="AAS66" s="430"/>
      <c r="AAT66" s="430"/>
      <c r="AAU66" s="430"/>
      <c r="AAV66" s="430"/>
      <c r="AAW66" s="430"/>
      <c r="AAX66" s="430"/>
      <c r="AAY66" s="430"/>
      <c r="AAZ66" s="430"/>
      <c r="ABA66" s="430"/>
      <c r="ABB66" s="430"/>
      <c r="ABC66" s="430"/>
      <c r="ABD66" s="430"/>
      <c r="ABE66" s="430"/>
      <c r="ABF66" s="430"/>
      <c r="ABG66" s="430"/>
      <c r="ABH66" s="430"/>
      <c r="ABI66" s="430"/>
      <c r="ABJ66" s="430"/>
      <c r="ABK66" s="430"/>
      <c r="ABL66" s="430"/>
      <c r="ABM66" s="430"/>
      <c r="ABN66" s="430"/>
      <c r="ABO66" s="430"/>
      <c r="ABP66" s="430"/>
      <c r="ABQ66" s="430"/>
      <c r="ABR66" s="430"/>
      <c r="ABS66" s="430"/>
      <c r="ABT66" s="430"/>
      <c r="ABU66" s="430"/>
      <c r="ABV66" s="430"/>
      <c r="ABW66" s="430"/>
      <c r="ABX66" s="430"/>
      <c r="ABY66" s="430"/>
      <c r="ABZ66" s="430"/>
      <c r="ACA66" s="430"/>
      <c r="ACB66" s="430"/>
      <c r="ACC66" s="430"/>
      <c r="ACD66" s="430"/>
      <c r="ACE66" s="430"/>
      <c r="ACF66" s="430"/>
      <c r="ACG66" s="430"/>
      <c r="ACH66" s="430"/>
      <c r="ACI66" s="430"/>
      <c r="ACJ66" s="430"/>
      <c r="ACK66" s="430"/>
      <c r="ACL66" s="430"/>
      <c r="ACM66" s="430"/>
      <c r="ACN66" s="430"/>
      <c r="ACO66" s="430"/>
      <c r="ACP66" s="430"/>
      <c r="ACQ66" s="430"/>
      <c r="ACR66" s="430"/>
      <c r="ACS66" s="430"/>
      <c r="ACT66" s="430"/>
      <c r="ACU66" s="430"/>
      <c r="ACV66" s="430"/>
      <c r="ACW66" s="430"/>
      <c r="ACX66" s="430"/>
      <c r="ACY66" s="430"/>
      <c r="ACZ66" s="430"/>
      <c r="ADA66" s="430"/>
      <c r="ADB66" s="430"/>
      <c r="ADC66" s="430"/>
      <c r="ADD66" s="430"/>
      <c r="ADE66" s="430"/>
      <c r="ADF66" s="430"/>
      <c r="ADG66" s="430"/>
      <c r="ADH66" s="430"/>
      <c r="ADI66" s="430"/>
      <c r="ADJ66" s="430"/>
      <c r="ADK66" s="430"/>
      <c r="ADL66" s="430"/>
      <c r="ADM66" s="430"/>
      <c r="ADN66" s="430"/>
      <c r="ADO66" s="430"/>
      <c r="ADP66" s="430"/>
      <c r="ADQ66" s="430"/>
      <c r="ADR66" s="430"/>
      <c r="ADS66" s="430"/>
      <c r="ADT66" s="430"/>
      <c r="ADU66" s="430"/>
      <c r="ADV66" s="430"/>
      <c r="ADW66" s="430"/>
      <c r="ADX66" s="430"/>
      <c r="ADY66" s="430"/>
      <c r="ADZ66" s="430"/>
      <c r="AEA66" s="430"/>
      <c r="AEB66" s="430"/>
      <c r="AEC66" s="430"/>
      <c r="AED66" s="430"/>
      <c r="AEE66" s="430"/>
      <c r="AEF66" s="430"/>
      <c r="AEG66" s="430"/>
      <c r="AEH66" s="430"/>
      <c r="AEI66" s="430"/>
      <c r="AEJ66" s="430"/>
      <c r="AEK66" s="430"/>
      <c r="AEL66" s="430"/>
      <c r="AEM66" s="430"/>
      <c r="AEN66" s="430"/>
      <c r="AEO66" s="430"/>
      <c r="AEP66" s="430"/>
      <c r="AEQ66" s="430"/>
      <c r="AER66" s="430"/>
      <c r="AES66" s="430"/>
      <c r="AET66" s="430"/>
      <c r="AEU66" s="430"/>
      <c r="AEV66" s="430"/>
      <c r="AEW66" s="430"/>
      <c r="AEX66" s="430"/>
      <c r="AEY66" s="430"/>
      <c r="AEZ66" s="430"/>
      <c r="AFA66" s="430"/>
      <c r="AFB66" s="430"/>
      <c r="AFC66" s="430"/>
      <c r="AFD66" s="430"/>
      <c r="AFE66" s="430"/>
      <c r="AFF66" s="430"/>
      <c r="AFG66" s="430"/>
      <c r="AFH66" s="430"/>
      <c r="AFI66" s="430"/>
      <c r="AFJ66" s="430"/>
      <c r="AFK66" s="430"/>
      <c r="AFL66" s="430"/>
      <c r="AFM66" s="430"/>
      <c r="AFN66" s="430"/>
      <c r="AFO66" s="430"/>
      <c r="AFP66" s="430"/>
      <c r="AFQ66" s="430"/>
      <c r="AFR66" s="430"/>
      <c r="AFS66" s="430"/>
      <c r="AFT66" s="430"/>
      <c r="AFU66" s="430"/>
      <c r="AFV66" s="430"/>
      <c r="AFW66" s="430"/>
      <c r="AFX66" s="430"/>
      <c r="AFY66" s="430"/>
      <c r="AFZ66" s="430"/>
      <c r="AGA66" s="430"/>
      <c r="AGB66" s="430"/>
      <c r="AGC66" s="430"/>
      <c r="AGD66" s="430"/>
      <c r="AGE66" s="430"/>
      <c r="AGF66" s="430"/>
      <c r="AGG66" s="430"/>
      <c r="AGH66" s="430"/>
      <c r="AGI66" s="430"/>
      <c r="AGJ66" s="430"/>
      <c r="AGK66" s="430"/>
      <c r="AGL66" s="430"/>
      <c r="AGM66" s="430"/>
      <c r="AGN66" s="430"/>
      <c r="AGO66" s="430"/>
      <c r="AGP66" s="430"/>
      <c r="AGQ66" s="430"/>
      <c r="AGR66" s="430"/>
      <c r="AGS66" s="430"/>
      <c r="AGT66" s="430"/>
      <c r="AGU66" s="430"/>
      <c r="AGV66" s="430"/>
      <c r="AGW66" s="430"/>
      <c r="AGX66" s="430"/>
      <c r="AGY66" s="430"/>
      <c r="AGZ66" s="430"/>
      <c r="AHA66" s="430"/>
      <c r="AHB66" s="430"/>
      <c r="AHC66" s="430"/>
      <c r="AHD66" s="430"/>
      <c r="AHE66" s="430"/>
      <c r="AHF66" s="430"/>
      <c r="AHG66" s="430"/>
      <c r="AHH66" s="430"/>
      <c r="AHI66" s="430"/>
      <c r="AHJ66" s="430"/>
      <c r="AHK66" s="430"/>
      <c r="AHL66" s="430"/>
      <c r="AHM66" s="430"/>
      <c r="AHN66" s="430"/>
      <c r="AHO66" s="430"/>
      <c r="AHP66" s="430"/>
      <c r="AHQ66" s="430"/>
      <c r="AHR66" s="430"/>
      <c r="AHS66" s="430"/>
      <c r="AHT66" s="430"/>
      <c r="AHU66" s="430"/>
      <c r="AHV66" s="430"/>
      <c r="AHW66" s="430"/>
      <c r="AHX66" s="430"/>
      <c r="AHY66" s="430"/>
      <c r="AHZ66" s="430"/>
      <c r="AIA66" s="430"/>
      <c r="AIB66" s="430"/>
      <c r="AIC66" s="430"/>
      <c r="AID66" s="430"/>
      <c r="AIE66" s="430"/>
      <c r="AIF66" s="430"/>
      <c r="AIG66" s="430"/>
      <c r="AIH66" s="430"/>
      <c r="AII66" s="430"/>
      <c r="AIJ66" s="430"/>
      <c r="AIK66" s="430"/>
      <c r="AIL66" s="430"/>
      <c r="AIM66" s="430"/>
      <c r="AIN66" s="430"/>
      <c r="AIO66" s="430"/>
      <c r="AIP66" s="430"/>
      <c r="AIQ66" s="430"/>
      <c r="AIR66" s="430"/>
      <c r="AIS66" s="430"/>
      <c r="AIT66" s="430"/>
      <c r="AIU66" s="430"/>
      <c r="AIV66" s="430"/>
      <c r="AIW66" s="430"/>
      <c r="AIX66" s="430"/>
      <c r="AIY66" s="430"/>
      <c r="AIZ66" s="430"/>
      <c r="AJA66" s="430"/>
      <c r="AJB66" s="430"/>
      <c r="AJC66" s="430"/>
      <c r="AJD66" s="430"/>
      <c r="AJE66" s="430"/>
      <c r="AJF66" s="430"/>
      <c r="AJG66" s="430"/>
      <c r="AJH66" s="430"/>
      <c r="AJI66" s="430"/>
      <c r="AJJ66" s="430"/>
      <c r="AJK66" s="430"/>
      <c r="AJL66" s="430"/>
      <c r="AJM66" s="430"/>
      <c r="AJN66" s="430"/>
      <c r="AJO66" s="430"/>
      <c r="AJP66" s="430"/>
      <c r="AJQ66" s="430"/>
      <c r="AJR66" s="430"/>
      <c r="AJS66" s="430"/>
      <c r="AJT66" s="430"/>
      <c r="AJU66" s="430"/>
      <c r="AJV66" s="430"/>
      <c r="AJW66" s="430"/>
      <c r="AJX66" s="430"/>
      <c r="AJY66" s="430"/>
      <c r="AJZ66" s="430"/>
      <c r="AKA66" s="430"/>
      <c r="AKB66" s="430"/>
      <c r="AKC66" s="430"/>
      <c r="AKD66" s="430"/>
      <c r="AKE66" s="430"/>
      <c r="AKF66" s="430"/>
      <c r="AKG66" s="430"/>
      <c r="AKH66" s="430"/>
      <c r="AKI66" s="430"/>
      <c r="AKJ66" s="430"/>
      <c r="AKK66" s="430"/>
      <c r="AKL66" s="430"/>
      <c r="AKM66" s="430"/>
      <c r="AKN66" s="430"/>
      <c r="AKO66" s="430"/>
      <c r="AKP66" s="430"/>
      <c r="AKQ66" s="430"/>
      <c r="AKR66" s="430"/>
      <c r="AKS66" s="430"/>
      <c r="AKT66" s="430"/>
      <c r="AKU66" s="430"/>
      <c r="AKV66" s="430"/>
      <c r="AKW66" s="430"/>
      <c r="AKX66" s="430"/>
      <c r="AKY66" s="430"/>
      <c r="AKZ66" s="430"/>
      <c r="ALA66" s="430"/>
      <c r="ALB66" s="430"/>
      <c r="ALC66" s="430"/>
      <c r="ALD66" s="430"/>
      <c r="ALE66" s="430"/>
      <c r="ALF66" s="430"/>
      <c r="ALG66" s="430"/>
      <c r="ALH66" s="430"/>
      <c r="ALI66" s="430"/>
      <c r="ALJ66" s="430"/>
      <c r="ALK66" s="430"/>
      <c r="ALL66" s="430"/>
      <c r="ALM66" s="430"/>
      <c r="ALN66" s="430"/>
      <c r="ALO66" s="430"/>
      <c r="ALP66" s="430"/>
      <c r="ALQ66" s="430"/>
      <c r="ALR66" s="430"/>
      <c r="ALS66" s="430"/>
      <c r="ALT66" s="430"/>
      <c r="ALU66" s="430"/>
      <c r="ALV66" s="430"/>
      <c r="ALW66" s="430"/>
      <c r="ALX66" s="430"/>
      <c r="ALY66" s="430"/>
      <c r="ALZ66" s="430"/>
      <c r="AMA66" s="430"/>
      <c r="AMB66" s="430"/>
      <c r="AMC66" s="430"/>
      <c r="AMD66" s="430"/>
      <c r="AME66" s="430"/>
      <c r="AMF66" s="430"/>
      <c r="AMG66" s="430"/>
      <c r="AMH66" s="430"/>
      <c r="AMI66" s="430"/>
      <c r="AMJ66" s="430"/>
      <c r="AMK66" s="430"/>
    </row>
    <row r="67" spans="1:1025" s="414" customFormat="1" ht="27" customHeight="1">
      <c r="A67" s="274"/>
      <c r="B67" s="449"/>
      <c r="C67" s="449"/>
      <c r="D67" s="449"/>
      <c r="E67" s="449"/>
      <c r="F67" s="449"/>
      <c r="G67" s="449"/>
      <c r="H67" s="449"/>
      <c r="I67" s="449"/>
      <c r="J67" s="449"/>
      <c r="K67" s="449"/>
      <c r="L67" s="449"/>
      <c r="M67" s="449"/>
      <c r="N67" s="449"/>
      <c r="O67" s="449"/>
      <c r="P67" s="449"/>
      <c r="Q67" s="449"/>
      <c r="R67" s="449"/>
      <c r="S67" s="449"/>
      <c r="T67" s="449"/>
      <c r="U67" s="449"/>
      <c r="V67" s="449"/>
      <c r="W67" s="449"/>
      <c r="X67" s="449"/>
      <c r="Y67" s="449"/>
      <c r="Z67" s="469"/>
      <c r="AA67" s="469"/>
      <c r="AB67" s="469"/>
      <c r="AC67" s="430"/>
      <c r="AD67" s="430"/>
      <c r="AE67" s="430"/>
      <c r="AF67" s="430"/>
      <c r="AG67" s="430"/>
      <c r="AH67" s="430"/>
      <c r="AI67" s="430"/>
      <c r="AJ67" s="430"/>
      <c r="AK67" s="430"/>
      <c r="AL67" s="430"/>
      <c r="AM67" s="430"/>
      <c r="AN67" s="430"/>
      <c r="AO67" s="430"/>
      <c r="AP67" s="430"/>
      <c r="AQ67" s="430"/>
      <c r="AR67" s="430"/>
      <c r="AS67" s="430"/>
      <c r="AT67" s="430"/>
      <c r="AU67" s="430"/>
      <c r="AV67" s="430"/>
      <c r="AW67" s="430"/>
      <c r="AX67" s="430"/>
      <c r="AY67" s="430"/>
      <c r="AZ67" s="430"/>
      <c r="BA67" s="430"/>
      <c r="BB67" s="430"/>
      <c r="BC67" s="430"/>
      <c r="BD67" s="430"/>
      <c r="BE67" s="430"/>
      <c r="BF67" s="430"/>
      <c r="BG67" s="430"/>
      <c r="BH67" s="430"/>
      <c r="BI67" s="430"/>
      <c r="BJ67" s="430"/>
      <c r="BK67" s="430"/>
      <c r="BL67" s="430"/>
      <c r="BM67" s="430"/>
      <c r="BN67" s="430"/>
      <c r="BO67" s="430"/>
      <c r="BP67" s="430"/>
      <c r="BQ67" s="430"/>
      <c r="BR67" s="430"/>
      <c r="BS67" s="430"/>
      <c r="BT67" s="430"/>
      <c r="BU67" s="430"/>
      <c r="BV67" s="430"/>
      <c r="BW67" s="430"/>
      <c r="BX67" s="430"/>
      <c r="BY67" s="430"/>
      <c r="BZ67" s="430"/>
      <c r="CA67" s="430"/>
      <c r="CB67" s="430"/>
      <c r="CC67" s="430"/>
      <c r="CD67" s="430"/>
      <c r="CE67" s="430"/>
      <c r="CF67" s="430"/>
      <c r="CG67" s="430"/>
      <c r="CH67" s="430"/>
      <c r="CI67" s="430"/>
      <c r="CJ67" s="430"/>
      <c r="CK67" s="430"/>
      <c r="CL67" s="430"/>
      <c r="CM67" s="430"/>
      <c r="CN67" s="430"/>
      <c r="CO67" s="430"/>
      <c r="CP67" s="430"/>
      <c r="CQ67" s="430"/>
      <c r="CR67" s="430"/>
      <c r="CS67" s="430"/>
      <c r="CT67" s="430"/>
      <c r="CU67" s="430"/>
      <c r="CV67" s="430"/>
      <c r="CW67" s="430"/>
      <c r="CX67" s="430"/>
      <c r="CY67" s="430"/>
      <c r="CZ67" s="430"/>
      <c r="DA67" s="430"/>
      <c r="DB67" s="430"/>
      <c r="DC67" s="430"/>
      <c r="DD67" s="430"/>
      <c r="DE67" s="430"/>
      <c r="DF67" s="430"/>
      <c r="DG67" s="430"/>
      <c r="DH67" s="430"/>
      <c r="DI67" s="430"/>
      <c r="DJ67" s="430"/>
      <c r="DK67" s="430"/>
      <c r="DL67" s="430"/>
      <c r="DM67" s="430"/>
      <c r="DN67" s="430"/>
      <c r="DO67" s="430"/>
      <c r="DP67" s="430"/>
      <c r="DQ67" s="430"/>
      <c r="DR67" s="430"/>
      <c r="DS67" s="430"/>
      <c r="DT67" s="430"/>
      <c r="DU67" s="430"/>
      <c r="DV67" s="430"/>
      <c r="DW67" s="430"/>
      <c r="DX67" s="430"/>
      <c r="DY67" s="430"/>
      <c r="DZ67" s="430"/>
      <c r="EA67" s="430"/>
      <c r="EB67" s="430"/>
      <c r="EC67" s="430"/>
      <c r="ED67" s="430"/>
      <c r="EE67" s="430"/>
      <c r="EF67" s="430"/>
      <c r="EG67" s="430"/>
      <c r="EH67" s="430"/>
      <c r="EI67" s="430"/>
      <c r="EJ67" s="430"/>
      <c r="EK67" s="430"/>
      <c r="EL67" s="430"/>
      <c r="EM67" s="430"/>
      <c r="EN67" s="430"/>
      <c r="EO67" s="430"/>
      <c r="EP67" s="430"/>
      <c r="EQ67" s="430"/>
      <c r="ER67" s="430"/>
      <c r="ES67" s="430"/>
      <c r="ET67" s="430"/>
      <c r="EU67" s="430"/>
      <c r="EV67" s="430"/>
      <c r="EW67" s="430"/>
      <c r="EX67" s="430"/>
      <c r="EY67" s="430"/>
      <c r="EZ67" s="430"/>
      <c r="FA67" s="430"/>
      <c r="FB67" s="430"/>
      <c r="FC67" s="430"/>
      <c r="FD67" s="430"/>
      <c r="FE67" s="430"/>
      <c r="FF67" s="430"/>
      <c r="FG67" s="430"/>
      <c r="FH67" s="430"/>
      <c r="FI67" s="430"/>
      <c r="FJ67" s="430"/>
      <c r="FK67" s="430"/>
      <c r="FL67" s="430"/>
      <c r="FM67" s="430"/>
      <c r="FN67" s="430"/>
      <c r="FO67" s="430"/>
      <c r="FP67" s="430"/>
      <c r="FQ67" s="430"/>
      <c r="FR67" s="430"/>
      <c r="FS67" s="430"/>
      <c r="FT67" s="430"/>
      <c r="FU67" s="430"/>
      <c r="FV67" s="430"/>
      <c r="FW67" s="430"/>
      <c r="FX67" s="430"/>
      <c r="FY67" s="430"/>
      <c r="FZ67" s="430"/>
      <c r="GA67" s="430"/>
      <c r="GB67" s="430"/>
      <c r="GC67" s="430"/>
      <c r="GD67" s="430"/>
      <c r="GE67" s="430"/>
      <c r="GF67" s="430"/>
      <c r="GG67" s="430"/>
      <c r="GH67" s="430"/>
      <c r="GI67" s="430"/>
      <c r="GJ67" s="430"/>
      <c r="GK67" s="430"/>
      <c r="GL67" s="430"/>
      <c r="GM67" s="430"/>
      <c r="GN67" s="430"/>
      <c r="GO67" s="430"/>
      <c r="GP67" s="430"/>
      <c r="GQ67" s="430"/>
      <c r="GR67" s="430"/>
      <c r="GS67" s="430"/>
      <c r="GT67" s="430"/>
      <c r="GU67" s="430"/>
      <c r="GV67" s="430"/>
      <c r="GW67" s="430"/>
      <c r="GX67" s="430"/>
      <c r="GY67" s="430"/>
      <c r="GZ67" s="430"/>
      <c r="HA67" s="430"/>
      <c r="HB67" s="430"/>
      <c r="HC67" s="430"/>
      <c r="HD67" s="430"/>
      <c r="HE67" s="430"/>
      <c r="HF67" s="430"/>
      <c r="HG67" s="430"/>
      <c r="HH67" s="430"/>
      <c r="HI67" s="430"/>
      <c r="HJ67" s="430"/>
      <c r="HK67" s="430"/>
      <c r="HL67" s="430"/>
      <c r="HM67" s="430"/>
      <c r="HN67" s="430"/>
      <c r="HO67" s="430"/>
      <c r="HP67" s="430"/>
      <c r="HQ67" s="430"/>
      <c r="HR67" s="430"/>
      <c r="HS67" s="430"/>
      <c r="HT67" s="430"/>
      <c r="HU67" s="430"/>
      <c r="HV67" s="430"/>
      <c r="HW67" s="430"/>
      <c r="HX67" s="430"/>
      <c r="HY67" s="430"/>
      <c r="HZ67" s="430"/>
      <c r="IA67" s="430"/>
      <c r="IB67" s="430"/>
      <c r="IC67" s="430"/>
      <c r="ID67" s="430"/>
      <c r="IE67" s="430"/>
      <c r="IF67" s="430"/>
      <c r="IG67" s="430"/>
      <c r="IH67" s="430"/>
      <c r="II67" s="430"/>
      <c r="IJ67" s="430"/>
      <c r="IK67" s="430"/>
      <c r="IL67" s="430"/>
      <c r="IM67" s="430"/>
      <c r="IN67" s="430"/>
      <c r="IO67" s="430"/>
      <c r="IP67" s="430"/>
      <c r="IQ67" s="430"/>
      <c r="IR67" s="430"/>
      <c r="IS67" s="430"/>
      <c r="IT67" s="430"/>
      <c r="IU67" s="430"/>
      <c r="IV67" s="430"/>
      <c r="IW67" s="430"/>
      <c r="IX67" s="430"/>
      <c r="IY67" s="430"/>
      <c r="IZ67" s="430"/>
      <c r="JA67" s="430"/>
      <c r="JB67" s="430"/>
      <c r="JC67" s="430"/>
      <c r="JD67" s="430"/>
      <c r="JE67" s="430"/>
      <c r="JF67" s="430"/>
      <c r="JG67" s="430"/>
      <c r="JH67" s="430"/>
      <c r="JI67" s="430"/>
      <c r="JJ67" s="430"/>
      <c r="JK67" s="430"/>
      <c r="JL67" s="430"/>
      <c r="JM67" s="430"/>
      <c r="JN67" s="430"/>
      <c r="JO67" s="430"/>
      <c r="JP67" s="430"/>
      <c r="JQ67" s="430"/>
      <c r="JR67" s="430"/>
      <c r="JS67" s="430"/>
      <c r="JT67" s="430"/>
      <c r="JU67" s="430"/>
      <c r="JV67" s="430"/>
      <c r="JW67" s="430"/>
      <c r="JX67" s="430"/>
      <c r="JY67" s="430"/>
      <c r="JZ67" s="430"/>
      <c r="KA67" s="430"/>
      <c r="KB67" s="430"/>
      <c r="KC67" s="430"/>
      <c r="KD67" s="430"/>
      <c r="KE67" s="430"/>
      <c r="KF67" s="430"/>
      <c r="KG67" s="430"/>
      <c r="KH67" s="430"/>
      <c r="KI67" s="430"/>
      <c r="KJ67" s="430"/>
      <c r="KK67" s="430"/>
      <c r="KL67" s="430"/>
      <c r="KM67" s="430"/>
      <c r="KN67" s="430"/>
      <c r="KO67" s="430"/>
      <c r="KP67" s="430"/>
      <c r="KQ67" s="430"/>
      <c r="KR67" s="430"/>
      <c r="KS67" s="430"/>
      <c r="KT67" s="430"/>
      <c r="KU67" s="430"/>
      <c r="KV67" s="430"/>
      <c r="KW67" s="430"/>
      <c r="KX67" s="430"/>
      <c r="KY67" s="430"/>
      <c r="KZ67" s="430"/>
      <c r="LA67" s="430"/>
      <c r="LB67" s="430"/>
      <c r="LC67" s="430"/>
      <c r="LD67" s="430"/>
      <c r="LE67" s="430"/>
      <c r="LF67" s="430"/>
      <c r="LG67" s="430"/>
      <c r="LH67" s="430"/>
      <c r="LI67" s="430"/>
      <c r="LJ67" s="430"/>
      <c r="LK67" s="430"/>
      <c r="LL67" s="430"/>
      <c r="LM67" s="430"/>
      <c r="LN67" s="430"/>
      <c r="LO67" s="430"/>
      <c r="LP67" s="430"/>
      <c r="LQ67" s="430"/>
      <c r="LR67" s="430"/>
      <c r="LS67" s="430"/>
      <c r="LT67" s="430"/>
      <c r="LU67" s="430"/>
      <c r="LV67" s="430"/>
      <c r="LW67" s="430"/>
      <c r="LX67" s="430"/>
      <c r="LY67" s="430"/>
      <c r="LZ67" s="430"/>
      <c r="MA67" s="430"/>
      <c r="MB67" s="430"/>
      <c r="MC67" s="430"/>
      <c r="MD67" s="430"/>
      <c r="ME67" s="430"/>
      <c r="MF67" s="430"/>
      <c r="MG67" s="430"/>
      <c r="MH67" s="430"/>
      <c r="MI67" s="430"/>
      <c r="MJ67" s="430"/>
      <c r="MK67" s="430"/>
      <c r="ML67" s="430"/>
      <c r="MM67" s="430"/>
      <c r="MN67" s="430"/>
      <c r="MO67" s="430"/>
      <c r="MP67" s="430"/>
      <c r="MQ67" s="430"/>
      <c r="MR67" s="430"/>
      <c r="MS67" s="430"/>
      <c r="MT67" s="430"/>
      <c r="MU67" s="430"/>
      <c r="MV67" s="430"/>
      <c r="MW67" s="430"/>
      <c r="MX67" s="430"/>
      <c r="MY67" s="430"/>
      <c r="MZ67" s="430"/>
      <c r="NA67" s="430"/>
      <c r="NB67" s="430"/>
      <c r="NC67" s="430"/>
      <c r="ND67" s="430"/>
      <c r="NE67" s="430"/>
      <c r="NF67" s="430"/>
      <c r="NG67" s="430"/>
      <c r="NH67" s="430"/>
      <c r="NI67" s="430"/>
      <c r="NJ67" s="430"/>
      <c r="NK67" s="430"/>
      <c r="NL67" s="430"/>
      <c r="NM67" s="430"/>
      <c r="NN67" s="430"/>
      <c r="NO67" s="430"/>
      <c r="NP67" s="430"/>
      <c r="NQ67" s="430"/>
      <c r="NR67" s="430"/>
      <c r="NS67" s="430"/>
      <c r="NT67" s="430"/>
      <c r="NU67" s="430"/>
      <c r="NV67" s="430"/>
      <c r="NW67" s="430"/>
      <c r="NX67" s="430"/>
      <c r="NY67" s="430"/>
      <c r="NZ67" s="430"/>
      <c r="OA67" s="430"/>
      <c r="OB67" s="430"/>
      <c r="OC67" s="430"/>
      <c r="OD67" s="430"/>
      <c r="OE67" s="430"/>
      <c r="OF67" s="430"/>
      <c r="OG67" s="430"/>
      <c r="OH67" s="430"/>
      <c r="OI67" s="430"/>
      <c r="OJ67" s="430"/>
      <c r="OK67" s="430"/>
      <c r="OL67" s="430"/>
      <c r="OM67" s="430"/>
      <c r="ON67" s="430"/>
      <c r="OO67" s="430"/>
      <c r="OP67" s="430"/>
      <c r="OQ67" s="430"/>
      <c r="OR67" s="430"/>
      <c r="OS67" s="430"/>
      <c r="OT67" s="430"/>
      <c r="OU67" s="430"/>
      <c r="OV67" s="430"/>
      <c r="OW67" s="430"/>
      <c r="OX67" s="430"/>
      <c r="OY67" s="430"/>
      <c r="OZ67" s="430"/>
      <c r="PA67" s="430"/>
      <c r="PB67" s="430"/>
      <c r="PC67" s="430"/>
      <c r="PD67" s="430"/>
      <c r="PE67" s="430"/>
      <c r="PF67" s="430"/>
      <c r="PG67" s="430"/>
      <c r="PH67" s="430"/>
      <c r="PI67" s="430"/>
      <c r="PJ67" s="430"/>
      <c r="PK67" s="430"/>
      <c r="PL67" s="430"/>
      <c r="PM67" s="430"/>
      <c r="PN67" s="430"/>
      <c r="PO67" s="430"/>
      <c r="PP67" s="430"/>
      <c r="PQ67" s="430"/>
      <c r="PR67" s="430"/>
      <c r="PS67" s="430"/>
      <c r="PT67" s="430"/>
      <c r="PU67" s="430"/>
      <c r="PV67" s="430"/>
      <c r="PW67" s="430"/>
      <c r="PX67" s="430"/>
      <c r="PY67" s="430"/>
      <c r="PZ67" s="430"/>
      <c r="QA67" s="430"/>
      <c r="QB67" s="430"/>
      <c r="QC67" s="430"/>
      <c r="QD67" s="430"/>
      <c r="QE67" s="430"/>
      <c r="QF67" s="430"/>
      <c r="QG67" s="430"/>
      <c r="QH67" s="430"/>
      <c r="QI67" s="430"/>
      <c r="QJ67" s="430"/>
      <c r="QK67" s="430"/>
      <c r="QL67" s="430"/>
      <c r="QM67" s="430"/>
      <c r="QN67" s="430"/>
      <c r="QO67" s="430"/>
      <c r="QP67" s="430"/>
      <c r="QQ67" s="430"/>
      <c r="QR67" s="430"/>
      <c r="QS67" s="430"/>
      <c r="QT67" s="430"/>
      <c r="QU67" s="430"/>
      <c r="QV67" s="430"/>
      <c r="QW67" s="430"/>
      <c r="QX67" s="430"/>
      <c r="QY67" s="430"/>
      <c r="QZ67" s="430"/>
      <c r="RA67" s="430"/>
      <c r="RB67" s="430"/>
      <c r="RC67" s="430"/>
      <c r="RD67" s="430"/>
      <c r="RE67" s="430"/>
      <c r="RF67" s="430"/>
      <c r="RG67" s="430"/>
      <c r="RH67" s="430"/>
      <c r="RI67" s="430"/>
      <c r="RJ67" s="430"/>
      <c r="RK67" s="430"/>
      <c r="RL67" s="430"/>
      <c r="RM67" s="430"/>
      <c r="RN67" s="430"/>
      <c r="RO67" s="430"/>
      <c r="RP67" s="430"/>
      <c r="RQ67" s="430"/>
      <c r="RR67" s="430"/>
      <c r="RS67" s="430"/>
      <c r="RT67" s="430"/>
      <c r="RU67" s="430"/>
      <c r="RV67" s="430"/>
      <c r="RW67" s="430"/>
      <c r="RX67" s="430"/>
      <c r="RY67" s="430"/>
      <c r="RZ67" s="430"/>
      <c r="SA67" s="430"/>
      <c r="SB67" s="430"/>
      <c r="SC67" s="430"/>
      <c r="SD67" s="430"/>
      <c r="SE67" s="430"/>
      <c r="SF67" s="430"/>
      <c r="SG67" s="430"/>
      <c r="SH67" s="430"/>
      <c r="SI67" s="430"/>
      <c r="SJ67" s="430"/>
      <c r="SK67" s="430"/>
      <c r="SL67" s="430"/>
      <c r="SM67" s="430"/>
      <c r="SN67" s="430"/>
      <c r="SO67" s="430"/>
      <c r="SP67" s="430"/>
      <c r="SQ67" s="430"/>
      <c r="SR67" s="430"/>
      <c r="SS67" s="430"/>
      <c r="ST67" s="430"/>
      <c r="SU67" s="430"/>
      <c r="SV67" s="430"/>
      <c r="SW67" s="430"/>
      <c r="SX67" s="430"/>
      <c r="SY67" s="430"/>
      <c r="SZ67" s="430"/>
      <c r="TA67" s="430"/>
      <c r="TB67" s="430"/>
      <c r="TC67" s="430"/>
      <c r="TD67" s="430"/>
      <c r="TE67" s="430"/>
      <c r="TF67" s="430"/>
      <c r="TG67" s="430"/>
      <c r="TH67" s="430"/>
      <c r="TI67" s="430"/>
      <c r="TJ67" s="430"/>
      <c r="TK67" s="430"/>
      <c r="TL67" s="430"/>
      <c r="TM67" s="430"/>
      <c r="TN67" s="430"/>
      <c r="TO67" s="430"/>
      <c r="TP67" s="430"/>
      <c r="TQ67" s="430"/>
      <c r="TR67" s="430"/>
      <c r="TS67" s="430"/>
      <c r="TT67" s="430"/>
      <c r="TU67" s="430"/>
      <c r="TV67" s="430"/>
      <c r="TW67" s="430"/>
      <c r="TX67" s="430"/>
      <c r="TY67" s="430"/>
      <c r="TZ67" s="430"/>
      <c r="UA67" s="430"/>
      <c r="UB67" s="430"/>
      <c r="UC67" s="430"/>
      <c r="UD67" s="430"/>
      <c r="UE67" s="430"/>
      <c r="UF67" s="430"/>
      <c r="UG67" s="430"/>
      <c r="UH67" s="430"/>
      <c r="UI67" s="430"/>
      <c r="UJ67" s="430"/>
      <c r="UK67" s="430"/>
      <c r="UL67" s="430"/>
      <c r="UM67" s="430"/>
      <c r="UN67" s="430"/>
      <c r="UO67" s="430"/>
      <c r="UP67" s="430"/>
      <c r="UQ67" s="430"/>
      <c r="UR67" s="430"/>
      <c r="US67" s="430"/>
      <c r="UT67" s="430"/>
      <c r="UU67" s="430"/>
      <c r="UV67" s="430"/>
      <c r="UW67" s="430"/>
      <c r="UX67" s="430"/>
      <c r="UY67" s="430"/>
      <c r="UZ67" s="430"/>
      <c r="VA67" s="430"/>
      <c r="VB67" s="430"/>
      <c r="VC67" s="430"/>
      <c r="VD67" s="430"/>
      <c r="VE67" s="430"/>
      <c r="VF67" s="430"/>
      <c r="VG67" s="430"/>
      <c r="VH67" s="430"/>
      <c r="VI67" s="430"/>
      <c r="VJ67" s="430"/>
      <c r="VK67" s="430"/>
      <c r="VL67" s="430"/>
      <c r="VM67" s="430"/>
      <c r="VN67" s="430"/>
      <c r="VO67" s="430"/>
      <c r="VP67" s="430"/>
      <c r="VQ67" s="430"/>
      <c r="VR67" s="430"/>
      <c r="VS67" s="430"/>
      <c r="VT67" s="430"/>
      <c r="VU67" s="430"/>
      <c r="VV67" s="430"/>
      <c r="VW67" s="430"/>
      <c r="VX67" s="430"/>
      <c r="VY67" s="430"/>
      <c r="VZ67" s="430"/>
      <c r="WA67" s="430"/>
      <c r="WB67" s="430"/>
      <c r="WC67" s="430"/>
      <c r="WD67" s="430"/>
      <c r="WE67" s="430"/>
      <c r="WF67" s="430"/>
      <c r="WG67" s="430"/>
      <c r="WH67" s="430"/>
      <c r="WI67" s="430"/>
      <c r="WJ67" s="430"/>
      <c r="WK67" s="430"/>
      <c r="WL67" s="430"/>
      <c r="WM67" s="430"/>
      <c r="WN67" s="430"/>
      <c r="WO67" s="430"/>
      <c r="WP67" s="430"/>
      <c r="WQ67" s="430"/>
      <c r="WR67" s="430"/>
      <c r="WS67" s="430"/>
      <c r="WT67" s="430"/>
      <c r="WU67" s="430"/>
      <c r="WV67" s="430"/>
      <c r="WW67" s="430"/>
      <c r="WX67" s="430"/>
      <c r="WY67" s="430"/>
      <c r="WZ67" s="430"/>
      <c r="XA67" s="430"/>
      <c r="XB67" s="430"/>
      <c r="XC67" s="430"/>
      <c r="XD67" s="430"/>
      <c r="XE67" s="430"/>
      <c r="XF67" s="430"/>
      <c r="XG67" s="430"/>
      <c r="XH67" s="430"/>
      <c r="XI67" s="430"/>
      <c r="XJ67" s="430"/>
      <c r="XK67" s="430"/>
      <c r="XL67" s="430"/>
      <c r="XM67" s="430"/>
      <c r="XN67" s="430"/>
      <c r="XO67" s="430"/>
      <c r="XP67" s="430"/>
      <c r="XQ67" s="430"/>
      <c r="XR67" s="430"/>
      <c r="XS67" s="430"/>
      <c r="XT67" s="430"/>
      <c r="XU67" s="430"/>
      <c r="XV67" s="430"/>
      <c r="XW67" s="430"/>
      <c r="XX67" s="430"/>
      <c r="XY67" s="430"/>
      <c r="XZ67" s="430"/>
      <c r="YA67" s="430"/>
      <c r="YB67" s="430"/>
      <c r="YC67" s="430"/>
      <c r="YD67" s="430"/>
      <c r="YE67" s="430"/>
      <c r="YF67" s="430"/>
      <c r="YG67" s="430"/>
      <c r="YH67" s="430"/>
      <c r="YI67" s="430"/>
      <c r="YJ67" s="430"/>
      <c r="YK67" s="430"/>
      <c r="YL67" s="430"/>
      <c r="YM67" s="430"/>
      <c r="YN67" s="430"/>
      <c r="YO67" s="430"/>
      <c r="YP67" s="430"/>
      <c r="YQ67" s="430"/>
      <c r="YR67" s="430"/>
      <c r="YS67" s="430"/>
      <c r="YT67" s="430"/>
      <c r="YU67" s="430"/>
      <c r="YV67" s="430"/>
      <c r="YW67" s="430"/>
      <c r="YX67" s="430"/>
      <c r="YY67" s="430"/>
      <c r="YZ67" s="430"/>
      <c r="ZA67" s="430"/>
      <c r="ZB67" s="430"/>
      <c r="ZC67" s="430"/>
      <c r="ZD67" s="430"/>
      <c r="ZE67" s="430"/>
      <c r="ZF67" s="430"/>
      <c r="ZG67" s="430"/>
      <c r="ZH67" s="430"/>
      <c r="ZI67" s="430"/>
      <c r="ZJ67" s="430"/>
      <c r="ZK67" s="430"/>
      <c r="ZL67" s="430"/>
      <c r="ZM67" s="430"/>
      <c r="ZN67" s="430"/>
      <c r="ZO67" s="430"/>
      <c r="ZP67" s="430"/>
      <c r="ZQ67" s="430"/>
      <c r="ZR67" s="430"/>
      <c r="ZS67" s="430"/>
      <c r="ZT67" s="430"/>
      <c r="ZU67" s="430"/>
      <c r="ZV67" s="430"/>
      <c r="ZW67" s="430"/>
      <c r="ZX67" s="430"/>
      <c r="ZY67" s="430"/>
      <c r="ZZ67" s="430"/>
      <c r="AAA67" s="430"/>
      <c r="AAB67" s="430"/>
      <c r="AAC67" s="430"/>
      <c r="AAD67" s="430"/>
      <c r="AAE67" s="430"/>
      <c r="AAF67" s="430"/>
      <c r="AAG67" s="430"/>
      <c r="AAH67" s="430"/>
      <c r="AAI67" s="430"/>
      <c r="AAJ67" s="430"/>
      <c r="AAK67" s="430"/>
      <c r="AAL67" s="430"/>
      <c r="AAM67" s="430"/>
      <c r="AAN67" s="430"/>
      <c r="AAO67" s="430"/>
      <c r="AAP67" s="430"/>
      <c r="AAQ67" s="430"/>
      <c r="AAR67" s="430"/>
      <c r="AAS67" s="430"/>
      <c r="AAT67" s="430"/>
      <c r="AAU67" s="430"/>
      <c r="AAV67" s="430"/>
      <c r="AAW67" s="430"/>
      <c r="AAX67" s="430"/>
      <c r="AAY67" s="430"/>
      <c r="AAZ67" s="430"/>
      <c r="ABA67" s="430"/>
      <c r="ABB67" s="430"/>
      <c r="ABC67" s="430"/>
      <c r="ABD67" s="430"/>
      <c r="ABE67" s="430"/>
      <c r="ABF67" s="430"/>
      <c r="ABG67" s="430"/>
      <c r="ABH67" s="430"/>
      <c r="ABI67" s="430"/>
      <c r="ABJ67" s="430"/>
      <c r="ABK67" s="430"/>
      <c r="ABL67" s="430"/>
      <c r="ABM67" s="430"/>
      <c r="ABN67" s="430"/>
      <c r="ABO67" s="430"/>
      <c r="ABP67" s="430"/>
      <c r="ABQ67" s="430"/>
      <c r="ABR67" s="430"/>
      <c r="ABS67" s="430"/>
      <c r="ABT67" s="430"/>
      <c r="ABU67" s="430"/>
      <c r="ABV67" s="430"/>
      <c r="ABW67" s="430"/>
      <c r="ABX67" s="430"/>
      <c r="ABY67" s="430"/>
      <c r="ABZ67" s="430"/>
      <c r="ACA67" s="430"/>
      <c r="ACB67" s="430"/>
      <c r="ACC67" s="430"/>
      <c r="ACD67" s="430"/>
      <c r="ACE67" s="430"/>
      <c r="ACF67" s="430"/>
      <c r="ACG67" s="430"/>
      <c r="ACH67" s="430"/>
      <c r="ACI67" s="430"/>
      <c r="ACJ67" s="430"/>
      <c r="ACK67" s="430"/>
      <c r="ACL67" s="430"/>
      <c r="ACM67" s="430"/>
      <c r="ACN67" s="430"/>
      <c r="ACO67" s="430"/>
      <c r="ACP67" s="430"/>
      <c r="ACQ67" s="430"/>
      <c r="ACR67" s="430"/>
      <c r="ACS67" s="430"/>
      <c r="ACT67" s="430"/>
      <c r="ACU67" s="430"/>
      <c r="ACV67" s="430"/>
      <c r="ACW67" s="430"/>
      <c r="ACX67" s="430"/>
      <c r="ACY67" s="430"/>
      <c r="ACZ67" s="430"/>
      <c r="ADA67" s="430"/>
      <c r="ADB67" s="430"/>
      <c r="ADC67" s="430"/>
      <c r="ADD67" s="430"/>
      <c r="ADE67" s="430"/>
      <c r="ADF67" s="430"/>
      <c r="ADG67" s="430"/>
      <c r="ADH67" s="430"/>
      <c r="ADI67" s="430"/>
      <c r="ADJ67" s="430"/>
      <c r="ADK67" s="430"/>
      <c r="ADL67" s="430"/>
      <c r="ADM67" s="430"/>
      <c r="ADN67" s="430"/>
      <c r="ADO67" s="430"/>
      <c r="ADP67" s="430"/>
      <c r="ADQ67" s="430"/>
      <c r="ADR67" s="430"/>
      <c r="ADS67" s="430"/>
      <c r="ADT67" s="430"/>
      <c r="ADU67" s="430"/>
      <c r="ADV67" s="430"/>
      <c r="ADW67" s="430"/>
      <c r="ADX67" s="430"/>
      <c r="ADY67" s="430"/>
      <c r="ADZ67" s="430"/>
      <c r="AEA67" s="430"/>
      <c r="AEB67" s="430"/>
      <c r="AEC67" s="430"/>
      <c r="AED67" s="430"/>
      <c r="AEE67" s="430"/>
      <c r="AEF67" s="430"/>
      <c r="AEG67" s="430"/>
      <c r="AEH67" s="430"/>
      <c r="AEI67" s="430"/>
      <c r="AEJ67" s="430"/>
      <c r="AEK67" s="430"/>
      <c r="AEL67" s="430"/>
      <c r="AEM67" s="430"/>
      <c r="AEN67" s="430"/>
      <c r="AEO67" s="430"/>
      <c r="AEP67" s="430"/>
      <c r="AEQ67" s="430"/>
      <c r="AER67" s="430"/>
      <c r="AES67" s="430"/>
      <c r="AET67" s="430"/>
      <c r="AEU67" s="430"/>
      <c r="AEV67" s="430"/>
      <c r="AEW67" s="430"/>
      <c r="AEX67" s="430"/>
      <c r="AEY67" s="430"/>
      <c r="AEZ67" s="430"/>
      <c r="AFA67" s="430"/>
      <c r="AFB67" s="430"/>
      <c r="AFC67" s="430"/>
      <c r="AFD67" s="430"/>
      <c r="AFE67" s="430"/>
      <c r="AFF67" s="430"/>
      <c r="AFG67" s="430"/>
      <c r="AFH67" s="430"/>
      <c r="AFI67" s="430"/>
      <c r="AFJ67" s="430"/>
      <c r="AFK67" s="430"/>
      <c r="AFL67" s="430"/>
      <c r="AFM67" s="430"/>
      <c r="AFN67" s="430"/>
      <c r="AFO67" s="430"/>
      <c r="AFP67" s="430"/>
      <c r="AFQ67" s="430"/>
      <c r="AFR67" s="430"/>
      <c r="AFS67" s="430"/>
      <c r="AFT67" s="430"/>
      <c r="AFU67" s="430"/>
      <c r="AFV67" s="430"/>
      <c r="AFW67" s="430"/>
      <c r="AFX67" s="430"/>
      <c r="AFY67" s="430"/>
      <c r="AFZ67" s="430"/>
      <c r="AGA67" s="430"/>
      <c r="AGB67" s="430"/>
      <c r="AGC67" s="430"/>
      <c r="AGD67" s="430"/>
      <c r="AGE67" s="430"/>
      <c r="AGF67" s="430"/>
      <c r="AGG67" s="430"/>
      <c r="AGH67" s="430"/>
      <c r="AGI67" s="430"/>
      <c r="AGJ67" s="430"/>
      <c r="AGK67" s="430"/>
      <c r="AGL67" s="430"/>
      <c r="AGM67" s="430"/>
      <c r="AGN67" s="430"/>
      <c r="AGO67" s="430"/>
      <c r="AGP67" s="430"/>
      <c r="AGQ67" s="430"/>
      <c r="AGR67" s="430"/>
      <c r="AGS67" s="430"/>
      <c r="AGT67" s="430"/>
      <c r="AGU67" s="430"/>
      <c r="AGV67" s="430"/>
      <c r="AGW67" s="430"/>
      <c r="AGX67" s="430"/>
      <c r="AGY67" s="430"/>
      <c r="AGZ67" s="430"/>
      <c r="AHA67" s="430"/>
      <c r="AHB67" s="430"/>
      <c r="AHC67" s="430"/>
      <c r="AHD67" s="430"/>
      <c r="AHE67" s="430"/>
      <c r="AHF67" s="430"/>
      <c r="AHG67" s="430"/>
      <c r="AHH67" s="430"/>
      <c r="AHI67" s="430"/>
      <c r="AHJ67" s="430"/>
      <c r="AHK67" s="430"/>
      <c r="AHL67" s="430"/>
      <c r="AHM67" s="430"/>
      <c r="AHN67" s="430"/>
      <c r="AHO67" s="430"/>
      <c r="AHP67" s="430"/>
      <c r="AHQ67" s="430"/>
      <c r="AHR67" s="430"/>
      <c r="AHS67" s="430"/>
      <c r="AHT67" s="430"/>
      <c r="AHU67" s="430"/>
      <c r="AHV67" s="430"/>
      <c r="AHW67" s="430"/>
      <c r="AHX67" s="430"/>
      <c r="AHY67" s="430"/>
      <c r="AHZ67" s="430"/>
      <c r="AIA67" s="430"/>
      <c r="AIB67" s="430"/>
      <c r="AIC67" s="430"/>
      <c r="AID67" s="430"/>
      <c r="AIE67" s="430"/>
      <c r="AIF67" s="430"/>
      <c r="AIG67" s="430"/>
      <c r="AIH67" s="430"/>
      <c r="AII67" s="430"/>
      <c r="AIJ67" s="430"/>
      <c r="AIK67" s="430"/>
      <c r="AIL67" s="430"/>
      <c r="AIM67" s="430"/>
      <c r="AIN67" s="430"/>
      <c r="AIO67" s="430"/>
      <c r="AIP67" s="430"/>
      <c r="AIQ67" s="430"/>
      <c r="AIR67" s="430"/>
      <c r="AIS67" s="430"/>
      <c r="AIT67" s="430"/>
      <c r="AIU67" s="430"/>
      <c r="AIV67" s="430"/>
      <c r="AIW67" s="430"/>
      <c r="AIX67" s="430"/>
      <c r="AIY67" s="430"/>
      <c r="AIZ67" s="430"/>
      <c r="AJA67" s="430"/>
      <c r="AJB67" s="430"/>
      <c r="AJC67" s="430"/>
      <c r="AJD67" s="430"/>
      <c r="AJE67" s="430"/>
      <c r="AJF67" s="430"/>
      <c r="AJG67" s="430"/>
      <c r="AJH67" s="430"/>
      <c r="AJI67" s="430"/>
      <c r="AJJ67" s="430"/>
      <c r="AJK67" s="430"/>
      <c r="AJL67" s="430"/>
      <c r="AJM67" s="430"/>
      <c r="AJN67" s="430"/>
      <c r="AJO67" s="430"/>
      <c r="AJP67" s="430"/>
      <c r="AJQ67" s="430"/>
      <c r="AJR67" s="430"/>
      <c r="AJS67" s="430"/>
      <c r="AJT67" s="430"/>
      <c r="AJU67" s="430"/>
      <c r="AJV67" s="430"/>
      <c r="AJW67" s="430"/>
      <c r="AJX67" s="430"/>
      <c r="AJY67" s="430"/>
      <c r="AJZ67" s="430"/>
      <c r="AKA67" s="430"/>
      <c r="AKB67" s="430"/>
      <c r="AKC67" s="430"/>
      <c r="AKD67" s="430"/>
      <c r="AKE67" s="430"/>
      <c r="AKF67" s="430"/>
      <c r="AKG67" s="430"/>
      <c r="AKH67" s="430"/>
      <c r="AKI67" s="430"/>
      <c r="AKJ67" s="430"/>
      <c r="AKK67" s="430"/>
      <c r="AKL67" s="430"/>
      <c r="AKM67" s="430"/>
      <c r="AKN67" s="430"/>
      <c r="AKO67" s="430"/>
      <c r="AKP67" s="430"/>
      <c r="AKQ67" s="430"/>
      <c r="AKR67" s="430"/>
      <c r="AKS67" s="430"/>
      <c r="AKT67" s="430"/>
      <c r="AKU67" s="430"/>
      <c r="AKV67" s="430"/>
      <c r="AKW67" s="430"/>
      <c r="AKX67" s="430"/>
      <c r="AKY67" s="430"/>
      <c r="AKZ67" s="430"/>
      <c r="ALA67" s="430"/>
      <c r="ALB67" s="430"/>
      <c r="ALC67" s="430"/>
      <c r="ALD67" s="430"/>
      <c r="ALE67" s="430"/>
      <c r="ALF67" s="430"/>
      <c r="ALG67" s="430"/>
      <c r="ALH67" s="430"/>
      <c r="ALI67" s="430"/>
      <c r="ALJ67" s="430"/>
      <c r="ALK67" s="430"/>
      <c r="ALL67" s="430"/>
      <c r="ALM67" s="430"/>
      <c r="ALN67" s="430"/>
      <c r="ALO67" s="430"/>
      <c r="ALP67" s="430"/>
      <c r="ALQ67" s="430"/>
      <c r="ALR67" s="430"/>
      <c r="ALS67" s="430"/>
      <c r="ALT67" s="430"/>
      <c r="ALU67" s="430"/>
      <c r="ALV67" s="430"/>
      <c r="ALW67" s="430"/>
      <c r="ALX67" s="430"/>
      <c r="ALY67" s="430"/>
      <c r="ALZ67" s="430"/>
      <c r="AMA67" s="430"/>
      <c r="AMB67" s="430"/>
      <c r="AMC67" s="430"/>
      <c r="AMD67" s="430"/>
      <c r="AME67" s="430"/>
      <c r="AMF67" s="430"/>
      <c r="AMG67" s="430"/>
      <c r="AMH67" s="430"/>
      <c r="AMI67" s="430"/>
      <c r="AMJ67" s="430"/>
      <c r="AMK67" s="430"/>
    </row>
    <row r="68" spans="1:1025" s="414" customFormat="1" ht="27" customHeight="1">
      <c r="A68" s="274"/>
      <c r="B68" s="449"/>
      <c r="C68" s="449"/>
      <c r="D68" s="449"/>
      <c r="E68" s="449"/>
      <c r="F68" s="449"/>
      <c r="G68" s="449"/>
      <c r="H68" s="449"/>
      <c r="I68" s="449"/>
      <c r="J68" s="449"/>
      <c r="K68" s="449"/>
      <c r="L68" s="449"/>
      <c r="M68" s="449"/>
      <c r="N68" s="449"/>
      <c r="O68" s="449"/>
      <c r="P68" s="449"/>
      <c r="Q68" s="449"/>
      <c r="R68" s="449"/>
      <c r="S68" s="449"/>
      <c r="T68" s="449"/>
      <c r="U68" s="449"/>
      <c r="V68" s="449"/>
      <c r="W68" s="449"/>
      <c r="X68" s="449"/>
      <c r="Y68" s="449"/>
      <c r="Z68" s="469"/>
      <c r="AA68" s="469"/>
      <c r="AB68" s="469"/>
      <c r="AC68" s="430"/>
      <c r="AD68" s="430"/>
      <c r="AE68" s="430"/>
      <c r="AF68" s="430"/>
      <c r="AG68" s="430"/>
      <c r="AH68" s="430"/>
      <c r="AI68" s="430"/>
      <c r="AJ68" s="430"/>
      <c r="AK68" s="430"/>
      <c r="AL68" s="430"/>
      <c r="AM68" s="430"/>
      <c r="AN68" s="430"/>
      <c r="AO68" s="430"/>
      <c r="AP68" s="430"/>
      <c r="AQ68" s="430"/>
      <c r="AR68" s="430"/>
      <c r="AS68" s="430"/>
      <c r="AT68" s="430"/>
      <c r="AU68" s="430"/>
      <c r="AV68" s="430"/>
      <c r="AW68" s="430"/>
      <c r="AX68" s="430"/>
      <c r="AY68" s="430"/>
      <c r="AZ68" s="430"/>
      <c r="BA68" s="430"/>
      <c r="BB68" s="430"/>
      <c r="BC68" s="430"/>
      <c r="BD68" s="430"/>
      <c r="BE68" s="430"/>
      <c r="BF68" s="430"/>
      <c r="BG68" s="430"/>
      <c r="BH68" s="430"/>
      <c r="BI68" s="430"/>
      <c r="BJ68" s="430"/>
      <c r="BK68" s="430"/>
      <c r="BL68" s="430"/>
      <c r="BM68" s="430"/>
      <c r="BN68" s="430"/>
      <c r="BO68" s="430"/>
      <c r="BP68" s="430"/>
      <c r="BQ68" s="430"/>
      <c r="BR68" s="430"/>
      <c r="BS68" s="430"/>
      <c r="BT68" s="430"/>
      <c r="BU68" s="430"/>
      <c r="BV68" s="430"/>
      <c r="BW68" s="430"/>
      <c r="BX68" s="430"/>
      <c r="BY68" s="430"/>
      <c r="BZ68" s="430"/>
      <c r="CA68" s="430"/>
      <c r="CB68" s="430"/>
      <c r="CC68" s="430"/>
      <c r="CD68" s="430"/>
      <c r="CE68" s="430"/>
      <c r="CF68" s="430"/>
      <c r="CG68" s="430"/>
      <c r="CH68" s="430"/>
      <c r="CI68" s="430"/>
      <c r="CJ68" s="430"/>
      <c r="CK68" s="430"/>
      <c r="CL68" s="430"/>
      <c r="CM68" s="430"/>
      <c r="CN68" s="430"/>
      <c r="CO68" s="430"/>
      <c r="CP68" s="430"/>
      <c r="CQ68" s="430"/>
      <c r="CR68" s="430"/>
      <c r="CS68" s="430"/>
      <c r="CT68" s="430"/>
      <c r="CU68" s="430"/>
      <c r="CV68" s="430"/>
      <c r="CW68" s="430"/>
      <c r="CX68" s="430"/>
      <c r="CY68" s="430"/>
      <c r="CZ68" s="430"/>
      <c r="DA68" s="430"/>
      <c r="DB68" s="430"/>
      <c r="DC68" s="430"/>
      <c r="DD68" s="430"/>
      <c r="DE68" s="430"/>
      <c r="DF68" s="430"/>
      <c r="DG68" s="430"/>
      <c r="DH68" s="430"/>
      <c r="DI68" s="430"/>
      <c r="DJ68" s="430"/>
      <c r="DK68" s="430"/>
      <c r="DL68" s="430"/>
      <c r="DM68" s="430"/>
      <c r="DN68" s="430"/>
      <c r="DO68" s="430"/>
      <c r="DP68" s="430"/>
      <c r="DQ68" s="430"/>
      <c r="DR68" s="430"/>
      <c r="DS68" s="430"/>
      <c r="DT68" s="430"/>
      <c r="DU68" s="430"/>
      <c r="DV68" s="430"/>
      <c r="DW68" s="430"/>
      <c r="DX68" s="430"/>
      <c r="DY68" s="430"/>
      <c r="DZ68" s="430"/>
      <c r="EA68" s="430"/>
      <c r="EB68" s="430"/>
      <c r="EC68" s="430"/>
      <c r="ED68" s="430"/>
      <c r="EE68" s="430"/>
      <c r="EF68" s="430"/>
      <c r="EG68" s="430"/>
      <c r="EH68" s="430"/>
      <c r="EI68" s="430"/>
      <c r="EJ68" s="430"/>
      <c r="EK68" s="430"/>
      <c r="EL68" s="430"/>
      <c r="EM68" s="430"/>
      <c r="EN68" s="430"/>
      <c r="EO68" s="430"/>
      <c r="EP68" s="430"/>
      <c r="EQ68" s="430"/>
      <c r="ER68" s="430"/>
      <c r="ES68" s="430"/>
      <c r="ET68" s="430"/>
      <c r="EU68" s="430"/>
      <c r="EV68" s="430"/>
      <c r="EW68" s="430"/>
      <c r="EX68" s="430"/>
      <c r="EY68" s="430"/>
      <c r="EZ68" s="430"/>
      <c r="FA68" s="430"/>
      <c r="FB68" s="430"/>
      <c r="FC68" s="430"/>
      <c r="FD68" s="430"/>
      <c r="FE68" s="430"/>
      <c r="FF68" s="430"/>
      <c r="FG68" s="430"/>
      <c r="FH68" s="430"/>
      <c r="FI68" s="430"/>
      <c r="FJ68" s="430"/>
      <c r="FK68" s="430"/>
      <c r="FL68" s="430"/>
      <c r="FM68" s="430"/>
      <c r="FN68" s="430"/>
      <c r="FO68" s="430"/>
      <c r="FP68" s="430"/>
      <c r="FQ68" s="430"/>
      <c r="FR68" s="430"/>
      <c r="FS68" s="430"/>
      <c r="FT68" s="430"/>
      <c r="FU68" s="430"/>
      <c r="FV68" s="430"/>
      <c r="FW68" s="430"/>
      <c r="FX68" s="430"/>
      <c r="FY68" s="430"/>
      <c r="FZ68" s="430"/>
      <c r="GA68" s="430"/>
      <c r="GB68" s="430"/>
      <c r="GC68" s="430"/>
      <c r="GD68" s="430"/>
      <c r="GE68" s="430"/>
      <c r="GF68" s="430"/>
      <c r="GG68" s="430"/>
      <c r="GH68" s="430"/>
      <c r="GI68" s="430"/>
      <c r="GJ68" s="430"/>
      <c r="GK68" s="430"/>
      <c r="GL68" s="430"/>
      <c r="GM68" s="430"/>
      <c r="GN68" s="430"/>
      <c r="GO68" s="430"/>
      <c r="GP68" s="430"/>
      <c r="GQ68" s="430"/>
      <c r="GR68" s="430"/>
      <c r="GS68" s="430"/>
      <c r="GT68" s="430"/>
      <c r="GU68" s="430"/>
      <c r="GV68" s="430"/>
      <c r="GW68" s="430"/>
      <c r="GX68" s="430"/>
      <c r="GY68" s="430"/>
      <c r="GZ68" s="430"/>
      <c r="HA68" s="430"/>
      <c r="HB68" s="430"/>
      <c r="HC68" s="430"/>
      <c r="HD68" s="430"/>
      <c r="HE68" s="430"/>
      <c r="HF68" s="430"/>
      <c r="HG68" s="430"/>
      <c r="HH68" s="430"/>
      <c r="HI68" s="430"/>
      <c r="HJ68" s="430"/>
      <c r="HK68" s="430"/>
      <c r="HL68" s="430"/>
      <c r="HM68" s="430"/>
      <c r="HN68" s="430"/>
      <c r="HO68" s="430"/>
      <c r="HP68" s="430"/>
      <c r="HQ68" s="430"/>
      <c r="HR68" s="430"/>
      <c r="HS68" s="430"/>
      <c r="HT68" s="430"/>
      <c r="HU68" s="430"/>
      <c r="HV68" s="430"/>
      <c r="HW68" s="430"/>
      <c r="HX68" s="430"/>
      <c r="HY68" s="430"/>
      <c r="HZ68" s="430"/>
      <c r="IA68" s="430"/>
      <c r="IB68" s="430"/>
      <c r="IC68" s="430"/>
      <c r="ID68" s="430"/>
      <c r="IE68" s="430"/>
      <c r="IF68" s="430"/>
      <c r="IG68" s="430"/>
      <c r="IH68" s="430"/>
      <c r="II68" s="430"/>
      <c r="IJ68" s="430"/>
      <c r="IK68" s="430"/>
      <c r="IL68" s="430"/>
      <c r="IM68" s="430"/>
      <c r="IN68" s="430"/>
      <c r="IO68" s="430"/>
      <c r="IP68" s="430"/>
      <c r="IQ68" s="430"/>
      <c r="IR68" s="430"/>
      <c r="IS68" s="430"/>
      <c r="IT68" s="430"/>
      <c r="IU68" s="430"/>
      <c r="IV68" s="430"/>
      <c r="IW68" s="430"/>
      <c r="IX68" s="430"/>
      <c r="IY68" s="430"/>
      <c r="IZ68" s="430"/>
      <c r="JA68" s="430"/>
      <c r="JB68" s="430"/>
      <c r="JC68" s="430"/>
      <c r="JD68" s="430"/>
      <c r="JE68" s="430"/>
      <c r="JF68" s="430"/>
      <c r="JG68" s="430"/>
      <c r="JH68" s="430"/>
      <c r="JI68" s="430"/>
      <c r="JJ68" s="430"/>
      <c r="JK68" s="430"/>
      <c r="JL68" s="430"/>
      <c r="JM68" s="430"/>
      <c r="JN68" s="430"/>
      <c r="JO68" s="430"/>
      <c r="JP68" s="430"/>
      <c r="JQ68" s="430"/>
      <c r="JR68" s="430"/>
      <c r="JS68" s="430"/>
      <c r="JT68" s="430"/>
      <c r="JU68" s="430"/>
      <c r="JV68" s="430"/>
      <c r="JW68" s="430"/>
      <c r="JX68" s="430"/>
      <c r="JY68" s="430"/>
      <c r="JZ68" s="430"/>
      <c r="KA68" s="430"/>
      <c r="KB68" s="430"/>
      <c r="KC68" s="430"/>
      <c r="KD68" s="430"/>
      <c r="KE68" s="430"/>
      <c r="KF68" s="430"/>
      <c r="KG68" s="430"/>
      <c r="KH68" s="430"/>
      <c r="KI68" s="430"/>
      <c r="KJ68" s="430"/>
      <c r="KK68" s="430"/>
      <c r="KL68" s="430"/>
      <c r="KM68" s="430"/>
      <c r="KN68" s="430"/>
      <c r="KO68" s="430"/>
      <c r="KP68" s="430"/>
      <c r="KQ68" s="430"/>
      <c r="KR68" s="430"/>
      <c r="KS68" s="430"/>
      <c r="KT68" s="430"/>
      <c r="KU68" s="430"/>
      <c r="KV68" s="430"/>
      <c r="KW68" s="430"/>
      <c r="KX68" s="430"/>
      <c r="KY68" s="430"/>
      <c r="KZ68" s="430"/>
      <c r="LA68" s="430"/>
      <c r="LB68" s="430"/>
      <c r="LC68" s="430"/>
      <c r="LD68" s="430"/>
      <c r="LE68" s="430"/>
      <c r="LF68" s="430"/>
      <c r="LG68" s="430"/>
      <c r="LH68" s="430"/>
      <c r="LI68" s="430"/>
      <c r="LJ68" s="430"/>
      <c r="LK68" s="430"/>
      <c r="LL68" s="430"/>
      <c r="LM68" s="430"/>
      <c r="LN68" s="430"/>
      <c r="LO68" s="430"/>
      <c r="LP68" s="430"/>
      <c r="LQ68" s="430"/>
      <c r="LR68" s="430"/>
      <c r="LS68" s="430"/>
      <c r="LT68" s="430"/>
      <c r="LU68" s="430"/>
      <c r="LV68" s="430"/>
      <c r="LW68" s="430"/>
      <c r="LX68" s="430"/>
      <c r="LY68" s="430"/>
      <c r="LZ68" s="430"/>
      <c r="MA68" s="430"/>
      <c r="MB68" s="430"/>
      <c r="MC68" s="430"/>
      <c r="MD68" s="430"/>
      <c r="ME68" s="430"/>
      <c r="MF68" s="430"/>
      <c r="MG68" s="430"/>
      <c r="MH68" s="430"/>
      <c r="MI68" s="430"/>
      <c r="MJ68" s="430"/>
      <c r="MK68" s="430"/>
      <c r="ML68" s="430"/>
      <c r="MM68" s="430"/>
      <c r="MN68" s="430"/>
      <c r="MO68" s="430"/>
      <c r="MP68" s="430"/>
      <c r="MQ68" s="430"/>
      <c r="MR68" s="430"/>
      <c r="MS68" s="430"/>
      <c r="MT68" s="430"/>
      <c r="MU68" s="430"/>
      <c r="MV68" s="430"/>
      <c r="MW68" s="430"/>
      <c r="MX68" s="430"/>
      <c r="MY68" s="430"/>
      <c r="MZ68" s="430"/>
      <c r="NA68" s="430"/>
      <c r="NB68" s="430"/>
      <c r="NC68" s="430"/>
      <c r="ND68" s="430"/>
      <c r="NE68" s="430"/>
      <c r="NF68" s="430"/>
      <c r="NG68" s="430"/>
      <c r="NH68" s="430"/>
      <c r="NI68" s="430"/>
      <c r="NJ68" s="430"/>
      <c r="NK68" s="430"/>
      <c r="NL68" s="430"/>
      <c r="NM68" s="430"/>
      <c r="NN68" s="430"/>
      <c r="NO68" s="430"/>
      <c r="NP68" s="430"/>
      <c r="NQ68" s="430"/>
      <c r="NR68" s="430"/>
      <c r="NS68" s="430"/>
      <c r="NT68" s="430"/>
      <c r="NU68" s="430"/>
      <c r="NV68" s="430"/>
      <c r="NW68" s="430"/>
      <c r="NX68" s="430"/>
      <c r="NY68" s="430"/>
      <c r="NZ68" s="430"/>
      <c r="OA68" s="430"/>
      <c r="OB68" s="430"/>
      <c r="OC68" s="430"/>
      <c r="OD68" s="430"/>
      <c r="OE68" s="430"/>
      <c r="OF68" s="430"/>
      <c r="OG68" s="430"/>
      <c r="OH68" s="430"/>
      <c r="OI68" s="430"/>
      <c r="OJ68" s="430"/>
      <c r="OK68" s="430"/>
      <c r="OL68" s="430"/>
      <c r="OM68" s="430"/>
      <c r="ON68" s="430"/>
      <c r="OO68" s="430"/>
      <c r="OP68" s="430"/>
      <c r="OQ68" s="430"/>
      <c r="OR68" s="430"/>
      <c r="OS68" s="430"/>
      <c r="OT68" s="430"/>
      <c r="OU68" s="430"/>
      <c r="OV68" s="430"/>
      <c r="OW68" s="430"/>
      <c r="OX68" s="430"/>
      <c r="OY68" s="430"/>
      <c r="OZ68" s="430"/>
      <c r="PA68" s="430"/>
      <c r="PB68" s="430"/>
      <c r="PC68" s="430"/>
      <c r="PD68" s="430"/>
      <c r="PE68" s="430"/>
      <c r="PF68" s="430"/>
      <c r="PG68" s="430"/>
      <c r="PH68" s="430"/>
      <c r="PI68" s="430"/>
      <c r="PJ68" s="430"/>
      <c r="PK68" s="430"/>
      <c r="PL68" s="430"/>
      <c r="PM68" s="430"/>
      <c r="PN68" s="430"/>
      <c r="PO68" s="430"/>
      <c r="PP68" s="430"/>
      <c r="PQ68" s="430"/>
      <c r="PR68" s="430"/>
      <c r="PS68" s="430"/>
      <c r="PT68" s="430"/>
      <c r="PU68" s="430"/>
      <c r="PV68" s="430"/>
      <c r="PW68" s="430"/>
      <c r="PX68" s="430"/>
      <c r="PY68" s="430"/>
      <c r="PZ68" s="430"/>
      <c r="QA68" s="430"/>
      <c r="QB68" s="430"/>
      <c r="QC68" s="430"/>
      <c r="QD68" s="430"/>
      <c r="QE68" s="430"/>
      <c r="QF68" s="430"/>
      <c r="QG68" s="430"/>
      <c r="QH68" s="430"/>
      <c r="QI68" s="430"/>
      <c r="QJ68" s="430"/>
      <c r="QK68" s="430"/>
      <c r="QL68" s="430"/>
      <c r="QM68" s="430"/>
      <c r="QN68" s="430"/>
      <c r="QO68" s="430"/>
      <c r="QP68" s="430"/>
      <c r="QQ68" s="430"/>
      <c r="QR68" s="430"/>
      <c r="QS68" s="430"/>
      <c r="QT68" s="430"/>
      <c r="QU68" s="430"/>
      <c r="QV68" s="430"/>
      <c r="QW68" s="430"/>
      <c r="QX68" s="430"/>
      <c r="QY68" s="430"/>
      <c r="QZ68" s="430"/>
      <c r="RA68" s="430"/>
      <c r="RB68" s="430"/>
      <c r="RC68" s="430"/>
      <c r="RD68" s="430"/>
      <c r="RE68" s="430"/>
      <c r="RF68" s="430"/>
      <c r="RG68" s="430"/>
      <c r="RH68" s="430"/>
      <c r="RI68" s="430"/>
      <c r="RJ68" s="430"/>
      <c r="RK68" s="430"/>
      <c r="RL68" s="430"/>
      <c r="RM68" s="430"/>
      <c r="RN68" s="430"/>
      <c r="RO68" s="430"/>
      <c r="RP68" s="430"/>
      <c r="RQ68" s="430"/>
      <c r="RR68" s="430"/>
      <c r="RS68" s="430"/>
      <c r="RT68" s="430"/>
      <c r="RU68" s="430"/>
      <c r="RV68" s="430"/>
      <c r="RW68" s="430"/>
      <c r="RX68" s="430"/>
      <c r="RY68" s="430"/>
      <c r="RZ68" s="430"/>
      <c r="SA68" s="430"/>
      <c r="SB68" s="430"/>
      <c r="SC68" s="430"/>
      <c r="SD68" s="430"/>
      <c r="SE68" s="430"/>
      <c r="SF68" s="430"/>
      <c r="SG68" s="430"/>
      <c r="SH68" s="430"/>
      <c r="SI68" s="430"/>
      <c r="SJ68" s="430"/>
      <c r="SK68" s="430"/>
      <c r="SL68" s="430"/>
      <c r="SM68" s="430"/>
      <c r="SN68" s="430"/>
      <c r="SO68" s="430"/>
      <c r="SP68" s="430"/>
      <c r="SQ68" s="430"/>
      <c r="SR68" s="430"/>
      <c r="SS68" s="430"/>
      <c r="ST68" s="430"/>
      <c r="SU68" s="430"/>
      <c r="SV68" s="430"/>
      <c r="SW68" s="430"/>
      <c r="SX68" s="430"/>
      <c r="SY68" s="430"/>
      <c r="SZ68" s="430"/>
      <c r="TA68" s="430"/>
      <c r="TB68" s="430"/>
      <c r="TC68" s="430"/>
      <c r="TD68" s="430"/>
      <c r="TE68" s="430"/>
      <c r="TF68" s="430"/>
      <c r="TG68" s="430"/>
      <c r="TH68" s="430"/>
      <c r="TI68" s="430"/>
      <c r="TJ68" s="430"/>
      <c r="TK68" s="430"/>
      <c r="TL68" s="430"/>
      <c r="TM68" s="430"/>
      <c r="TN68" s="430"/>
      <c r="TO68" s="430"/>
      <c r="TP68" s="430"/>
      <c r="TQ68" s="430"/>
      <c r="TR68" s="430"/>
      <c r="TS68" s="430"/>
      <c r="TT68" s="430"/>
      <c r="TU68" s="430"/>
      <c r="TV68" s="430"/>
      <c r="TW68" s="430"/>
      <c r="TX68" s="430"/>
      <c r="TY68" s="430"/>
      <c r="TZ68" s="430"/>
      <c r="UA68" s="430"/>
      <c r="UB68" s="430"/>
      <c r="UC68" s="430"/>
      <c r="UD68" s="430"/>
      <c r="UE68" s="430"/>
      <c r="UF68" s="430"/>
      <c r="UG68" s="430"/>
      <c r="UH68" s="430"/>
      <c r="UI68" s="430"/>
      <c r="UJ68" s="430"/>
      <c r="UK68" s="430"/>
      <c r="UL68" s="430"/>
      <c r="UM68" s="430"/>
      <c r="UN68" s="430"/>
      <c r="UO68" s="430"/>
      <c r="UP68" s="430"/>
      <c r="UQ68" s="430"/>
      <c r="UR68" s="430"/>
      <c r="US68" s="430"/>
      <c r="UT68" s="430"/>
      <c r="UU68" s="430"/>
      <c r="UV68" s="430"/>
      <c r="UW68" s="430"/>
      <c r="UX68" s="430"/>
      <c r="UY68" s="430"/>
      <c r="UZ68" s="430"/>
      <c r="VA68" s="430"/>
      <c r="VB68" s="430"/>
      <c r="VC68" s="430"/>
      <c r="VD68" s="430"/>
      <c r="VE68" s="430"/>
      <c r="VF68" s="430"/>
      <c r="VG68" s="430"/>
      <c r="VH68" s="430"/>
      <c r="VI68" s="430"/>
      <c r="VJ68" s="430"/>
      <c r="VK68" s="430"/>
      <c r="VL68" s="430"/>
      <c r="VM68" s="430"/>
      <c r="VN68" s="430"/>
      <c r="VO68" s="430"/>
      <c r="VP68" s="430"/>
      <c r="VQ68" s="430"/>
      <c r="VR68" s="430"/>
      <c r="VS68" s="430"/>
      <c r="VT68" s="430"/>
      <c r="VU68" s="430"/>
      <c r="VV68" s="430"/>
      <c r="VW68" s="430"/>
      <c r="VX68" s="430"/>
      <c r="VY68" s="430"/>
      <c r="VZ68" s="430"/>
      <c r="WA68" s="430"/>
      <c r="WB68" s="430"/>
      <c r="WC68" s="430"/>
      <c r="WD68" s="430"/>
      <c r="WE68" s="430"/>
      <c r="WF68" s="430"/>
      <c r="WG68" s="430"/>
      <c r="WH68" s="430"/>
      <c r="WI68" s="430"/>
      <c r="WJ68" s="430"/>
      <c r="WK68" s="430"/>
      <c r="WL68" s="430"/>
      <c r="WM68" s="430"/>
      <c r="WN68" s="430"/>
      <c r="WO68" s="430"/>
      <c r="WP68" s="430"/>
      <c r="WQ68" s="430"/>
      <c r="WR68" s="430"/>
      <c r="WS68" s="430"/>
      <c r="WT68" s="430"/>
      <c r="WU68" s="430"/>
      <c r="WV68" s="430"/>
      <c r="WW68" s="430"/>
      <c r="WX68" s="430"/>
      <c r="WY68" s="430"/>
      <c r="WZ68" s="430"/>
      <c r="XA68" s="430"/>
      <c r="XB68" s="430"/>
      <c r="XC68" s="430"/>
      <c r="XD68" s="430"/>
      <c r="XE68" s="430"/>
      <c r="XF68" s="430"/>
      <c r="XG68" s="430"/>
      <c r="XH68" s="430"/>
      <c r="XI68" s="430"/>
      <c r="XJ68" s="430"/>
      <c r="XK68" s="430"/>
      <c r="XL68" s="430"/>
      <c r="XM68" s="430"/>
      <c r="XN68" s="430"/>
      <c r="XO68" s="430"/>
      <c r="XP68" s="430"/>
      <c r="XQ68" s="430"/>
      <c r="XR68" s="430"/>
      <c r="XS68" s="430"/>
      <c r="XT68" s="430"/>
      <c r="XU68" s="430"/>
      <c r="XV68" s="430"/>
      <c r="XW68" s="430"/>
      <c r="XX68" s="430"/>
      <c r="XY68" s="430"/>
      <c r="XZ68" s="430"/>
      <c r="YA68" s="430"/>
      <c r="YB68" s="430"/>
      <c r="YC68" s="430"/>
      <c r="YD68" s="430"/>
      <c r="YE68" s="430"/>
      <c r="YF68" s="430"/>
      <c r="YG68" s="430"/>
      <c r="YH68" s="430"/>
      <c r="YI68" s="430"/>
      <c r="YJ68" s="430"/>
      <c r="YK68" s="430"/>
      <c r="YL68" s="430"/>
      <c r="YM68" s="430"/>
      <c r="YN68" s="430"/>
      <c r="YO68" s="430"/>
      <c r="YP68" s="430"/>
      <c r="YQ68" s="430"/>
      <c r="YR68" s="430"/>
      <c r="YS68" s="430"/>
      <c r="YT68" s="430"/>
      <c r="YU68" s="430"/>
      <c r="YV68" s="430"/>
      <c r="YW68" s="430"/>
      <c r="YX68" s="430"/>
      <c r="YY68" s="430"/>
      <c r="YZ68" s="430"/>
      <c r="ZA68" s="430"/>
      <c r="ZB68" s="430"/>
      <c r="ZC68" s="430"/>
      <c r="ZD68" s="430"/>
      <c r="ZE68" s="430"/>
      <c r="ZF68" s="430"/>
      <c r="ZG68" s="430"/>
      <c r="ZH68" s="430"/>
      <c r="ZI68" s="430"/>
      <c r="ZJ68" s="430"/>
      <c r="ZK68" s="430"/>
      <c r="ZL68" s="430"/>
      <c r="ZM68" s="430"/>
      <c r="ZN68" s="430"/>
      <c r="ZO68" s="430"/>
      <c r="ZP68" s="430"/>
      <c r="ZQ68" s="430"/>
      <c r="ZR68" s="430"/>
      <c r="ZS68" s="430"/>
      <c r="ZT68" s="430"/>
      <c r="ZU68" s="430"/>
      <c r="ZV68" s="430"/>
      <c r="ZW68" s="430"/>
      <c r="ZX68" s="430"/>
      <c r="ZY68" s="430"/>
      <c r="ZZ68" s="430"/>
      <c r="AAA68" s="430"/>
      <c r="AAB68" s="430"/>
      <c r="AAC68" s="430"/>
      <c r="AAD68" s="430"/>
      <c r="AAE68" s="430"/>
      <c r="AAF68" s="430"/>
      <c r="AAG68" s="430"/>
      <c r="AAH68" s="430"/>
      <c r="AAI68" s="430"/>
      <c r="AAJ68" s="430"/>
      <c r="AAK68" s="430"/>
      <c r="AAL68" s="430"/>
      <c r="AAM68" s="430"/>
      <c r="AAN68" s="430"/>
      <c r="AAO68" s="430"/>
      <c r="AAP68" s="430"/>
      <c r="AAQ68" s="430"/>
      <c r="AAR68" s="430"/>
      <c r="AAS68" s="430"/>
      <c r="AAT68" s="430"/>
      <c r="AAU68" s="430"/>
      <c r="AAV68" s="430"/>
      <c r="AAW68" s="430"/>
      <c r="AAX68" s="430"/>
      <c r="AAY68" s="430"/>
      <c r="AAZ68" s="430"/>
      <c r="ABA68" s="430"/>
      <c r="ABB68" s="430"/>
      <c r="ABC68" s="430"/>
      <c r="ABD68" s="430"/>
      <c r="ABE68" s="430"/>
      <c r="ABF68" s="430"/>
      <c r="ABG68" s="430"/>
      <c r="ABH68" s="430"/>
      <c r="ABI68" s="430"/>
      <c r="ABJ68" s="430"/>
      <c r="ABK68" s="430"/>
      <c r="ABL68" s="430"/>
      <c r="ABM68" s="430"/>
      <c r="ABN68" s="430"/>
      <c r="ABO68" s="430"/>
      <c r="ABP68" s="430"/>
      <c r="ABQ68" s="430"/>
      <c r="ABR68" s="430"/>
      <c r="ABS68" s="430"/>
      <c r="ABT68" s="430"/>
      <c r="ABU68" s="430"/>
      <c r="ABV68" s="430"/>
      <c r="ABW68" s="430"/>
      <c r="ABX68" s="430"/>
      <c r="ABY68" s="430"/>
      <c r="ABZ68" s="430"/>
      <c r="ACA68" s="430"/>
      <c r="ACB68" s="430"/>
      <c r="ACC68" s="430"/>
      <c r="ACD68" s="430"/>
      <c r="ACE68" s="430"/>
      <c r="ACF68" s="430"/>
      <c r="ACG68" s="430"/>
      <c r="ACH68" s="430"/>
      <c r="ACI68" s="430"/>
      <c r="ACJ68" s="430"/>
      <c r="ACK68" s="430"/>
      <c r="ACL68" s="430"/>
      <c r="ACM68" s="430"/>
      <c r="ACN68" s="430"/>
      <c r="ACO68" s="430"/>
      <c r="ACP68" s="430"/>
      <c r="ACQ68" s="430"/>
      <c r="ACR68" s="430"/>
      <c r="ACS68" s="430"/>
      <c r="ACT68" s="430"/>
      <c r="ACU68" s="430"/>
      <c r="ACV68" s="430"/>
      <c r="ACW68" s="430"/>
      <c r="ACX68" s="430"/>
      <c r="ACY68" s="430"/>
      <c r="ACZ68" s="430"/>
      <c r="ADA68" s="430"/>
      <c r="ADB68" s="430"/>
      <c r="ADC68" s="430"/>
      <c r="ADD68" s="430"/>
      <c r="ADE68" s="430"/>
      <c r="ADF68" s="430"/>
      <c r="ADG68" s="430"/>
      <c r="ADH68" s="430"/>
      <c r="ADI68" s="430"/>
      <c r="ADJ68" s="430"/>
      <c r="ADK68" s="430"/>
      <c r="ADL68" s="430"/>
      <c r="ADM68" s="430"/>
      <c r="ADN68" s="430"/>
      <c r="ADO68" s="430"/>
      <c r="ADP68" s="430"/>
      <c r="ADQ68" s="430"/>
      <c r="ADR68" s="430"/>
      <c r="ADS68" s="430"/>
      <c r="ADT68" s="430"/>
      <c r="ADU68" s="430"/>
      <c r="ADV68" s="430"/>
      <c r="ADW68" s="430"/>
      <c r="ADX68" s="430"/>
      <c r="ADY68" s="430"/>
      <c r="ADZ68" s="430"/>
      <c r="AEA68" s="430"/>
      <c r="AEB68" s="430"/>
      <c r="AEC68" s="430"/>
      <c r="AED68" s="430"/>
      <c r="AEE68" s="430"/>
      <c r="AEF68" s="430"/>
      <c r="AEG68" s="430"/>
      <c r="AEH68" s="430"/>
      <c r="AEI68" s="430"/>
      <c r="AEJ68" s="430"/>
      <c r="AEK68" s="430"/>
      <c r="AEL68" s="430"/>
      <c r="AEM68" s="430"/>
      <c r="AEN68" s="430"/>
      <c r="AEO68" s="430"/>
      <c r="AEP68" s="430"/>
      <c r="AEQ68" s="430"/>
      <c r="AER68" s="430"/>
      <c r="AES68" s="430"/>
      <c r="AET68" s="430"/>
      <c r="AEU68" s="430"/>
      <c r="AEV68" s="430"/>
      <c r="AEW68" s="430"/>
      <c r="AEX68" s="430"/>
      <c r="AEY68" s="430"/>
      <c r="AEZ68" s="430"/>
      <c r="AFA68" s="430"/>
      <c r="AFB68" s="430"/>
      <c r="AFC68" s="430"/>
      <c r="AFD68" s="430"/>
      <c r="AFE68" s="430"/>
      <c r="AFF68" s="430"/>
      <c r="AFG68" s="430"/>
      <c r="AFH68" s="430"/>
      <c r="AFI68" s="430"/>
      <c r="AFJ68" s="430"/>
      <c r="AFK68" s="430"/>
      <c r="AFL68" s="430"/>
      <c r="AFM68" s="430"/>
      <c r="AFN68" s="430"/>
      <c r="AFO68" s="430"/>
      <c r="AFP68" s="430"/>
      <c r="AFQ68" s="430"/>
      <c r="AFR68" s="430"/>
      <c r="AFS68" s="430"/>
      <c r="AFT68" s="430"/>
      <c r="AFU68" s="430"/>
      <c r="AFV68" s="430"/>
      <c r="AFW68" s="430"/>
      <c r="AFX68" s="430"/>
      <c r="AFY68" s="430"/>
      <c r="AFZ68" s="430"/>
      <c r="AGA68" s="430"/>
      <c r="AGB68" s="430"/>
      <c r="AGC68" s="430"/>
      <c r="AGD68" s="430"/>
      <c r="AGE68" s="430"/>
      <c r="AGF68" s="430"/>
      <c r="AGG68" s="430"/>
      <c r="AGH68" s="430"/>
      <c r="AGI68" s="430"/>
      <c r="AGJ68" s="430"/>
      <c r="AGK68" s="430"/>
      <c r="AGL68" s="430"/>
      <c r="AGM68" s="430"/>
      <c r="AGN68" s="430"/>
      <c r="AGO68" s="430"/>
      <c r="AGP68" s="430"/>
      <c r="AGQ68" s="430"/>
      <c r="AGR68" s="430"/>
      <c r="AGS68" s="430"/>
      <c r="AGT68" s="430"/>
      <c r="AGU68" s="430"/>
      <c r="AGV68" s="430"/>
      <c r="AGW68" s="430"/>
      <c r="AGX68" s="430"/>
      <c r="AGY68" s="430"/>
      <c r="AGZ68" s="430"/>
      <c r="AHA68" s="430"/>
      <c r="AHB68" s="430"/>
      <c r="AHC68" s="430"/>
      <c r="AHD68" s="430"/>
      <c r="AHE68" s="430"/>
      <c r="AHF68" s="430"/>
      <c r="AHG68" s="430"/>
      <c r="AHH68" s="430"/>
      <c r="AHI68" s="430"/>
      <c r="AHJ68" s="430"/>
      <c r="AHK68" s="430"/>
      <c r="AHL68" s="430"/>
      <c r="AHM68" s="430"/>
      <c r="AHN68" s="430"/>
      <c r="AHO68" s="430"/>
      <c r="AHP68" s="430"/>
      <c r="AHQ68" s="430"/>
      <c r="AHR68" s="430"/>
      <c r="AHS68" s="430"/>
      <c r="AHT68" s="430"/>
      <c r="AHU68" s="430"/>
      <c r="AHV68" s="430"/>
      <c r="AHW68" s="430"/>
      <c r="AHX68" s="430"/>
      <c r="AHY68" s="430"/>
      <c r="AHZ68" s="430"/>
      <c r="AIA68" s="430"/>
      <c r="AIB68" s="430"/>
      <c r="AIC68" s="430"/>
      <c r="AID68" s="430"/>
      <c r="AIE68" s="430"/>
      <c r="AIF68" s="430"/>
      <c r="AIG68" s="430"/>
      <c r="AIH68" s="430"/>
      <c r="AII68" s="430"/>
      <c r="AIJ68" s="430"/>
      <c r="AIK68" s="430"/>
      <c r="AIL68" s="430"/>
      <c r="AIM68" s="430"/>
      <c r="AIN68" s="430"/>
      <c r="AIO68" s="430"/>
      <c r="AIP68" s="430"/>
      <c r="AIQ68" s="430"/>
      <c r="AIR68" s="430"/>
      <c r="AIS68" s="430"/>
      <c r="AIT68" s="430"/>
      <c r="AIU68" s="430"/>
      <c r="AIV68" s="430"/>
      <c r="AIW68" s="430"/>
      <c r="AIX68" s="430"/>
      <c r="AIY68" s="430"/>
      <c r="AIZ68" s="430"/>
      <c r="AJA68" s="430"/>
      <c r="AJB68" s="430"/>
      <c r="AJC68" s="430"/>
      <c r="AJD68" s="430"/>
      <c r="AJE68" s="430"/>
      <c r="AJF68" s="430"/>
      <c r="AJG68" s="430"/>
      <c r="AJH68" s="430"/>
      <c r="AJI68" s="430"/>
      <c r="AJJ68" s="430"/>
      <c r="AJK68" s="430"/>
      <c r="AJL68" s="430"/>
      <c r="AJM68" s="430"/>
      <c r="AJN68" s="430"/>
      <c r="AJO68" s="430"/>
      <c r="AJP68" s="430"/>
      <c r="AJQ68" s="430"/>
      <c r="AJR68" s="430"/>
      <c r="AJS68" s="430"/>
      <c r="AJT68" s="430"/>
      <c r="AJU68" s="430"/>
      <c r="AJV68" s="430"/>
      <c r="AJW68" s="430"/>
      <c r="AJX68" s="430"/>
      <c r="AJY68" s="430"/>
      <c r="AJZ68" s="430"/>
      <c r="AKA68" s="430"/>
      <c r="AKB68" s="430"/>
      <c r="AKC68" s="430"/>
      <c r="AKD68" s="430"/>
      <c r="AKE68" s="430"/>
      <c r="AKF68" s="430"/>
      <c r="AKG68" s="430"/>
      <c r="AKH68" s="430"/>
      <c r="AKI68" s="430"/>
      <c r="AKJ68" s="430"/>
      <c r="AKK68" s="430"/>
      <c r="AKL68" s="430"/>
      <c r="AKM68" s="430"/>
      <c r="AKN68" s="430"/>
      <c r="AKO68" s="430"/>
      <c r="AKP68" s="430"/>
      <c r="AKQ68" s="430"/>
      <c r="AKR68" s="430"/>
      <c r="AKS68" s="430"/>
      <c r="AKT68" s="430"/>
      <c r="AKU68" s="430"/>
      <c r="AKV68" s="430"/>
      <c r="AKW68" s="430"/>
      <c r="AKX68" s="430"/>
      <c r="AKY68" s="430"/>
      <c r="AKZ68" s="430"/>
      <c r="ALA68" s="430"/>
      <c r="ALB68" s="430"/>
      <c r="ALC68" s="430"/>
      <c r="ALD68" s="430"/>
      <c r="ALE68" s="430"/>
      <c r="ALF68" s="430"/>
      <c r="ALG68" s="430"/>
      <c r="ALH68" s="430"/>
      <c r="ALI68" s="430"/>
      <c r="ALJ68" s="430"/>
      <c r="ALK68" s="430"/>
      <c r="ALL68" s="430"/>
      <c r="ALM68" s="430"/>
      <c r="ALN68" s="430"/>
      <c r="ALO68" s="430"/>
      <c r="ALP68" s="430"/>
      <c r="ALQ68" s="430"/>
      <c r="ALR68" s="430"/>
      <c r="ALS68" s="430"/>
      <c r="ALT68" s="430"/>
      <c r="ALU68" s="430"/>
      <c r="ALV68" s="430"/>
      <c r="ALW68" s="430"/>
      <c r="ALX68" s="430"/>
      <c r="ALY68" s="430"/>
      <c r="ALZ68" s="430"/>
      <c r="AMA68" s="430"/>
      <c r="AMB68" s="430"/>
      <c r="AMC68" s="430"/>
      <c r="AMD68" s="430"/>
      <c r="AME68" s="430"/>
      <c r="AMF68" s="430"/>
      <c r="AMG68" s="430"/>
      <c r="AMH68" s="430"/>
      <c r="AMI68" s="430"/>
      <c r="AMJ68" s="430"/>
      <c r="AMK68" s="430"/>
    </row>
    <row r="69" spans="1:1025" s="414" customFormat="1" ht="35.25" customHeight="1">
      <c r="A69" s="274"/>
      <c r="B69" s="449"/>
      <c r="C69" s="449"/>
      <c r="D69" s="449"/>
      <c r="E69" s="449"/>
      <c r="F69" s="449"/>
      <c r="G69" s="449"/>
      <c r="H69" s="449"/>
      <c r="I69" s="449"/>
      <c r="J69" s="449"/>
      <c r="K69" s="449"/>
      <c r="L69" s="449"/>
      <c r="M69" s="449"/>
      <c r="N69" s="449"/>
      <c r="O69" s="449"/>
      <c r="P69" s="449"/>
      <c r="Q69" s="449"/>
      <c r="R69" s="449"/>
      <c r="S69" s="449"/>
      <c r="T69" s="449"/>
      <c r="U69" s="449"/>
      <c r="V69" s="449"/>
      <c r="W69" s="449"/>
      <c r="X69" s="449"/>
      <c r="Y69" s="449"/>
      <c r="Z69" s="469"/>
      <c r="AA69" s="469"/>
      <c r="AB69" s="469"/>
      <c r="AC69" s="430"/>
      <c r="AD69" s="430"/>
      <c r="AE69" s="430"/>
      <c r="AF69" s="430"/>
      <c r="AG69" s="430"/>
      <c r="AH69" s="430"/>
      <c r="AI69" s="430"/>
      <c r="AJ69" s="430"/>
      <c r="AK69" s="430"/>
      <c r="AL69" s="430"/>
      <c r="AM69" s="430"/>
      <c r="AN69" s="430"/>
      <c r="AO69" s="430"/>
      <c r="AP69" s="430"/>
      <c r="AQ69" s="430"/>
      <c r="AR69" s="430"/>
      <c r="AS69" s="430"/>
      <c r="AT69" s="430"/>
      <c r="AU69" s="430"/>
      <c r="AV69" s="430"/>
      <c r="AW69" s="430"/>
      <c r="AX69" s="430"/>
      <c r="AY69" s="430"/>
      <c r="AZ69" s="430"/>
      <c r="BA69" s="430"/>
      <c r="BB69" s="430"/>
      <c r="BC69" s="430"/>
      <c r="BD69" s="430"/>
      <c r="BE69" s="430"/>
      <c r="BF69" s="430"/>
      <c r="BG69" s="430"/>
      <c r="BH69" s="430"/>
      <c r="BI69" s="430"/>
      <c r="BJ69" s="430"/>
      <c r="BK69" s="430"/>
      <c r="BL69" s="430"/>
      <c r="BM69" s="430"/>
      <c r="BN69" s="430"/>
      <c r="BO69" s="430"/>
      <c r="BP69" s="430"/>
      <c r="BQ69" s="430"/>
      <c r="BR69" s="430"/>
      <c r="BS69" s="430"/>
      <c r="BT69" s="430"/>
      <c r="BU69" s="430"/>
      <c r="BV69" s="430"/>
      <c r="BW69" s="430"/>
      <c r="BX69" s="430"/>
      <c r="BY69" s="430"/>
      <c r="BZ69" s="430"/>
      <c r="CA69" s="430"/>
      <c r="CB69" s="430"/>
      <c r="CC69" s="430"/>
      <c r="CD69" s="430"/>
      <c r="CE69" s="430"/>
      <c r="CF69" s="430"/>
      <c r="CG69" s="430"/>
      <c r="CH69" s="430"/>
      <c r="CI69" s="430"/>
      <c r="CJ69" s="430"/>
      <c r="CK69" s="430"/>
      <c r="CL69" s="430"/>
      <c r="CM69" s="430"/>
      <c r="CN69" s="430"/>
      <c r="CO69" s="430"/>
      <c r="CP69" s="430"/>
      <c r="CQ69" s="430"/>
      <c r="CR69" s="430"/>
      <c r="CS69" s="430"/>
      <c r="CT69" s="430"/>
      <c r="CU69" s="430"/>
      <c r="CV69" s="430"/>
      <c r="CW69" s="430"/>
      <c r="CX69" s="430"/>
      <c r="CY69" s="430"/>
      <c r="CZ69" s="430"/>
      <c r="DA69" s="430"/>
      <c r="DB69" s="430"/>
      <c r="DC69" s="430"/>
      <c r="DD69" s="430"/>
      <c r="DE69" s="430"/>
      <c r="DF69" s="430"/>
      <c r="DG69" s="430"/>
      <c r="DH69" s="430"/>
      <c r="DI69" s="430"/>
      <c r="DJ69" s="430"/>
      <c r="DK69" s="430"/>
      <c r="DL69" s="430"/>
      <c r="DM69" s="430"/>
      <c r="DN69" s="430"/>
      <c r="DO69" s="430"/>
      <c r="DP69" s="430"/>
      <c r="DQ69" s="430"/>
      <c r="DR69" s="430"/>
      <c r="DS69" s="430"/>
      <c r="DT69" s="430"/>
      <c r="DU69" s="430"/>
      <c r="DV69" s="430"/>
      <c r="DW69" s="430"/>
      <c r="DX69" s="430"/>
      <c r="DY69" s="430"/>
      <c r="DZ69" s="430"/>
      <c r="EA69" s="430"/>
      <c r="EB69" s="430"/>
      <c r="EC69" s="430"/>
      <c r="ED69" s="430"/>
      <c r="EE69" s="430"/>
      <c r="EF69" s="430"/>
      <c r="EG69" s="430"/>
      <c r="EH69" s="430"/>
      <c r="EI69" s="430"/>
      <c r="EJ69" s="430"/>
      <c r="EK69" s="430"/>
      <c r="EL69" s="430"/>
      <c r="EM69" s="430"/>
      <c r="EN69" s="430"/>
      <c r="EO69" s="430"/>
      <c r="EP69" s="430"/>
      <c r="EQ69" s="430"/>
      <c r="ER69" s="430"/>
      <c r="ES69" s="430"/>
      <c r="ET69" s="430"/>
      <c r="EU69" s="430"/>
      <c r="EV69" s="430"/>
      <c r="EW69" s="430"/>
      <c r="EX69" s="430"/>
      <c r="EY69" s="430"/>
      <c r="EZ69" s="430"/>
      <c r="FA69" s="430"/>
      <c r="FB69" s="430"/>
      <c r="FC69" s="430"/>
      <c r="FD69" s="430"/>
      <c r="FE69" s="430"/>
      <c r="FF69" s="430"/>
      <c r="FG69" s="430"/>
      <c r="FH69" s="430"/>
      <c r="FI69" s="430"/>
      <c r="FJ69" s="430"/>
      <c r="FK69" s="430"/>
      <c r="FL69" s="430"/>
      <c r="FM69" s="430"/>
      <c r="FN69" s="430"/>
      <c r="FO69" s="430"/>
      <c r="FP69" s="430"/>
      <c r="FQ69" s="430"/>
      <c r="FR69" s="430"/>
      <c r="FS69" s="430"/>
      <c r="FT69" s="430"/>
      <c r="FU69" s="430"/>
      <c r="FV69" s="430"/>
      <c r="FW69" s="430"/>
      <c r="FX69" s="430"/>
      <c r="FY69" s="430"/>
      <c r="FZ69" s="430"/>
      <c r="GA69" s="430"/>
      <c r="GB69" s="430"/>
      <c r="GC69" s="430"/>
      <c r="GD69" s="430"/>
      <c r="GE69" s="430"/>
      <c r="GF69" s="430"/>
      <c r="GG69" s="430"/>
      <c r="GH69" s="430"/>
      <c r="GI69" s="430"/>
      <c r="GJ69" s="430"/>
      <c r="GK69" s="430"/>
      <c r="GL69" s="430"/>
      <c r="GM69" s="430"/>
      <c r="GN69" s="430"/>
      <c r="GO69" s="430"/>
      <c r="GP69" s="430"/>
      <c r="GQ69" s="430"/>
      <c r="GR69" s="430"/>
      <c r="GS69" s="430"/>
      <c r="GT69" s="430"/>
      <c r="GU69" s="430"/>
      <c r="GV69" s="430"/>
      <c r="GW69" s="430"/>
      <c r="GX69" s="430"/>
      <c r="GY69" s="430"/>
      <c r="GZ69" s="430"/>
      <c r="HA69" s="430"/>
      <c r="HB69" s="430"/>
      <c r="HC69" s="430"/>
      <c r="HD69" s="430"/>
      <c r="HE69" s="430"/>
      <c r="HF69" s="430"/>
      <c r="HG69" s="430"/>
      <c r="HH69" s="430"/>
      <c r="HI69" s="430"/>
      <c r="HJ69" s="430"/>
      <c r="HK69" s="430"/>
      <c r="HL69" s="430"/>
      <c r="HM69" s="430"/>
      <c r="HN69" s="430"/>
      <c r="HO69" s="430"/>
      <c r="HP69" s="430"/>
      <c r="HQ69" s="430"/>
      <c r="HR69" s="430"/>
      <c r="HS69" s="430"/>
      <c r="HT69" s="430"/>
      <c r="HU69" s="430"/>
      <c r="HV69" s="430"/>
      <c r="HW69" s="430"/>
      <c r="HX69" s="430"/>
      <c r="HY69" s="430"/>
      <c r="HZ69" s="430"/>
      <c r="IA69" s="430"/>
      <c r="IB69" s="430"/>
      <c r="IC69" s="430"/>
      <c r="ID69" s="430"/>
      <c r="IE69" s="430"/>
      <c r="IF69" s="430"/>
      <c r="IG69" s="430"/>
      <c r="IH69" s="430"/>
      <c r="II69" s="430"/>
      <c r="IJ69" s="430"/>
      <c r="IK69" s="430"/>
      <c r="IL69" s="430"/>
      <c r="IM69" s="430"/>
      <c r="IN69" s="430"/>
      <c r="IO69" s="430"/>
      <c r="IP69" s="430"/>
      <c r="IQ69" s="430"/>
      <c r="IR69" s="430"/>
      <c r="IS69" s="430"/>
      <c r="IT69" s="430"/>
      <c r="IU69" s="430"/>
      <c r="IV69" s="430"/>
      <c r="IW69" s="430"/>
      <c r="IX69" s="430"/>
      <c r="IY69" s="430"/>
      <c r="IZ69" s="430"/>
      <c r="JA69" s="430"/>
      <c r="JB69" s="430"/>
      <c r="JC69" s="430"/>
      <c r="JD69" s="430"/>
      <c r="JE69" s="430"/>
      <c r="JF69" s="430"/>
      <c r="JG69" s="430"/>
      <c r="JH69" s="430"/>
      <c r="JI69" s="430"/>
      <c r="JJ69" s="430"/>
      <c r="JK69" s="430"/>
      <c r="JL69" s="430"/>
      <c r="JM69" s="430"/>
      <c r="JN69" s="430"/>
      <c r="JO69" s="430"/>
      <c r="JP69" s="430"/>
      <c r="JQ69" s="430"/>
      <c r="JR69" s="430"/>
      <c r="JS69" s="430"/>
      <c r="JT69" s="430"/>
      <c r="JU69" s="430"/>
      <c r="JV69" s="430"/>
      <c r="JW69" s="430"/>
      <c r="JX69" s="430"/>
      <c r="JY69" s="430"/>
      <c r="JZ69" s="430"/>
      <c r="KA69" s="430"/>
      <c r="KB69" s="430"/>
      <c r="KC69" s="430"/>
      <c r="KD69" s="430"/>
      <c r="KE69" s="430"/>
      <c r="KF69" s="430"/>
      <c r="KG69" s="430"/>
      <c r="KH69" s="430"/>
      <c r="KI69" s="430"/>
      <c r="KJ69" s="430"/>
      <c r="KK69" s="430"/>
      <c r="KL69" s="430"/>
      <c r="KM69" s="430"/>
      <c r="KN69" s="430"/>
      <c r="KO69" s="430"/>
      <c r="KP69" s="430"/>
      <c r="KQ69" s="430"/>
      <c r="KR69" s="430"/>
      <c r="KS69" s="430"/>
      <c r="KT69" s="430"/>
      <c r="KU69" s="430"/>
      <c r="KV69" s="430"/>
      <c r="KW69" s="430"/>
      <c r="KX69" s="430"/>
      <c r="KY69" s="430"/>
      <c r="KZ69" s="430"/>
      <c r="LA69" s="430"/>
      <c r="LB69" s="430"/>
      <c r="LC69" s="430"/>
      <c r="LD69" s="430"/>
      <c r="LE69" s="430"/>
      <c r="LF69" s="430"/>
      <c r="LG69" s="430"/>
      <c r="LH69" s="430"/>
      <c r="LI69" s="430"/>
      <c r="LJ69" s="430"/>
      <c r="LK69" s="430"/>
      <c r="LL69" s="430"/>
      <c r="LM69" s="430"/>
      <c r="LN69" s="430"/>
      <c r="LO69" s="430"/>
      <c r="LP69" s="430"/>
      <c r="LQ69" s="430"/>
      <c r="LR69" s="430"/>
      <c r="LS69" s="430"/>
      <c r="LT69" s="430"/>
      <c r="LU69" s="430"/>
      <c r="LV69" s="430"/>
      <c r="LW69" s="430"/>
      <c r="LX69" s="430"/>
      <c r="LY69" s="430"/>
      <c r="LZ69" s="430"/>
      <c r="MA69" s="430"/>
      <c r="MB69" s="430"/>
      <c r="MC69" s="430"/>
      <c r="MD69" s="430"/>
      <c r="ME69" s="430"/>
      <c r="MF69" s="430"/>
      <c r="MG69" s="430"/>
      <c r="MH69" s="430"/>
      <c r="MI69" s="430"/>
      <c r="MJ69" s="430"/>
      <c r="MK69" s="430"/>
      <c r="ML69" s="430"/>
      <c r="MM69" s="430"/>
      <c r="MN69" s="430"/>
      <c r="MO69" s="430"/>
      <c r="MP69" s="430"/>
      <c r="MQ69" s="430"/>
      <c r="MR69" s="430"/>
      <c r="MS69" s="430"/>
      <c r="MT69" s="430"/>
      <c r="MU69" s="430"/>
      <c r="MV69" s="430"/>
      <c r="MW69" s="430"/>
      <c r="MX69" s="430"/>
      <c r="MY69" s="430"/>
      <c r="MZ69" s="430"/>
      <c r="NA69" s="430"/>
      <c r="NB69" s="430"/>
      <c r="NC69" s="430"/>
      <c r="ND69" s="430"/>
      <c r="NE69" s="430"/>
      <c r="NF69" s="430"/>
      <c r="NG69" s="430"/>
      <c r="NH69" s="430"/>
      <c r="NI69" s="430"/>
      <c r="NJ69" s="430"/>
      <c r="NK69" s="430"/>
      <c r="NL69" s="430"/>
      <c r="NM69" s="430"/>
      <c r="NN69" s="430"/>
      <c r="NO69" s="430"/>
      <c r="NP69" s="430"/>
      <c r="NQ69" s="430"/>
      <c r="NR69" s="430"/>
      <c r="NS69" s="430"/>
      <c r="NT69" s="430"/>
      <c r="NU69" s="430"/>
      <c r="NV69" s="430"/>
      <c r="NW69" s="430"/>
      <c r="NX69" s="430"/>
      <c r="NY69" s="430"/>
      <c r="NZ69" s="430"/>
      <c r="OA69" s="430"/>
      <c r="OB69" s="430"/>
      <c r="OC69" s="430"/>
      <c r="OD69" s="430"/>
      <c r="OE69" s="430"/>
      <c r="OF69" s="430"/>
      <c r="OG69" s="430"/>
      <c r="OH69" s="430"/>
      <c r="OI69" s="430"/>
      <c r="OJ69" s="430"/>
      <c r="OK69" s="430"/>
      <c r="OL69" s="430"/>
      <c r="OM69" s="430"/>
      <c r="ON69" s="430"/>
      <c r="OO69" s="430"/>
      <c r="OP69" s="430"/>
      <c r="OQ69" s="430"/>
      <c r="OR69" s="430"/>
      <c r="OS69" s="430"/>
      <c r="OT69" s="430"/>
      <c r="OU69" s="430"/>
      <c r="OV69" s="430"/>
      <c r="OW69" s="430"/>
      <c r="OX69" s="430"/>
      <c r="OY69" s="430"/>
      <c r="OZ69" s="430"/>
      <c r="PA69" s="430"/>
      <c r="PB69" s="430"/>
      <c r="PC69" s="430"/>
      <c r="PD69" s="430"/>
      <c r="PE69" s="430"/>
      <c r="PF69" s="430"/>
      <c r="PG69" s="430"/>
      <c r="PH69" s="430"/>
      <c r="PI69" s="430"/>
      <c r="PJ69" s="430"/>
      <c r="PK69" s="430"/>
      <c r="PL69" s="430"/>
      <c r="PM69" s="430"/>
      <c r="PN69" s="430"/>
      <c r="PO69" s="430"/>
      <c r="PP69" s="430"/>
      <c r="PQ69" s="430"/>
      <c r="PR69" s="430"/>
      <c r="PS69" s="430"/>
      <c r="PT69" s="430"/>
      <c r="PU69" s="430"/>
      <c r="PV69" s="430"/>
      <c r="PW69" s="430"/>
      <c r="PX69" s="430"/>
      <c r="PY69" s="430"/>
      <c r="PZ69" s="430"/>
      <c r="QA69" s="430"/>
      <c r="QB69" s="430"/>
      <c r="QC69" s="430"/>
      <c r="QD69" s="430"/>
      <c r="QE69" s="430"/>
      <c r="QF69" s="430"/>
      <c r="QG69" s="430"/>
      <c r="QH69" s="430"/>
      <c r="QI69" s="430"/>
      <c r="QJ69" s="430"/>
      <c r="QK69" s="430"/>
      <c r="QL69" s="430"/>
      <c r="QM69" s="430"/>
      <c r="QN69" s="430"/>
      <c r="QO69" s="430"/>
      <c r="QP69" s="430"/>
      <c r="QQ69" s="430"/>
      <c r="QR69" s="430"/>
      <c r="QS69" s="430"/>
      <c r="QT69" s="430"/>
      <c r="QU69" s="430"/>
      <c r="QV69" s="430"/>
      <c r="QW69" s="430"/>
      <c r="QX69" s="430"/>
      <c r="QY69" s="430"/>
      <c r="QZ69" s="430"/>
      <c r="RA69" s="430"/>
      <c r="RB69" s="430"/>
      <c r="RC69" s="430"/>
      <c r="RD69" s="430"/>
      <c r="RE69" s="430"/>
      <c r="RF69" s="430"/>
      <c r="RG69" s="430"/>
      <c r="RH69" s="430"/>
      <c r="RI69" s="430"/>
      <c r="RJ69" s="430"/>
      <c r="RK69" s="430"/>
      <c r="RL69" s="430"/>
      <c r="RM69" s="430"/>
      <c r="RN69" s="430"/>
      <c r="RO69" s="430"/>
      <c r="RP69" s="430"/>
      <c r="RQ69" s="430"/>
      <c r="RR69" s="430"/>
      <c r="RS69" s="430"/>
      <c r="RT69" s="430"/>
      <c r="RU69" s="430"/>
      <c r="RV69" s="430"/>
      <c r="RW69" s="430"/>
      <c r="RX69" s="430"/>
      <c r="RY69" s="430"/>
      <c r="RZ69" s="430"/>
      <c r="SA69" s="430"/>
      <c r="SB69" s="430"/>
      <c r="SC69" s="430"/>
      <c r="SD69" s="430"/>
      <c r="SE69" s="430"/>
      <c r="SF69" s="430"/>
      <c r="SG69" s="430"/>
      <c r="SH69" s="430"/>
      <c r="SI69" s="430"/>
      <c r="SJ69" s="430"/>
      <c r="SK69" s="430"/>
      <c r="SL69" s="430"/>
      <c r="SM69" s="430"/>
      <c r="SN69" s="430"/>
      <c r="SO69" s="430"/>
      <c r="SP69" s="430"/>
      <c r="SQ69" s="430"/>
      <c r="SR69" s="430"/>
      <c r="SS69" s="430"/>
      <c r="ST69" s="430"/>
      <c r="SU69" s="430"/>
      <c r="SV69" s="430"/>
      <c r="SW69" s="430"/>
      <c r="SX69" s="430"/>
      <c r="SY69" s="430"/>
      <c r="SZ69" s="430"/>
      <c r="TA69" s="430"/>
      <c r="TB69" s="430"/>
      <c r="TC69" s="430"/>
      <c r="TD69" s="430"/>
      <c r="TE69" s="430"/>
      <c r="TF69" s="430"/>
      <c r="TG69" s="430"/>
      <c r="TH69" s="430"/>
      <c r="TI69" s="430"/>
      <c r="TJ69" s="430"/>
      <c r="TK69" s="430"/>
      <c r="TL69" s="430"/>
      <c r="TM69" s="430"/>
      <c r="TN69" s="430"/>
      <c r="TO69" s="430"/>
      <c r="TP69" s="430"/>
      <c r="TQ69" s="430"/>
      <c r="TR69" s="430"/>
      <c r="TS69" s="430"/>
      <c r="TT69" s="430"/>
      <c r="TU69" s="430"/>
      <c r="TV69" s="430"/>
      <c r="TW69" s="430"/>
      <c r="TX69" s="430"/>
      <c r="TY69" s="430"/>
      <c r="TZ69" s="430"/>
      <c r="UA69" s="430"/>
      <c r="UB69" s="430"/>
      <c r="UC69" s="430"/>
      <c r="UD69" s="430"/>
      <c r="UE69" s="430"/>
      <c r="UF69" s="430"/>
      <c r="UG69" s="430"/>
      <c r="UH69" s="430"/>
      <c r="UI69" s="430"/>
      <c r="UJ69" s="430"/>
      <c r="UK69" s="430"/>
      <c r="UL69" s="430"/>
      <c r="UM69" s="430"/>
      <c r="UN69" s="430"/>
      <c r="UO69" s="430"/>
      <c r="UP69" s="430"/>
      <c r="UQ69" s="430"/>
      <c r="UR69" s="430"/>
      <c r="US69" s="430"/>
      <c r="UT69" s="430"/>
      <c r="UU69" s="430"/>
      <c r="UV69" s="430"/>
      <c r="UW69" s="430"/>
      <c r="UX69" s="430"/>
      <c r="UY69" s="430"/>
      <c r="UZ69" s="430"/>
      <c r="VA69" s="430"/>
      <c r="VB69" s="430"/>
      <c r="VC69" s="430"/>
      <c r="VD69" s="430"/>
      <c r="VE69" s="430"/>
      <c r="VF69" s="430"/>
      <c r="VG69" s="430"/>
      <c r="VH69" s="430"/>
      <c r="VI69" s="430"/>
      <c r="VJ69" s="430"/>
      <c r="VK69" s="430"/>
      <c r="VL69" s="430"/>
      <c r="VM69" s="430"/>
      <c r="VN69" s="430"/>
      <c r="VO69" s="430"/>
      <c r="VP69" s="430"/>
      <c r="VQ69" s="430"/>
      <c r="VR69" s="430"/>
      <c r="VS69" s="430"/>
      <c r="VT69" s="430"/>
      <c r="VU69" s="430"/>
      <c r="VV69" s="430"/>
      <c r="VW69" s="430"/>
      <c r="VX69" s="430"/>
      <c r="VY69" s="430"/>
      <c r="VZ69" s="430"/>
      <c r="WA69" s="430"/>
      <c r="WB69" s="430"/>
      <c r="WC69" s="430"/>
      <c r="WD69" s="430"/>
      <c r="WE69" s="430"/>
      <c r="WF69" s="430"/>
      <c r="WG69" s="430"/>
      <c r="WH69" s="430"/>
      <c r="WI69" s="430"/>
      <c r="WJ69" s="430"/>
      <c r="WK69" s="430"/>
      <c r="WL69" s="430"/>
      <c r="WM69" s="430"/>
      <c r="WN69" s="430"/>
      <c r="WO69" s="430"/>
      <c r="WP69" s="430"/>
      <c r="WQ69" s="430"/>
      <c r="WR69" s="430"/>
      <c r="WS69" s="430"/>
      <c r="WT69" s="430"/>
      <c r="WU69" s="430"/>
      <c r="WV69" s="430"/>
      <c r="WW69" s="430"/>
      <c r="WX69" s="430"/>
      <c r="WY69" s="430"/>
      <c r="WZ69" s="430"/>
      <c r="XA69" s="430"/>
      <c r="XB69" s="430"/>
      <c r="XC69" s="430"/>
      <c r="XD69" s="430"/>
      <c r="XE69" s="430"/>
      <c r="XF69" s="430"/>
      <c r="XG69" s="430"/>
      <c r="XH69" s="430"/>
      <c r="XI69" s="430"/>
      <c r="XJ69" s="430"/>
      <c r="XK69" s="430"/>
      <c r="XL69" s="430"/>
      <c r="XM69" s="430"/>
      <c r="XN69" s="430"/>
      <c r="XO69" s="430"/>
      <c r="XP69" s="430"/>
      <c r="XQ69" s="430"/>
      <c r="XR69" s="430"/>
      <c r="XS69" s="430"/>
      <c r="XT69" s="430"/>
      <c r="XU69" s="430"/>
      <c r="XV69" s="430"/>
      <c r="XW69" s="430"/>
      <c r="XX69" s="430"/>
      <c r="XY69" s="430"/>
      <c r="XZ69" s="430"/>
      <c r="YA69" s="430"/>
      <c r="YB69" s="430"/>
      <c r="YC69" s="430"/>
      <c r="YD69" s="430"/>
      <c r="YE69" s="430"/>
      <c r="YF69" s="430"/>
      <c r="YG69" s="430"/>
      <c r="YH69" s="430"/>
      <c r="YI69" s="430"/>
      <c r="YJ69" s="430"/>
      <c r="YK69" s="430"/>
      <c r="YL69" s="430"/>
      <c r="YM69" s="430"/>
      <c r="YN69" s="430"/>
      <c r="YO69" s="430"/>
      <c r="YP69" s="430"/>
      <c r="YQ69" s="430"/>
      <c r="YR69" s="430"/>
      <c r="YS69" s="430"/>
      <c r="YT69" s="430"/>
      <c r="YU69" s="430"/>
      <c r="YV69" s="430"/>
      <c r="YW69" s="430"/>
      <c r="YX69" s="430"/>
      <c r="YY69" s="430"/>
      <c r="YZ69" s="430"/>
      <c r="ZA69" s="430"/>
      <c r="ZB69" s="430"/>
      <c r="ZC69" s="430"/>
      <c r="ZD69" s="430"/>
      <c r="ZE69" s="430"/>
      <c r="ZF69" s="430"/>
      <c r="ZG69" s="430"/>
      <c r="ZH69" s="430"/>
      <c r="ZI69" s="430"/>
      <c r="ZJ69" s="430"/>
      <c r="ZK69" s="430"/>
      <c r="ZL69" s="430"/>
      <c r="ZM69" s="430"/>
      <c r="ZN69" s="430"/>
      <c r="ZO69" s="430"/>
      <c r="ZP69" s="430"/>
      <c r="ZQ69" s="430"/>
      <c r="ZR69" s="430"/>
      <c r="ZS69" s="430"/>
      <c r="ZT69" s="430"/>
      <c r="ZU69" s="430"/>
      <c r="ZV69" s="430"/>
      <c r="ZW69" s="430"/>
      <c r="ZX69" s="430"/>
      <c r="ZY69" s="430"/>
      <c r="ZZ69" s="430"/>
      <c r="AAA69" s="430"/>
      <c r="AAB69" s="430"/>
      <c r="AAC69" s="430"/>
      <c r="AAD69" s="430"/>
      <c r="AAE69" s="430"/>
      <c r="AAF69" s="430"/>
      <c r="AAG69" s="430"/>
      <c r="AAH69" s="430"/>
      <c r="AAI69" s="430"/>
      <c r="AAJ69" s="430"/>
      <c r="AAK69" s="430"/>
      <c r="AAL69" s="430"/>
      <c r="AAM69" s="430"/>
      <c r="AAN69" s="430"/>
      <c r="AAO69" s="430"/>
      <c r="AAP69" s="430"/>
      <c r="AAQ69" s="430"/>
      <c r="AAR69" s="430"/>
      <c r="AAS69" s="430"/>
      <c r="AAT69" s="430"/>
      <c r="AAU69" s="430"/>
      <c r="AAV69" s="430"/>
      <c r="AAW69" s="430"/>
      <c r="AAX69" s="430"/>
      <c r="AAY69" s="430"/>
      <c r="AAZ69" s="430"/>
      <c r="ABA69" s="430"/>
      <c r="ABB69" s="430"/>
      <c r="ABC69" s="430"/>
      <c r="ABD69" s="430"/>
      <c r="ABE69" s="430"/>
      <c r="ABF69" s="430"/>
      <c r="ABG69" s="430"/>
      <c r="ABH69" s="430"/>
      <c r="ABI69" s="430"/>
      <c r="ABJ69" s="430"/>
      <c r="ABK69" s="430"/>
      <c r="ABL69" s="430"/>
      <c r="ABM69" s="430"/>
      <c r="ABN69" s="430"/>
      <c r="ABO69" s="430"/>
      <c r="ABP69" s="430"/>
      <c r="ABQ69" s="430"/>
      <c r="ABR69" s="430"/>
      <c r="ABS69" s="430"/>
      <c r="ABT69" s="430"/>
      <c r="ABU69" s="430"/>
      <c r="ABV69" s="430"/>
      <c r="ABW69" s="430"/>
      <c r="ABX69" s="430"/>
      <c r="ABY69" s="430"/>
      <c r="ABZ69" s="430"/>
      <c r="ACA69" s="430"/>
      <c r="ACB69" s="430"/>
      <c r="ACC69" s="430"/>
      <c r="ACD69" s="430"/>
      <c r="ACE69" s="430"/>
      <c r="ACF69" s="430"/>
      <c r="ACG69" s="430"/>
      <c r="ACH69" s="430"/>
      <c r="ACI69" s="430"/>
      <c r="ACJ69" s="430"/>
      <c r="ACK69" s="430"/>
      <c r="ACL69" s="430"/>
      <c r="ACM69" s="430"/>
      <c r="ACN69" s="430"/>
      <c r="ACO69" s="430"/>
      <c r="ACP69" s="430"/>
      <c r="ACQ69" s="430"/>
      <c r="ACR69" s="430"/>
      <c r="ACS69" s="430"/>
      <c r="ACT69" s="430"/>
      <c r="ACU69" s="430"/>
      <c r="ACV69" s="430"/>
      <c r="ACW69" s="430"/>
      <c r="ACX69" s="430"/>
      <c r="ACY69" s="430"/>
      <c r="ACZ69" s="430"/>
      <c r="ADA69" s="430"/>
      <c r="ADB69" s="430"/>
      <c r="ADC69" s="430"/>
      <c r="ADD69" s="430"/>
      <c r="ADE69" s="430"/>
      <c r="ADF69" s="430"/>
      <c r="ADG69" s="430"/>
      <c r="ADH69" s="430"/>
      <c r="ADI69" s="430"/>
      <c r="ADJ69" s="430"/>
      <c r="ADK69" s="430"/>
      <c r="ADL69" s="430"/>
      <c r="ADM69" s="430"/>
      <c r="ADN69" s="430"/>
      <c r="ADO69" s="430"/>
      <c r="ADP69" s="430"/>
      <c r="ADQ69" s="430"/>
      <c r="ADR69" s="430"/>
      <c r="ADS69" s="430"/>
      <c r="ADT69" s="430"/>
      <c r="ADU69" s="430"/>
      <c r="ADV69" s="430"/>
      <c r="ADW69" s="430"/>
      <c r="ADX69" s="430"/>
      <c r="ADY69" s="430"/>
      <c r="ADZ69" s="430"/>
      <c r="AEA69" s="430"/>
      <c r="AEB69" s="430"/>
      <c r="AEC69" s="430"/>
      <c r="AED69" s="430"/>
      <c r="AEE69" s="430"/>
      <c r="AEF69" s="430"/>
      <c r="AEG69" s="430"/>
      <c r="AEH69" s="430"/>
      <c r="AEI69" s="430"/>
      <c r="AEJ69" s="430"/>
      <c r="AEK69" s="430"/>
      <c r="AEL69" s="430"/>
      <c r="AEM69" s="430"/>
      <c r="AEN69" s="430"/>
      <c r="AEO69" s="430"/>
      <c r="AEP69" s="430"/>
      <c r="AEQ69" s="430"/>
      <c r="AER69" s="430"/>
      <c r="AES69" s="430"/>
      <c r="AET69" s="430"/>
      <c r="AEU69" s="430"/>
      <c r="AEV69" s="430"/>
      <c r="AEW69" s="430"/>
      <c r="AEX69" s="430"/>
      <c r="AEY69" s="430"/>
      <c r="AEZ69" s="430"/>
      <c r="AFA69" s="430"/>
      <c r="AFB69" s="430"/>
      <c r="AFC69" s="430"/>
      <c r="AFD69" s="430"/>
      <c r="AFE69" s="430"/>
      <c r="AFF69" s="430"/>
      <c r="AFG69" s="430"/>
      <c r="AFH69" s="430"/>
      <c r="AFI69" s="430"/>
      <c r="AFJ69" s="430"/>
      <c r="AFK69" s="430"/>
      <c r="AFL69" s="430"/>
      <c r="AFM69" s="430"/>
      <c r="AFN69" s="430"/>
      <c r="AFO69" s="430"/>
      <c r="AFP69" s="430"/>
      <c r="AFQ69" s="430"/>
      <c r="AFR69" s="430"/>
      <c r="AFS69" s="430"/>
      <c r="AFT69" s="430"/>
      <c r="AFU69" s="430"/>
      <c r="AFV69" s="430"/>
      <c r="AFW69" s="430"/>
      <c r="AFX69" s="430"/>
      <c r="AFY69" s="430"/>
      <c r="AFZ69" s="430"/>
      <c r="AGA69" s="430"/>
      <c r="AGB69" s="430"/>
      <c r="AGC69" s="430"/>
      <c r="AGD69" s="430"/>
      <c r="AGE69" s="430"/>
      <c r="AGF69" s="430"/>
      <c r="AGG69" s="430"/>
      <c r="AGH69" s="430"/>
      <c r="AGI69" s="430"/>
      <c r="AGJ69" s="430"/>
      <c r="AGK69" s="430"/>
      <c r="AGL69" s="430"/>
      <c r="AGM69" s="430"/>
      <c r="AGN69" s="430"/>
      <c r="AGO69" s="430"/>
      <c r="AGP69" s="430"/>
      <c r="AGQ69" s="430"/>
      <c r="AGR69" s="430"/>
      <c r="AGS69" s="430"/>
      <c r="AGT69" s="430"/>
      <c r="AGU69" s="430"/>
      <c r="AGV69" s="430"/>
      <c r="AGW69" s="430"/>
      <c r="AGX69" s="430"/>
      <c r="AGY69" s="430"/>
      <c r="AGZ69" s="430"/>
      <c r="AHA69" s="430"/>
      <c r="AHB69" s="430"/>
      <c r="AHC69" s="430"/>
      <c r="AHD69" s="430"/>
      <c r="AHE69" s="430"/>
      <c r="AHF69" s="430"/>
      <c r="AHG69" s="430"/>
      <c r="AHH69" s="430"/>
      <c r="AHI69" s="430"/>
      <c r="AHJ69" s="430"/>
      <c r="AHK69" s="430"/>
      <c r="AHL69" s="430"/>
      <c r="AHM69" s="430"/>
      <c r="AHN69" s="430"/>
      <c r="AHO69" s="430"/>
      <c r="AHP69" s="430"/>
      <c r="AHQ69" s="430"/>
      <c r="AHR69" s="430"/>
      <c r="AHS69" s="430"/>
      <c r="AHT69" s="430"/>
      <c r="AHU69" s="430"/>
      <c r="AHV69" s="430"/>
      <c r="AHW69" s="430"/>
      <c r="AHX69" s="430"/>
      <c r="AHY69" s="430"/>
      <c r="AHZ69" s="430"/>
      <c r="AIA69" s="430"/>
      <c r="AIB69" s="430"/>
      <c r="AIC69" s="430"/>
      <c r="AID69" s="430"/>
      <c r="AIE69" s="430"/>
      <c r="AIF69" s="430"/>
      <c r="AIG69" s="430"/>
      <c r="AIH69" s="430"/>
      <c r="AII69" s="430"/>
      <c r="AIJ69" s="430"/>
      <c r="AIK69" s="430"/>
      <c r="AIL69" s="430"/>
      <c r="AIM69" s="430"/>
      <c r="AIN69" s="430"/>
      <c r="AIO69" s="430"/>
      <c r="AIP69" s="430"/>
      <c r="AIQ69" s="430"/>
      <c r="AIR69" s="430"/>
      <c r="AIS69" s="430"/>
      <c r="AIT69" s="430"/>
      <c r="AIU69" s="430"/>
      <c r="AIV69" s="430"/>
      <c r="AIW69" s="430"/>
      <c r="AIX69" s="430"/>
      <c r="AIY69" s="430"/>
      <c r="AIZ69" s="430"/>
      <c r="AJA69" s="430"/>
      <c r="AJB69" s="430"/>
      <c r="AJC69" s="430"/>
      <c r="AJD69" s="430"/>
      <c r="AJE69" s="430"/>
      <c r="AJF69" s="430"/>
      <c r="AJG69" s="430"/>
      <c r="AJH69" s="430"/>
      <c r="AJI69" s="430"/>
      <c r="AJJ69" s="430"/>
      <c r="AJK69" s="430"/>
      <c r="AJL69" s="430"/>
      <c r="AJM69" s="430"/>
      <c r="AJN69" s="430"/>
      <c r="AJO69" s="430"/>
      <c r="AJP69" s="430"/>
      <c r="AJQ69" s="430"/>
      <c r="AJR69" s="430"/>
      <c r="AJS69" s="430"/>
      <c r="AJT69" s="430"/>
      <c r="AJU69" s="430"/>
      <c r="AJV69" s="430"/>
      <c r="AJW69" s="430"/>
      <c r="AJX69" s="430"/>
      <c r="AJY69" s="430"/>
      <c r="AJZ69" s="430"/>
      <c r="AKA69" s="430"/>
      <c r="AKB69" s="430"/>
      <c r="AKC69" s="430"/>
      <c r="AKD69" s="430"/>
      <c r="AKE69" s="430"/>
      <c r="AKF69" s="430"/>
      <c r="AKG69" s="430"/>
      <c r="AKH69" s="430"/>
      <c r="AKI69" s="430"/>
      <c r="AKJ69" s="430"/>
      <c r="AKK69" s="430"/>
      <c r="AKL69" s="430"/>
      <c r="AKM69" s="430"/>
      <c r="AKN69" s="430"/>
      <c r="AKO69" s="430"/>
      <c r="AKP69" s="430"/>
      <c r="AKQ69" s="430"/>
      <c r="AKR69" s="430"/>
      <c r="AKS69" s="430"/>
      <c r="AKT69" s="430"/>
      <c r="AKU69" s="430"/>
      <c r="AKV69" s="430"/>
      <c r="AKW69" s="430"/>
      <c r="AKX69" s="430"/>
      <c r="AKY69" s="430"/>
      <c r="AKZ69" s="430"/>
      <c r="ALA69" s="430"/>
      <c r="ALB69" s="430"/>
      <c r="ALC69" s="430"/>
      <c r="ALD69" s="430"/>
      <c r="ALE69" s="430"/>
      <c r="ALF69" s="430"/>
      <c r="ALG69" s="430"/>
      <c r="ALH69" s="430"/>
      <c r="ALI69" s="430"/>
      <c r="ALJ69" s="430"/>
      <c r="ALK69" s="430"/>
      <c r="ALL69" s="430"/>
      <c r="ALM69" s="430"/>
      <c r="ALN69" s="430"/>
      <c r="ALO69" s="430"/>
      <c r="ALP69" s="430"/>
      <c r="ALQ69" s="430"/>
      <c r="ALR69" s="430"/>
      <c r="ALS69" s="430"/>
      <c r="ALT69" s="430"/>
      <c r="ALU69" s="430"/>
      <c r="ALV69" s="430"/>
      <c r="ALW69" s="430"/>
      <c r="ALX69" s="430"/>
      <c r="ALY69" s="430"/>
      <c r="ALZ69" s="430"/>
      <c r="AMA69" s="430"/>
      <c r="AMB69" s="430"/>
      <c r="AMC69" s="430"/>
      <c r="AMD69" s="430"/>
      <c r="AME69" s="430"/>
      <c r="AMF69" s="430"/>
      <c r="AMG69" s="430"/>
      <c r="AMH69" s="430"/>
      <c r="AMI69" s="430"/>
      <c r="AMJ69" s="430"/>
      <c r="AMK69" s="430"/>
    </row>
    <row r="70" spans="1:1025" s="414" customFormat="1" ht="20.25" customHeight="1">
      <c r="A70" s="274"/>
      <c r="B70" s="450" t="s">
        <v>915</v>
      </c>
      <c r="C70" s="450"/>
      <c r="D70" s="450"/>
      <c r="E70" s="450"/>
      <c r="F70" s="450"/>
      <c r="G70" s="450"/>
      <c r="H70" s="450"/>
      <c r="I70" s="450"/>
      <c r="J70" s="450"/>
      <c r="K70" s="450"/>
      <c r="L70" s="450"/>
      <c r="M70" s="450"/>
      <c r="N70" s="450"/>
      <c r="O70" s="450"/>
      <c r="P70" s="450"/>
      <c r="Q70" s="450"/>
      <c r="R70" s="450"/>
      <c r="S70" s="450"/>
      <c r="T70" s="450"/>
      <c r="U70" s="450"/>
      <c r="V70" s="450"/>
      <c r="W70" s="450"/>
      <c r="X70" s="450"/>
      <c r="Y70" s="450"/>
      <c r="Z70" s="470" t="s">
        <v>409</v>
      </c>
      <c r="AA70" s="470"/>
      <c r="AB70" s="47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0"/>
      <c r="AY70" s="430"/>
      <c r="AZ70" s="430"/>
      <c r="BA70" s="430"/>
      <c r="BB70" s="430"/>
      <c r="BC70" s="430"/>
      <c r="BD70" s="430"/>
      <c r="BE70" s="430"/>
      <c r="BF70" s="430"/>
      <c r="BG70" s="430"/>
      <c r="BH70" s="430"/>
      <c r="BI70" s="430"/>
      <c r="BJ70" s="430"/>
      <c r="BK70" s="430"/>
      <c r="BL70" s="430"/>
      <c r="BM70" s="430"/>
      <c r="BN70" s="430"/>
      <c r="BO70" s="430"/>
      <c r="BP70" s="430"/>
      <c r="BQ70" s="430"/>
      <c r="BR70" s="430"/>
      <c r="BS70" s="430"/>
      <c r="BT70" s="430"/>
      <c r="BU70" s="430"/>
      <c r="BV70" s="430"/>
      <c r="BW70" s="430"/>
      <c r="BX70" s="430"/>
      <c r="BY70" s="430"/>
      <c r="BZ70" s="430"/>
      <c r="CA70" s="430"/>
      <c r="CB70" s="430"/>
      <c r="CC70" s="430"/>
      <c r="CD70" s="430"/>
      <c r="CE70" s="430"/>
      <c r="CF70" s="430"/>
      <c r="CG70" s="430"/>
      <c r="CH70" s="430"/>
      <c r="CI70" s="430"/>
      <c r="CJ70" s="430"/>
      <c r="CK70" s="430"/>
      <c r="CL70" s="430"/>
      <c r="CM70" s="430"/>
      <c r="CN70" s="430"/>
      <c r="CO70" s="430"/>
      <c r="CP70" s="430"/>
      <c r="CQ70" s="430"/>
      <c r="CR70" s="430"/>
      <c r="CS70" s="430"/>
      <c r="CT70" s="430"/>
      <c r="CU70" s="430"/>
      <c r="CV70" s="430"/>
      <c r="CW70" s="430"/>
      <c r="CX70" s="430"/>
      <c r="CY70" s="430"/>
      <c r="CZ70" s="430"/>
      <c r="DA70" s="430"/>
      <c r="DB70" s="430"/>
      <c r="DC70" s="430"/>
      <c r="DD70" s="430"/>
      <c r="DE70" s="430"/>
      <c r="DF70" s="430"/>
      <c r="DG70" s="430"/>
      <c r="DH70" s="430"/>
      <c r="DI70" s="430"/>
      <c r="DJ70" s="430"/>
      <c r="DK70" s="430"/>
      <c r="DL70" s="430"/>
      <c r="DM70" s="430"/>
      <c r="DN70" s="430"/>
      <c r="DO70" s="430"/>
      <c r="DP70" s="430"/>
      <c r="DQ70" s="430"/>
      <c r="DR70" s="430"/>
      <c r="DS70" s="430"/>
      <c r="DT70" s="430"/>
      <c r="DU70" s="430"/>
      <c r="DV70" s="430"/>
      <c r="DW70" s="430"/>
      <c r="DX70" s="430"/>
      <c r="DY70" s="430"/>
      <c r="DZ70" s="430"/>
      <c r="EA70" s="430"/>
      <c r="EB70" s="430"/>
      <c r="EC70" s="430"/>
      <c r="ED70" s="430"/>
      <c r="EE70" s="430"/>
      <c r="EF70" s="430"/>
      <c r="EG70" s="430"/>
      <c r="EH70" s="430"/>
      <c r="EI70" s="430"/>
      <c r="EJ70" s="430"/>
      <c r="EK70" s="430"/>
      <c r="EL70" s="430"/>
      <c r="EM70" s="430"/>
      <c r="EN70" s="430"/>
      <c r="EO70" s="430"/>
      <c r="EP70" s="430"/>
      <c r="EQ70" s="430"/>
      <c r="ER70" s="430"/>
      <c r="ES70" s="430"/>
      <c r="ET70" s="430"/>
      <c r="EU70" s="430"/>
      <c r="EV70" s="430"/>
      <c r="EW70" s="430"/>
      <c r="EX70" s="430"/>
      <c r="EY70" s="430"/>
      <c r="EZ70" s="430"/>
      <c r="FA70" s="430"/>
      <c r="FB70" s="430"/>
      <c r="FC70" s="430"/>
      <c r="FD70" s="430"/>
      <c r="FE70" s="430"/>
      <c r="FF70" s="430"/>
      <c r="FG70" s="430"/>
      <c r="FH70" s="430"/>
      <c r="FI70" s="430"/>
      <c r="FJ70" s="430"/>
      <c r="FK70" s="430"/>
      <c r="FL70" s="430"/>
      <c r="FM70" s="430"/>
      <c r="FN70" s="430"/>
      <c r="FO70" s="430"/>
      <c r="FP70" s="430"/>
      <c r="FQ70" s="430"/>
      <c r="FR70" s="430"/>
      <c r="FS70" s="430"/>
      <c r="FT70" s="430"/>
      <c r="FU70" s="430"/>
      <c r="FV70" s="430"/>
      <c r="FW70" s="430"/>
      <c r="FX70" s="430"/>
      <c r="FY70" s="430"/>
      <c r="FZ70" s="430"/>
      <c r="GA70" s="430"/>
      <c r="GB70" s="430"/>
      <c r="GC70" s="430"/>
      <c r="GD70" s="430"/>
      <c r="GE70" s="430"/>
      <c r="GF70" s="430"/>
      <c r="GG70" s="430"/>
      <c r="GH70" s="430"/>
      <c r="GI70" s="430"/>
      <c r="GJ70" s="430"/>
      <c r="GK70" s="430"/>
      <c r="GL70" s="430"/>
      <c r="GM70" s="430"/>
      <c r="GN70" s="430"/>
      <c r="GO70" s="430"/>
      <c r="GP70" s="430"/>
      <c r="GQ70" s="430"/>
      <c r="GR70" s="430"/>
      <c r="GS70" s="430"/>
      <c r="GT70" s="430"/>
      <c r="GU70" s="430"/>
      <c r="GV70" s="430"/>
      <c r="GW70" s="430"/>
      <c r="GX70" s="430"/>
      <c r="GY70" s="430"/>
      <c r="GZ70" s="430"/>
      <c r="HA70" s="430"/>
      <c r="HB70" s="430"/>
      <c r="HC70" s="430"/>
      <c r="HD70" s="430"/>
      <c r="HE70" s="430"/>
      <c r="HF70" s="430"/>
      <c r="HG70" s="430"/>
      <c r="HH70" s="430"/>
      <c r="HI70" s="430"/>
      <c r="HJ70" s="430"/>
      <c r="HK70" s="430"/>
      <c r="HL70" s="430"/>
      <c r="HM70" s="430"/>
      <c r="HN70" s="430"/>
      <c r="HO70" s="430"/>
      <c r="HP70" s="430"/>
      <c r="HQ70" s="430"/>
      <c r="HR70" s="430"/>
      <c r="HS70" s="430"/>
      <c r="HT70" s="430"/>
      <c r="HU70" s="430"/>
      <c r="HV70" s="430"/>
      <c r="HW70" s="430"/>
      <c r="HX70" s="430"/>
      <c r="HY70" s="430"/>
      <c r="HZ70" s="430"/>
      <c r="IA70" s="430"/>
      <c r="IB70" s="430"/>
      <c r="IC70" s="430"/>
      <c r="ID70" s="430"/>
      <c r="IE70" s="430"/>
      <c r="IF70" s="430"/>
      <c r="IG70" s="430"/>
      <c r="IH70" s="430"/>
      <c r="II70" s="430"/>
      <c r="IJ70" s="430"/>
      <c r="IK70" s="430"/>
      <c r="IL70" s="430"/>
      <c r="IM70" s="430"/>
      <c r="IN70" s="430"/>
      <c r="IO70" s="430"/>
      <c r="IP70" s="430"/>
      <c r="IQ70" s="430"/>
      <c r="IR70" s="430"/>
      <c r="IS70" s="430"/>
      <c r="IT70" s="430"/>
      <c r="IU70" s="430"/>
      <c r="IV70" s="430"/>
      <c r="IW70" s="430"/>
      <c r="IX70" s="430"/>
      <c r="IY70" s="430"/>
      <c r="IZ70" s="430"/>
      <c r="JA70" s="430"/>
      <c r="JB70" s="430"/>
      <c r="JC70" s="430"/>
      <c r="JD70" s="430"/>
      <c r="JE70" s="430"/>
      <c r="JF70" s="430"/>
      <c r="JG70" s="430"/>
      <c r="JH70" s="430"/>
      <c r="JI70" s="430"/>
      <c r="JJ70" s="430"/>
      <c r="JK70" s="430"/>
      <c r="JL70" s="430"/>
      <c r="JM70" s="430"/>
      <c r="JN70" s="430"/>
      <c r="JO70" s="430"/>
      <c r="JP70" s="430"/>
      <c r="JQ70" s="430"/>
      <c r="JR70" s="430"/>
      <c r="JS70" s="430"/>
      <c r="JT70" s="430"/>
      <c r="JU70" s="430"/>
      <c r="JV70" s="430"/>
      <c r="JW70" s="430"/>
      <c r="JX70" s="430"/>
      <c r="JY70" s="430"/>
      <c r="JZ70" s="430"/>
      <c r="KA70" s="430"/>
      <c r="KB70" s="430"/>
      <c r="KC70" s="430"/>
      <c r="KD70" s="430"/>
      <c r="KE70" s="430"/>
      <c r="KF70" s="430"/>
      <c r="KG70" s="430"/>
      <c r="KH70" s="430"/>
      <c r="KI70" s="430"/>
      <c r="KJ70" s="430"/>
      <c r="KK70" s="430"/>
      <c r="KL70" s="430"/>
      <c r="KM70" s="430"/>
      <c r="KN70" s="430"/>
      <c r="KO70" s="430"/>
      <c r="KP70" s="430"/>
      <c r="KQ70" s="430"/>
      <c r="KR70" s="430"/>
      <c r="KS70" s="430"/>
      <c r="KT70" s="430"/>
      <c r="KU70" s="430"/>
      <c r="KV70" s="430"/>
      <c r="KW70" s="430"/>
      <c r="KX70" s="430"/>
      <c r="KY70" s="430"/>
      <c r="KZ70" s="430"/>
      <c r="LA70" s="430"/>
      <c r="LB70" s="430"/>
      <c r="LC70" s="430"/>
      <c r="LD70" s="430"/>
      <c r="LE70" s="430"/>
      <c r="LF70" s="430"/>
      <c r="LG70" s="430"/>
      <c r="LH70" s="430"/>
      <c r="LI70" s="430"/>
      <c r="LJ70" s="430"/>
      <c r="LK70" s="430"/>
      <c r="LL70" s="430"/>
      <c r="LM70" s="430"/>
      <c r="LN70" s="430"/>
      <c r="LO70" s="430"/>
      <c r="LP70" s="430"/>
      <c r="LQ70" s="430"/>
      <c r="LR70" s="430"/>
      <c r="LS70" s="430"/>
      <c r="LT70" s="430"/>
      <c r="LU70" s="430"/>
      <c r="LV70" s="430"/>
      <c r="LW70" s="430"/>
      <c r="LX70" s="430"/>
      <c r="LY70" s="430"/>
      <c r="LZ70" s="430"/>
      <c r="MA70" s="430"/>
      <c r="MB70" s="430"/>
      <c r="MC70" s="430"/>
      <c r="MD70" s="430"/>
      <c r="ME70" s="430"/>
      <c r="MF70" s="430"/>
      <c r="MG70" s="430"/>
      <c r="MH70" s="430"/>
      <c r="MI70" s="430"/>
      <c r="MJ70" s="430"/>
      <c r="MK70" s="430"/>
      <c r="ML70" s="430"/>
      <c r="MM70" s="430"/>
      <c r="MN70" s="430"/>
      <c r="MO70" s="430"/>
      <c r="MP70" s="430"/>
      <c r="MQ70" s="430"/>
      <c r="MR70" s="430"/>
      <c r="MS70" s="430"/>
      <c r="MT70" s="430"/>
      <c r="MU70" s="430"/>
      <c r="MV70" s="430"/>
      <c r="MW70" s="430"/>
      <c r="MX70" s="430"/>
      <c r="MY70" s="430"/>
      <c r="MZ70" s="430"/>
      <c r="NA70" s="430"/>
      <c r="NB70" s="430"/>
      <c r="NC70" s="430"/>
      <c r="ND70" s="430"/>
      <c r="NE70" s="430"/>
      <c r="NF70" s="430"/>
      <c r="NG70" s="430"/>
      <c r="NH70" s="430"/>
      <c r="NI70" s="430"/>
      <c r="NJ70" s="430"/>
      <c r="NK70" s="430"/>
      <c r="NL70" s="430"/>
      <c r="NM70" s="430"/>
      <c r="NN70" s="430"/>
      <c r="NO70" s="430"/>
      <c r="NP70" s="430"/>
      <c r="NQ70" s="430"/>
      <c r="NR70" s="430"/>
      <c r="NS70" s="430"/>
      <c r="NT70" s="430"/>
      <c r="NU70" s="430"/>
      <c r="NV70" s="430"/>
      <c r="NW70" s="430"/>
      <c r="NX70" s="430"/>
      <c r="NY70" s="430"/>
      <c r="NZ70" s="430"/>
      <c r="OA70" s="430"/>
      <c r="OB70" s="430"/>
      <c r="OC70" s="430"/>
      <c r="OD70" s="430"/>
      <c r="OE70" s="430"/>
      <c r="OF70" s="430"/>
      <c r="OG70" s="430"/>
      <c r="OH70" s="430"/>
      <c r="OI70" s="430"/>
      <c r="OJ70" s="430"/>
      <c r="OK70" s="430"/>
      <c r="OL70" s="430"/>
      <c r="OM70" s="430"/>
      <c r="ON70" s="430"/>
      <c r="OO70" s="430"/>
      <c r="OP70" s="430"/>
      <c r="OQ70" s="430"/>
      <c r="OR70" s="430"/>
      <c r="OS70" s="430"/>
      <c r="OT70" s="430"/>
      <c r="OU70" s="430"/>
      <c r="OV70" s="430"/>
      <c r="OW70" s="430"/>
      <c r="OX70" s="430"/>
      <c r="OY70" s="430"/>
      <c r="OZ70" s="430"/>
      <c r="PA70" s="430"/>
      <c r="PB70" s="430"/>
      <c r="PC70" s="430"/>
      <c r="PD70" s="430"/>
      <c r="PE70" s="430"/>
      <c r="PF70" s="430"/>
      <c r="PG70" s="430"/>
      <c r="PH70" s="430"/>
      <c r="PI70" s="430"/>
      <c r="PJ70" s="430"/>
      <c r="PK70" s="430"/>
      <c r="PL70" s="430"/>
      <c r="PM70" s="430"/>
      <c r="PN70" s="430"/>
      <c r="PO70" s="430"/>
      <c r="PP70" s="430"/>
      <c r="PQ70" s="430"/>
      <c r="PR70" s="430"/>
      <c r="PS70" s="430"/>
      <c r="PT70" s="430"/>
      <c r="PU70" s="430"/>
      <c r="PV70" s="430"/>
      <c r="PW70" s="430"/>
      <c r="PX70" s="430"/>
      <c r="PY70" s="430"/>
      <c r="PZ70" s="430"/>
      <c r="QA70" s="430"/>
      <c r="QB70" s="430"/>
      <c r="QC70" s="430"/>
      <c r="QD70" s="430"/>
      <c r="QE70" s="430"/>
      <c r="QF70" s="430"/>
      <c r="QG70" s="430"/>
      <c r="QH70" s="430"/>
      <c r="QI70" s="430"/>
      <c r="QJ70" s="430"/>
      <c r="QK70" s="430"/>
      <c r="QL70" s="430"/>
      <c r="QM70" s="430"/>
      <c r="QN70" s="430"/>
      <c r="QO70" s="430"/>
      <c r="QP70" s="430"/>
      <c r="QQ70" s="430"/>
      <c r="QR70" s="430"/>
      <c r="QS70" s="430"/>
      <c r="QT70" s="430"/>
      <c r="QU70" s="430"/>
      <c r="QV70" s="430"/>
      <c r="QW70" s="430"/>
      <c r="QX70" s="430"/>
      <c r="QY70" s="430"/>
      <c r="QZ70" s="430"/>
      <c r="RA70" s="430"/>
      <c r="RB70" s="430"/>
      <c r="RC70" s="430"/>
      <c r="RD70" s="430"/>
      <c r="RE70" s="430"/>
      <c r="RF70" s="430"/>
      <c r="RG70" s="430"/>
      <c r="RH70" s="430"/>
      <c r="RI70" s="430"/>
      <c r="RJ70" s="430"/>
      <c r="RK70" s="430"/>
      <c r="RL70" s="430"/>
      <c r="RM70" s="430"/>
      <c r="RN70" s="430"/>
      <c r="RO70" s="430"/>
      <c r="RP70" s="430"/>
      <c r="RQ70" s="430"/>
      <c r="RR70" s="430"/>
      <c r="RS70" s="430"/>
      <c r="RT70" s="430"/>
      <c r="RU70" s="430"/>
      <c r="RV70" s="430"/>
      <c r="RW70" s="430"/>
      <c r="RX70" s="430"/>
      <c r="RY70" s="430"/>
      <c r="RZ70" s="430"/>
      <c r="SA70" s="430"/>
      <c r="SB70" s="430"/>
      <c r="SC70" s="430"/>
      <c r="SD70" s="430"/>
      <c r="SE70" s="430"/>
      <c r="SF70" s="430"/>
      <c r="SG70" s="430"/>
      <c r="SH70" s="430"/>
      <c r="SI70" s="430"/>
      <c r="SJ70" s="430"/>
      <c r="SK70" s="430"/>
      <c r="SL70" s="430"/>
      <c r="SM70" s="430"/>
      <c r="SN70" s="430"/>
      <c r="SO70" s="430"/>
      <c r="SP70" s="430"/>
      <c r="SQ70" s="430"/>
      <c r="SR70" s="430"/>
      <c r="SS70" s="430"/>
      <c r="ST70" s="430"/>
      <c r="SU70" s="430"/>
      <c r="SV70" s="430"/>
      <c r="SW70" s="430"/>
      <c r="SX70" s="430"/>
      <c r="SY70" s="430"/>
      <c r="SZ70" s="430"/>
      <c r="TA70" s="430"/>
      <c r="TB70" s="430"/>
      <c r="TC70" s="430"/>
      <c r="TD70" s="430"/>
      <c r="TE70" s="430"/>
      <c r="TF70" s="430"/>
      <c r="TG70" s="430"/>
      <c r="TH70" s="430"/>
      <c r="TI70" s="430"/>
      <c r="TJ70" s="430"/>
      <c r="TK70" s="430"/>
      <c r="TL70" s="430"/>
      <c r="TM70" s="430"/>
      <c r="TN70" s="430"/>
      <c r="TO70" s="430"/>
      <c r="TP70" s="430"/>
      <c r="TQ70" s="430"/>
      <c r="TR70" s="430"/>
      <c r="TS70" s="430"/>
      <c r="TT70" s="430"/>
      <c r="TU70" s="430"/>
      <c r="TV70" s="430"/>
      <c r="TW70" s="430"/>
      <c r="TX70" s="430"/>
      <c r="TY70" s="430"/>
      <c r="TZ70" s="430"/>
      <c r="UA70" s="430"/>
      <c r="UB70" s="430"/>
      <c r="UC70" s="430"/>
      <c r="UD70" s="430"/>
      <c r="UE70" s="430"/>
      <c r="UF70" s="430"/>
      <c r="UG70" s="430"/>
      <c r="UH70" s="430"/>
      <c r="UI70" s="430"/>
      <c r="UJ70" s="430"/>
      <c r="UK70" s="430"/>
      <c r="UL70" s="430"/>
      <c r="UM70" s="430"/>
      <c r="UN70" s="430"/>
      <c r="UO70" s="430"/>
      <c r="UP70" s="430"/>
      <c r="UQ70" s="430"/>
      <c r="UR70" s="430"/>
      <c r="US70" s="430"/>
      <c r="UT70" s="430"/>
      <c r="UU70" s="430"/>
      <c r="UV70" s="430"/>
      <c r="UW70" s="430"/>
      <c r="UX70" s="430"/>
      <c r="UY70" s="430"/>
      <c r="UZ70" s="430"/>
      <c r="VA70" s="430"/>
      <c r="VB70" s="430"/>
      <c r="VC70" s="430"/>
      <c r="VD70" s="430"/>
      <c r="VE70" s="430"/>
      <c r="VF70" s="430"/>
      <c r="VG70" s="430"/>
      <c r="VH70" s="430"/>
      <c r="VI70" s="430"/>
      <c r="VJ70" s="430"/>
      <c r="VK70" s="430"/>
      <c r="VL70" s="430"/>
      <c r="VM70" s="430"/>
      <c r="VN70" s="430"/>
      <c r="VO70" s="430"/>
      <c r="VP70" s="430"/>
      <c r="VQ70" s="430"/>
      <c r="VR70" s="430"/>
      <c r="VS70" s="430"/>
      <c r="VT70" s="430"/>
      <c r="VU70" s="430"/>
      <c r="VV70" s="430"/>
      <c r="VW70" s="430"/>
      <c r="VX70" s="430"/>
      <c r="VY70" s="430"/>
      <c r="VZ70" s="430"/>
      <c r="WA70" s="430"/>
      <c r="WB70" s="430"/>
      <c r="WC70" s="430"/>
      <c r="WD70" s="430"/>
      <c r="WE70" s="430"/>
      <c r="WF70" s="430"/>
      <c r="WG70" s="430"/>
      <c r="WH70" s="430"/>
      <c r="WI70" s="430"/>
      <c r="WJ70" s="430"/>
      <c r="WK70" s="430"/>
      <c r="WL70" s="430"/>
      <c r="WM70" s="430"/>
      <c r="WN70" s="430"/>
      <c r="WO70" s="430"/>
      <c r="WP70" s="430"/>
      <c r="WQ70" s="430"/>
      <c r="WR70" s="430"/>
      <c r="WS70" s="430"/>
      <c r="WT70" s="430"/>
      <c r="WU70" s="430"/>
      <c r="WV70" s="430"/>
      <c r="WW70" s="430"/>
      <c r="WX70" s="430"/>
      <c r="WY70" s="430"/>
      <c r="WZ70" s="430"/>
      <c r="XA70" s="430"/>
      <c r="XB70" s="430"/>
      <c r="XC70" s="430"/>
      <c r="XD70" s="430"/>
      <c r="XE70" s="430"/>
      <c r="XF70" s="430"/>
      <c r="XG70" s="430"/>
      <c r="XH70" s="430"/>
      <c r="XI70" s="430"/>
      <c r="XJ70" s="430"/>
      <c r="XK70" s="430"/>
      <c r="XL70" s="430"/>
      <c r="XM70" s="430"/>
      <c r="XN70" s="430"/>
      <c r="XO70" s="430"/>
      <c r="XP70" s="430"/>
      <c r="XQ70" s="430"/>
      <c r="XR70" s="430"/>
      <c r="XS70" s="430"/>
      <c r="XT70" s="430"/>
      <c r="XU70" s="430"/>
      <c r="XV70" s="430"/>
      <c r="XW70" s="430"/>
      <c r="XX70" s="430"/>
      <c r="XY70" s="430"/>
      <c r="XZ70" s="430"/>
      <c r="YA70" s="430"/>
      <c r="YB70" s="430"/>
      <c r="YC70" s="430"/>
      <c r="YD70" s="430"/>
      <c r="YE70" s="430"/>
      <c r="YF70" s="430"/>
      <c r="YG70" s="430"/>
      <c r="YH70" s="430"/>
      <c r="YI70" s="430"/>
      <c r="YJ70" s="430"/>
      <c r="YK70" s="430"/>
      <c r="YL70" s="430"/>
      <c r="YM70" s="430"/>
      <c r="YN70" s="430"/>
      <c r="YO70" s="430"/>
      <c r="YP70" s="430"/>
      <c r="YQ70" s="430"/>
      <c r="YR70" s="430"/>
      <c r="YS70" s="430"/>
      <c r="YT70" s="430"/>
      <c r="YU70" s="430"/>
      <c r="YV70" s="430"/>
      <c r="YW70" s="430"/>
      <c r="YX70" s="430"/>
      <c r="YY70" s="430"/>
      <c r="YZ70" s="430"/>
      <c r="ZA70" s="430"/>
      <c r="ZB70" s="430"/>
      <c r="ZC70" s="430"/>
      <c r="ZD70" s="430"/>
      <c r="ZE70" s="430"/>
      <c r="ZF70" s="430"/>
      <c r="ZG70" s="430"/>
      <c r="ZH70" s="430"/>
      <c r="ZI70" s="430"/>
      <c r="ZJ70" s="430"/>
      <c r="ZK70" s="430"/>
      <c r="ZL70" s="430"/>
      <c r="ZM70" s="430"/>
      <c r="ZN70" s="430"/>
      <c r="ZO70" s="430"/>
      <c r="ZP70" s="430"/>
      <c r="ZQ70" s="430"/>
      <c r="ZR70" s="430"/>
      <c r="ZS70" s="430"/>
      <c r="ZT70" s="430"/>
      <c r="ZU70" s="430"/>
      <c r="ZV70" s="430"/>
      <c r="ZW70" s="430"/>
      <c r="ZX70" s="430"/>
      <c r="ZY70" s="430"/>
      <c r="ZZ70" s="430"/>
      <c r="AAA70" s="430"/>
      <c r="AAB70" s="430"/>
      <c r="AAC70" s="430"/>
      <c r="AAD70" s="430"/>
      <c r="AAE70" s="430"/>
      <c r="AAF70" s="430"/>
      <c r="AAG70" s="430"/>
      <c r="AAH70" s="430"/>
      <c r="AAI70" s="430"/>
      <c r="AAJ70" s="430"/>
      <c r="AAK70" s="430"/>
      <c r="AAL70" s="430"/>
      <c r="AAM70" s="430"/>
      <c r="AAN70" s="430"/>
      <c r="AAO70" s="430"/>
      <c r="AAP70" s="430"/>
      <c r="AAQ70" s="430"/>
      <c r="AAR70" s="430"/>
      <c r="AAS70" s="430"/>
      <c r="AAT70" s="430"/>
      <c r="AAU70" s="430"/>
      <c r="AAV70" s="430"/>
      <c r="AAW70" s="430"/>
      <c r="AAX70" s="430"/>
      <c r="AAY70" s="430"/>
      <c r="AAZ70" s="430"/>
      <c r="ABA70" s="430"/>
      <c r="ABB70" s="430"/>
      <c r="ABC70" s="430"/>
      <c r="ABD70" s="430"/>
      <c r="ABE70" s="430"/>
      <c r="ABF70" s="430"/>
      <c r="ABG70" s="430"/>
      <c r="ABH70" s="430"/>
      <c r="ABI70" s="430"/>
      <c r="ABJ70" s="430"/>
      <c r="ABK70" s="430"/>
      <c r="ABL70" s="430"/>
      <c r="ABM70" s="430"/>
      <c r="ABN70" s="430"/>
      <c r="ABO70" s="430"/>
      <c r="ABP70" s="430"/>
      <c r="ABQ70" s="430"/>
      <c r="ABR70" s="430"/>
      <c r="ABS70" s="430"/>
      <c r="ABT70" s="430"/>
      <c r="ABU70" s="430"/>
      <c r="ABV70" s="430"/>
      <c r="ABW70" s="430"/>
      <c r="ABX70" s="430"/>
      <c r="ABY70" s="430"/>
      <c r="ABZ70" s="430"/>
      <c r="ACA70" s="430"/>
      <c r="ACB70" s="430"/>
      <c r="ACC70" s="430"/>
      <c r="ACD70" s="430"/>
      <c r="ACE70" s="430"/>
      <c r="ACF70" s="430"/>
      <c r="ACG70" s="430"/>
      <c r="ACH70" s="430"/>
      <c r="ACI70" s="430"/>
      <c r="ACJ70" s="430"/>
      <c r="ACK70" s="430"/>
      <c r="ACL70" s="430"/>
      <c r="ACM70" s="430"/>
      <c r="ACN70" s="430"/>
      <c r="ACO70" s="430"/>
      <c r="ACP70" s="430"/>
      <c r="ACQ70" s="430"/>
      <c r="ACR70" s="430"/>
      <c r="ACS70" s="430"/>
      <c r="ACT70" s="430"/>
      <c r="ACU70" s="430"/>
      <c r="ACV70" s="430"/>
      <c r="ACW70" s="430"/>
      <c r="ACX70" s="430"/>
      <c r="ACY70" s="430"/>
      <c r="ACZ70" s="430"/>
      <c r="ADA70" s="430"/>
      <c r="ADB70" s="430"/>
      <c r="ADC70" s="430"/>
      <c r="ADD70" s="430"/>
      <c r="ADE70" s="430"/>
      <c r="ADF70" s="430"/>
      <c r="ADG70" s="430"/>
      <c r="ADH70" s="430"/>
      <c r="ADI70" s="430"/>
      <c r="ADJ70" s="430"/>
      <c r="ADK70" s="430"/>
      <c r="ADL70" s="430"/>
      <c r="ADM70" s="430"/>
      <c r="ADN70" s="430"/>
      <c r="ADO70" s="430"/>
      <c r="ADP70" s="430"/>
      <c r="ADQ70" s="430"/>
      <c r="ADR70" s="430"/>
      <c r="ADS70" s="430"/>
      <c r="ADT70" s="430"/>
      <c r="ADU70" s="430"/>
      <c r="ADV70" s="430"/>
      <c r="ADW70" s="430"/>
      <c r="ADX70" s="430"/>
      <c r="ADY70" s="430"/>
      <c r="ADZ70" s="430"/>
      <c r="AEA70" s="430"/>
      <c r="AEB70" s="430"/>
      <c r="AEC70" s="430"/>
      <c r="AED70" s="430"/>
      <c r="AEE70" s="430"/>
      <c r="AEF70" s="430"/>
      <c r="AEG70" s="430"/>
      <c r="AEH70" s="430"/>
      <c r="AEI70" s="430"/>
      <c r="AEJ70" s="430"/>
      <c r="AEK70" s="430"/>
      <c r="AEL70" s="430"/>
      <c r="AEM70" s="430"/>
      <c r="AEN70" s="430"/>
      <c r="AEO70" s="430"/>
      <c r="AEP70" s="430"/>
      <c r="AEQ70" s="430"/>
      <c r="AER70" s="430"/>
      <c r="AES70" s="430"/>
      <c r="AET70" s="430"/>
      <c r="AEU70" s="430"/>
      <c r="AEV70" s="430"/>
      <c r="AEW70" s="430"/>
      <c r="AEX70" s="430"/>
      <c r="AEY70" s="430"/>
      <c r="AEZ70" s="430"/>
      <c r="AFA70" s="430"/>
      <c r="AFB70" s="430"/>
      <c r="AFC70" s="430"/>
      <c r="AFD70" s="430"/>
      <c r="AFE70" s="430"/>
      <c r="AFF70" s="430"/>
      <c r="AFG70" s="430"/>
      <c r="AFH70" s="430"/>
      <c r="AFI70" s="430"/>
      <c r="AFJ70" s="430"/>
      <c r="AFK70" s="430"/>
      <c r="AFL70" s="430"/>
      <c r="AFM70" s="430"/>
      <c r="AFN70" s="430"/>
      <c r="AFO70" s="430"/>
      <c r="AFP70" s="430"/>
      <c r="AFQ70" s="430"/>
      <c r="AFR70" s="430"/>
      <c r="AFS70" s="430"/>
      <c r="AFT70" s="430"/>
      <c r="AFU70" s="430"/>
      <c r="AFV70" s="430"/>
      <c r="AFW70" s="430"/>
      <c r="AFX70" s="430"/>
      <c r="AFY70" s="430"/>
      <c r="AFZ70" s="430"/>
      <c r="AGA70" s="430"/>
      <c r="AGB70" s="430"/>
      <c r="AGC70" s="430"/>
      <c r="AGD70" s="430"/>
      <c r="AGE70" s="430"/>
      <c r="AGF70" s="430"/>
      <c r="AGG70" s="430"/>
      <c r="AGH70" s="430"/>
      <c r="AGI70" s="430"/>
      <c r="AGJ70" s="430"/>
      <c r="AGK70" s="430"/>
      <c r="AGL70" s="430"/>
      <c r="AGM70" s="430"/>
      <c r="AGN70" s="430"/>
      <c r="AGO70" s="430"/>
      <c r="AGP70" s="430"/>
      <c r="AGQ70" s="430"/>
      <c r="AGR70" s="430"/>
      <c r="AGS70" s="430"/>
      <c r="AGT70" s="430"/>
      <c r="AGU70" s="430"/>
      <c r="AGV70" s="430"/>
      <c r="AGW70" s="430"/>
      <c r="AGX70" s="430"/>
      <c r="AGY70" s="430"/>
      <c r="AGZ70" s="430"/>
      <c r="AHA70" s="430"/>
      <c r="AHB70" s="430"/>
      <c r="AHC70" s="430"/>
      <c r="AHD70" s="430"/>
      <c r="AHE70" s="430"/>
      <c r="AHF70" s="430"/>
      <c r="AHG70" s="430"/>
      <c r="AHH70" s="430"/>
      <c r="AHI70" s="430"/>
      <c r="AHJ70" s="430"/>
      <c r="AHK70" s="430"/>
      <c r="AHL70" s="430"/>
      <c r="AHM70" s="430"/>
      <c r="AHN70" s="430"/>
      <c r="AHO70" s="430"/>
      <c r="AHP70" s="430"/>
      <c r="AHQ70" s="430"/>
      <c r="AHR70" s="430"/>
      <c r="AHS70" s="430"/>
      <c r="AHT70" s="430"/>
      <c r="AHU70" s="430"/>
      <c r="AHV70" s="430"/>
      <c r="AHW70" s="430"/>
      <c r="AHX70" s="430"/>
      <c r="AHY70" s="430"/>
      <c r="AHZ70" s="430"/>
      <c r="AIA70" s="430"/>
      <c r="AIB70" s="430"/>
      <c r="AIC70" s="430"/>
      <c r="AID70" s="430"/>
      <c r="AIE70" s="430"/>
      <c r="AIF70" s="430"/>
      <c r="AIG70" s="430"/>
      <c r="AIH70" s="430"/>
      <c r="AII70" s="430"/>
      <c r="AIJ70" s="430"/>
      <c r="AIK70" s="430"/>
      <c r="AIL70" s="430"/>
      <c r="AIM70" s="430"/>
      <c r="AIN70" s="430"/>
      <c r="AIO70" s="430"/>
      <c r="AIP70" s="430"/>
      <c r="AIQ70" s="430"/>
      <c r="AIR70" s="430"/>
      <c r="AIS70" s="430"/>
      <c r="AIT70" s="430"/>
      <c r="AIU70" s="430"/>
      <c r="AIV70" s="430"/>
      <c r="AIW70" s="430"/>
      <c r="AIX70" s="430"/>
      <c r="AIY70" s="430"/>
      <c r="AIZ70" s="430"/>
      <c r="AJA70" s="430"/>
      <c r="AJB70" s="430"/>
      <c r="AJC70" s="430"/>
      <c r="AJD70" s="430"/>
      <c r="AJE70" s="430"/>
      <c r="AJF70" s="430"/>
      <c r="AJG70" s="430"/>
      <c r="AJH70" s="430"/>
      <c r="AJI70" s="430"/>
      <c r="AJJ70" s="430"/>
      <c r="AJK70" s="430"/>
      <c r="AJL70" s="430"/>
      <c r="AJM70" s="430"/>
      <c r="AJN70" s="430"/>
      <c r="AJO70" s="430"/>
      <c r="AJP70" s="430"/>
      <c r="AJQ70" s="430"/>
      <c r="AJR70" s="430"/>
      <c r="AJS70" s="430"/>
      <c r="AJT70" s="430"/>
      <c r="AJU70" s="430"/>
      <c r="AJV70" s="430"/>
      <c r="AJW70" s="430"/>
      <c r="AJX70" s="430"/>
      <c r="AJY70" s="430"/>
      <c r="AJZ70" s="430"/>
      <c r="AKA70" s="430"/>
      <c r="AKB70" s="430"/>
      <c r="AKC70" s="430"/>
      <c r="AKD70" s="430"/>
      <c r="AKE70" s="430"/>
      <c r="AKF70" s="430"/>
      <c r="AKG70" s="430"/>
      <c r="AKH70" s="430"/>
      <c r="AKI70" s="430"/>
      <c r="AKJ70" s="430"/>
      <c r="AKK70" s="430"/>
      <c r="AKL70" s="430"/>
      <c r="AKM70" s="430"/>
      <c r="AKN70" s="430"/>
      <c r="AKO70" s="430"/>
      <c r="AKP70" s="430"/>
      <c r="AKQ70" s="430"/>
      <c r="AKR70" s="430"/>
      <c r="AKS70" s="430"/>
      <c r="AKT70" s="430"/>
      <c r="AKU70" s="430"/>
      <c r="AKV70" s="430"/>
      <c r="AKW70" s="430"/>
      <c r="AKX70" s="430"/>
      <c r="AKY70" s="430"/>
      <c r="AKZ70" s="430"/>
      <c r="ALA70" s="430"/>
      <c r="ALB70" s="430"/>
      <c r="ALC70" s="430"/>
      <c r="ALD70" s="430"/>
      <c r="ALE70" s="430"/>
      <c r="ALF70" s="430"/>
      <c r="ALG70" s="430"/>
      <c r="ALH70" s="430"/>
      <c r="ALI70" s="430"/>
      <c r="ALJ70" s="430"/>
      <c r="ALK70" s="430"/>
      <c r="ALL70" s="430"/>
      <c r="ALM70" s="430"/>
      <c r="ALN70" s="430"/>
      <c r="ALO70" s="430"/>
      <c r="ALP70" s="430"/>
      <c r="ALQ70" s="430"/>
      <c r="ALR70" s="430"/>
      <c r="ALS70" s="430"/>
      <c r="ALT70" s="430"/>
      <c r="ALU70" s="430"/>
      <c r="ALV70" s="430"/>
      <c r="ALW70" s="430"/>
      <c r="ALX70" s="430"/>
      <c r="ALY70" s="430"/>
      <c r="ALZ70" s="430"/>
      <c r="AMA70" s="430"/>
      <c r="AMB70" s="430"/>
      <c r="AMC70" s="430"/>
      <c r="AMD70" s="430"/>
      <c r="AME70" s="430"/>
      <c r="AMF70" s="430"/>
      <c r="AMG70" s="430"/>
      <c r="AMH70" s="430"/>
      <c r="AMI70" s="430"/>
      <c r="AMJ70" s="430"/>
      <c r="AMK70" s="430"/>
    </row>
    <row r="71" spans="1:1025" s="414" customFormat="1" ht="20.25" customHeight="1">
      <c r="A71" s="274"/>
      <c r="B71" s="450"/>
      <c r="C71" s="450"/>
      <c r="D71" s="450"/>
      <c r="E71" s="450"/>
      <c r="F71" s="450"/>
      <c r="G71" s="450"/>
      <c r="H71" s="450"/>
      <c r="I71" s="450"/>
      <c r="J71" s="450"/>
      <c r="K71" s="450"/>
      <c r="L71" s="450"/>
      <c r="M71" s="450"/>
      <c r="N71" s="450"/>
      <c r="O71" s="450"/>
      <c r="P71" s="450"/>
      <c r="Q71" s="450"/>
      <c r="R71" s="450"/>
      <c r="S71" s="450"/>
      <c r="T71" s="450"/>
      <c r="U71" s="450"/>
      <c r="V71" s="450"/>
      <c r="W71" s="450"/>
      <c r="X71" s="450"/>
      <c r="Y71" s="450"/>
      <c r="Z71" s="470"/>
      <c r="AA71" s="470"/>
      <c r="AB71" s="470"/>
      <c r="AC71" s="430"/>
      <c r="AD71" s="430"/>
      <c r="AE71" s="430"/>
      <c r="AF71" s="430"/>
      <c r="AG71" s="430"/>
      <c r="AH71" s="430"/>
      <c r="AI71" s="430"/>
      <c r="AJ71" s="430"/>
      <c r="AK71" s="430"/>
      <c r="AL71" s="430"/>
      <c r="AM71" s="430"/>
      <c r="AN71" s="430"/>
      <c r="AO71" s="430"/>
      <c r="AP71" s="430"/>
      <c r="AQ71" s="430"/>
      <c r="AR71" s="430"/>
      <c r="AS71" s="430"/>
      <c r="AT71" s="430"/>
      <c r="AU71" s="430"/>
      <c r="AV71" s="430"/>
      <c r="AW71" s="430"/>
      <c r="AX71" s="430"/>
      <c r="AY71" s="430"/>
      <c r="AZ71" s="430"/>
      <c r="BA71" s="430"/>
      <c r="BB71" s="430"/>
      <c r="BC71" s="430"/>
      <c r="BD71" s="430"/>
      <c r="BE71" s="430"/>
      <c r="BF71" s="430"/>
      <c r="BG71" s="430"/>
      <c r="BH71" s="430"/>
      <c r="BI71" s="430"/>
      <c r="BJ71" s="430"/>
      <c r="BK71" s="430"/>
      <c r="BL71" s="430"/>
      <c r="BM71" s="430"/>
      <c r="BN71" s="430"/>
      <c r="BO71" s="430"/>
      <c r="BP71" s="430"/>
      <c r="BQ71" s="430"/>
      <c r="BR71" s="430"/>
      <c r="BS71" s="430"/>
      <c r="BT71" s="430"/>
      <c r="BU71" s="430"/>
      <c r="BV71" s="430"/>
      <c r="BW71" s="430"/>
      <c r="BX71" s="430"/>
      <c r="BY71" s="430"/>
      <c r="BZ71" s="430"/>
      <c r="CA71" s="430"/>
      <c r="CB71" s="430"/>
      <c r="CC71" s="430"/>
      <c r="CD71" s="430"/>
      <c r="CE71" s="430"/>
      <c r="CF71" s="430"/>
      <c r="CG71" s="430"/>
      <c r="CH71" s="430"/>
      <c r="CI71" s="430"/>
      <c r="CJ71" s="430"/>
      <c r="CK71" s="430"/>
      <c r="CL71" s="430"/>
      <c r="CM71" s="430"/>
      <c r="CN71" s="430"/>
      <c r="CO71" s="430"/>
      <c r="CP71" s="430"/>
      <c r="CQ71" s="430"/>
      <c r="CR71" s="430"/>
      <c r="CS71" s="430"/>
      <c r="CT71" s="430"/>
      <c r="CU71" s="430"/>
      <c r="CV71" s="430"/>
      <c r="CW71" s="430"/>
      <c r="CX71" s="430"/>
      <c r="CY71" s="430"/>
      <c r="CZ71" s="430"/>
      <c r="DA71" s="430"/>
      <c r="DB71" s="430"/>
      <c r="DC71" s="430"/>
      <c r="DD71" s="430"/>
      <c r="DE71" s="430"/>
      <c r="DF71" s="430"/>
      <c r="DG71" s="430"/>
      <c r="DH71" s="430"/>
      <c r="DI71" s="430"/>
      <c r="DJ71" s="430"/>
      <c r="DK71" s="430"/>
      <c r="DL71" s="430"/>
      <c r="DM71" s="430"/>
      <c r="DN71" s="430"/>
      <c r="DO71" s="430"/>
      <c r="DP71" s="430"/>
      <c r="DQ71" s="430"/>
      <c r="DR71" s="430"/>
      <c r="DS71" s="430"/>
      <c r="DT71" s="430"/>
      <c r="DU71" s="430"/>
      <c r="DV71" s="430"/>
      <c r="DW71" s="430"/>
      <c r="DX71" s="430"/>
      <c r="DY71" s="430"/>
      <c r="DZ71" s="430"/>
      <c r="EA71" s="430"/>
      <c r="EB71" s="430"/>
      <c r="EC71" s="430"/>
      <c r="ED71" s="430"/>
      <c r="EE71" s="430"/>
      <c r="EF71" s="430"/>
      <c r="EG71" s="430"/>
      <c r="EH71" s="430"/>
      <c r="EI71" s="430"/>
      <c r="EJ71" s="430"/>
      <c r="EK71" s="430"/>
      <c r="EL71" s="430"/>
      <c r="EM71" s="430"/>
      <c r="EN71" s="430"/>
      <c r="EO71" s="430"/>
      <c r="EP71" s="430"/>
      <c r="EQ71" s="430"/>
      <c r="ER71" s="430"/>
      <c r="ES71" s="430"/>
      <c r="ET71" s="430"/>
      <c r="EU71" s="430"/>
      <c r="EV71" s="430"/>
      <c r="EW71" s="430"/>
      <c r="EX71" s="430"/>
      <c r="EY71" s="430"/>
      <c r="EZ71" s="430"/>
      <c r="FA71" s="430"/>
      <c r="FB71" s="430"/>
      <c r="FC71" s="430"/>
      <c r="FD71" s="430"/>
      <c r="FE71" s="430"/>
      <c r="FF71" s="430"/>
      <c r="FG71" s="430"/>
      <c r="FH71" s="430"/>
      <c r="FI71" s="430"/>
      <c r="FJ71" s="430"/>
      <c r="FK71" s="430"/>
      <c r="FL71" s="430"/>
      <c r="FM71" s="430"/>
      <c r="FN71" s="430"/>
      <c r="FO71" s="430"/>
      <c r="FP71" s="430"/>
      <c r="FQ71" s="430"/>
      <c r="FR71" s="430"/>
      <c r="FS71" s="430"/>
      <c r="FT71" s="430"/>
      <c r="FU71" s="430"/>
      <c r="FV71" s="430"/>
      <c r="FW71" s="430"/>
      <c r="FX71" s="430"/>
      <c r="FY71" s="430"/>
      <c r="FZ71" s="430"/>
      <c r="GA71" s="430"/>
      <c r="GB71" s="430"/>
      <c r="GC71" s="430"/>
      <c r="GD71" s="430"/>
      <c r="GE71" s="430"/>
      <c r="GF71" s="430"/>
      <c r="GG71" s="430"/>
      <c r="GH71" s="430"/>
      <c r="GI71" s="430"/>
      <c r="GJ71" s="430"/>
      <c r="GK71" s="430"/>
      <c r="GL71" s="430"/>
      <c r="GM71" s="430"/>
      <c r="GN71" s="430"/>
      <c r="GO71" s="430"/>
      <c r="GP71" s="430"/>
      <c r="GQ71" s="430"/>
      <c r="GR71" s="430"/>
      <c r="GS71" s="430"/>
      <c r="GT71" s="430"/>
      <c r="GU71" s="430"/>
      <c r="GV71" s="430"/>
      <c r="GW71" s="430"/>
      <c r="GX71" s="430"/>
      <c r="GY71" s="430"/>
      <c r="GZ71" s="430"/>
      <c r="HA71" s="430"/>
      <c r="HB71" s="430"/>
      <c r="HC71" s="430"/>
      <c r="HD71" s="430"/>
      <c r="HE71" s="430"/>
      <c r="HF71" s="430"/>
      <c r="HG71" s="430"/>
      <c r="HH71" s="430"/>
      <c r="HI71" s="430"/>
      <c r="HJ71" s="430"/>
      <c r="HK71" s="430"/>
      <c r="HL71" s="430"/>
      <c r="HM71" s="430"/>
      <c r="HN71" s="430"/>
      <c r="HO71" s="430"/>
      <c r="HP71" s="430"/>
      <c r="HQ71" s="430"/>
      <c r="HR71" s="430"/>
      <c r="HS71" s="430"/>
      <c r="HT71" s="430"/>
      <c r="HU71" s="430"/>
      <c r="HV71" s="430"/>
      <c r="HW71" s="430"/>
      <c r="HX71" s="430"/>
      <c r="HY71" s="430"/>
      <c r="HZ71" s="430"/>
      <c r="IA71" s="430"/>
      <c r="IB71" s="430"/>
      <c r="IC71" s="430"/>
      <c r="ID71" s="430"/>
      <c r="IE71" s="430"/>
      <c r="IF71" s="430"/>
      <c r="IG71" s="430"/>
      <c r="IH71" s="430"/>
      <c r="II71" s="430"/>
      <c r="IJ71" s="430"/>
      <c r="IK71" s="430"/>
      <c r="IL71" s="430"/>
      <c r="IM71" s="430"/>
      <c r="IN71" s="430"/>
      <c r="IO71" s="430"/>
      <c r="IP71" s="430"/>
      <c r="IQ71" s="430"/>
      <c r="IR71" s="430"/>
      <c r="IS71" s="430"/>
      <c r="IT71" s="430"/>
      <c r="IU71" s="430"/>
      <c r="IV71" s="430"/>
      <c r="IW71" s="430"/>
      <c r="IX71" s="430"/>
      <c r="IY71" s="430"/>
      <c r="IZ71" s="430"/>
      <c r="JA71" s="430"/>
      <c r="JB71" s="430"/>
      <c r="JC71" s="430"/>
      <c r="JD71" s="430"/>
      <c r="JE71" s="430"/>
      <c r="JF71" s="430"/>
      <c r="JG71" s="430"/>
      <c r="JH71" s="430"/>
      <c r="JI71" s="430"/>
      <c r="JJ71" s="430"/>
      <c r="JK71" s="430"/>
      <c r="JL71" s="430"/>
      <c r="JM71" s="430"/>
      <c r="JN71" s="430"/>
      <c r="JO71" s="430"/>
      <c r="JP71" s="430"/>
      <c r="JQ71" s="430"/>
      <c r="JR71" s="430"/>
      <c r="JS71" s="430"/>
      <c r="JT71" s="430"/>
      <c r="JU71" s="430"/>
      <c r="JV71" s="430"/>
      <c r="JW71" s="430"/>
      <c r="JX71" s="430"/>
      <c r="JY71" s="430"/>
      <c r="JZ71" s="430"/>
      <c r="KA71" s="430"/>
      <c r="KB71" s="430"/>
      <c r="KC71" s="430"/>
      <c r="KD71" s="430"/>
      <c r="KE71" s="430"/>
      <c r="KF71" s="430"/>
      <c r="KG71" s="430"/>
      <c r="KH71" s="430"/>
      <c r="KI71" s="430"/>
      <c r="KJ71" s="430"/>
      <c r="KK71" s="430"/>
      <c r="KL71" s="430"/>
      <c r="KM71" s="430"/>
      <c r="KN71" s="430"/>
      <c r="KO71" s="430"/>
      <c r="KP71" s="430"/>
      <c r="KQ71" s="430"/>
      <c r="KR71" s="430"/>
      <c r="KS71" s="430"/>
      <c r="KT71" s="430"/>
      <c r="KU71" s="430"/>
      <c r="KV71" s="430"/>
      <c r="KW71" s="430"/>
      <c r="KX71" s="430"/>
      <c r="KY71" s="430"/>
      <c r="KZ71" s="430"/>
      <c r="LA71" s="430"/>
      <c r="LB71" s="430"/>
      <c r="LC71" s="430"/>
      <c r="LD71" s="430"/>
      <c r="LE71" s="430"/>
      <c r="LF71" s="430"/>
      <c r="LG71" s="430"/>
      <c r="LH71" s="430"/>
      <c r="LI71" s="430"/>
      <c r="LJ71" s="430"/>
      <c r="LK71" s="430"/>
      <c r="LL71" s="430"/>
      <c r="LM71" s="430"/>
      <c r="LN71" s="430"/>
      <c r="LO71" s="430"/>
      <c r="LP71" s="430"/>
      <c r="LQ71" s="430"/>
      <c r="LR71" s="430"/>
      <c r="LS71" s="430"/>
      <c r="LT71" s="430"/>
      <c r="LU71" s="430"/>
      <c r="LV71" s="430"/>
      <c r="LW71" s="430"/>
      <c r="LX71" s="430"/>
      <c r="LY71" s="430"/>
      <c r="LZ71" s="430"/>
      <c r="MA71" s="430"/>
      <c r="MB71" s="430"/>
      <c r="MC71" s="430"/>
      <c r="MD71" s="430"/>
      <c r="ME71" s="430"/>
      <c r="MF71" s="430"/>
      <c r="MG71" s="430"/>
      <c r="MH71" s="430"/>
      <c r="MI71" s="430"/>
      <c r="MJ71" s="430"/>
      <c r="MK71" s="430"/>
      <c r="ML71" s="430"/>
      <c r="MM71" s="430"/>
      <c r="MN71" s="430"/>
      <c r="MO71" s="430"/>
      <c r="MP71" s="430"/>
      <c r="MQ71" s="430"/>
      <c r="MR71" s="430"/>
      <c r="MS71" s="430"/>
      <c r="MT71" s="430"/>
      <c r="MU71" s="430"/>
      <c r="MV71" s="430"/>
      <c r="MW71" s="430"/>
      <c r="MX71" s="430"/>
      <c r="MY71" s="430"/>
      <c r="MZ71" s="430"/>
      <c r="NA71" s="430"/>
      <c r="NB71" s="430"/>
      <c r="NC71" s="430"/>
      <c r="ND71" s="430"/>
      <c r="NE71" s="430"/>
      <c r="NF71" s="430"/>
      <c r="NG71" s="430"/>
      <c r="NH71" s="430"/>
      <c r="NI71" s="430"/>
      <c r="NJ71" s="430"/>
      <c r="NK71" s="430"/>
      <c r="NL71" s="430"/>
      <c r="NM71" s="430"/>
      <c r="NN71" s="430"/>
      <c r="NO71" s="430"/>
      <c r="NP71" s="430"/>
      <c r="NQ71" s="430"/>
      <c r="NR71" s="430"/>
      <c r="NS71" s="430"/>
      <c r="NT71" s="430"/>
      <c r="NU71" s="430"/>
      <c r="NV71" s="430"/>
      <c r="NW71" s="430"/>
      <c r="NX71" s="430"/>
      <c r="NY71" s="430"/>
      <c r="NZ71" s="430"/>
      <c r="OA71" s="430"/>
      <c r="OB71" s="430"/>
      <c r="OC71" s="430"/>
      <c r="OD71" s="430"/>
      <c r="OE71" s="430"/>
      <c r="OF71" s="430"/>
      <c r="OG71" s="430"/>
      <c r="OH71" s="430"/>
      <c r="OI71" s="430"/>
      <c r="OJ71" s="430"/>
      <c r="OK71" s="430"/>
      <c r="OL71" s="430"/>
      <c r="OM71" s="430"/>
      <c r="ON71" s="430"/>
      <c r="OO71" s="430"/>
      <c r="OP71" s="430"/>
      <c r="OQ71" s="430"/>
      <c r="OR71" s="430"/>
      <c r="OS71" s="430"/>
      <c r="OT71" s="430"/>
      <c r="OU71" s="430"/>
      <c r="OV71" s="430"/>
      <c r="OW71" s="430"/>
      <c r="OX71" s="430"/>
      <c r="OY71" s="430"/>
      <c r="OZ71" s="430"/>
      <c r="PA71" s="430"/>
      <c r="PB71" s="430"/>
      <c r="PC71" s="430"/>
      <c r="PD71" s="430"/>
      <c r="PE71" s="430"/>
      <c r="PF71" s="430"/>
      <c r="PG71" s="430"/>
      <c r="PH71" s="430"/>
      <c r="PI71" s="430"/>
      <c r="PJ71" s="430"/>
      <c r="PK71" s="430"/>
      <c r="PL71" s="430"/>
      <c r="PM71" s="430"/>
      <c r="PN71" s="430"/>
      <c r="PO71" s="430"/>
      <c r="PP71" s="430"/>
      <c r="PQ71" s="430"/>
      <c r="PR71" s="430"/>
      <c r="PS71" s="430"/>
      <c r="PT71" s="430"/>
      <c r="PU71" s="430"/>
      <c r="PV71" s="430"/>
      <c r="PW71" s="430"/>
      <c r="PX71" s="430"/>
      <c r="PY71" s="430"/>
      <c r="PZ71" s="430"/>
      <c r="QA71" s="430"/>
      <c r="QB71" s="430"/>
      <c r="QC71" s="430"/>
      <c r="QD71" s="430"/>
      <c r="QE71" s="430"/>
      <c r="QF71" s="430"/>
      <c r="QG71" s="430"/>
      <c r="QH71" s="430"/>
      <c r="QI71" s="430"/>
      <c r="QJ71" s="430"/>
      <c r="QK71" s="430"/>
      <c r="QL71" s="430"/>
      <c r="QM71" s="430"/>
      <c r="QN71" s="430"/>
      <c r="QO71" s="430"/>
      <c r="QP71" s="430"/>
      <c r="QQ71" s="430"/>
      <c r="QR71" s="430"/>
      <c r="QS71" s="430"/>
      <c r="QT71" s="430"/>
      <c r="QU71" s="430"/>
      <c r="QV71" s="430"/>
      <c r="QW71" s="430"/>
      <c r="QX71" s="430"/>
      <c r="QY71" s="430"/>
      <c r="QZ71" s="430"/>
      <c r="RA71" s="430"/>
      <c r="RB71" s="430"/>
      <c r="RC71" s="430"/>
      <c r="RD71" s="430"/>
      <c r="RE71" s="430"/>
      <c r="RF71" s="430"/>
      <c r="RG71" s="430"/>
      <c r="RH71" s="430"/>
      <c r="RI71" s="430"/>
      <c r="RJ71" s="430"/>
      <c r="RK71" s="430"/>
      <c r="RL71" s="430"/>
      <c r="RM71" s="430"/>
      <c r="RN71" s="430"/>
      <c r="RO71" s="430"/>
      <c r="RP71" s="430"/>
      <c r="RQ71" s="430"/>
      <c r="RR71" s="430"/>
      <c r="RS71" s="430"/>
      <c r="RT71" s="430"/>
      <c r="RU71" s="430"/>
      <c r="RV71" s="430"/>
      <c r="RW71" s="430"/>
      <c r="RX71" s="430"/>
      <c r="RY71" s="430"/>
      <c r="RZ71" s="430"/>
      <c r="SA71" s="430"/>
      <c r="SB71" s="430"/>
      <c r="SC71" s="430"/>
      <c r="SD71" s="430"/>
      <c r="SE71" s="430"/>
      <c r="SF71" s="430"/>
      <c r="SG71" s="430"/>
      <c r="SH71" s="430"/>
      <c r="SI71" s="430"/>
      <c r="SJ71" s="430"/>
      <c r="SK71" s="430"/>
      <c r="SL71" s="430"/>
      <c r="SM71" s="430"/>
      <c r="SN71" s="430"/>
      <c r="SO71" s="430"/>
      <c r="SP71" s="430"/>
      <c r="SQ71" s="430"/>
      <c r="SR71" s="430"/>
      <c r="SS71" s="430"/>
      <c r="ST71" s="430"/>
      <c r="SU71" s="430"/>
      <c r="SV71" s="430"/>
      <c r="SW71" s="430"/>
      <c r="SX71" s="430"/>
      <c r="SY71" s="430"/>
      <c r="SZ71" s="430"/>
      <c r="TA71" s="430"/>
      <c r="TB71" s="430"/>
      <c r="TC71" s="430"/>
      <c r="TD71" s="430"/>
      <c r="TE71" s="430"/>
      <c r="TF71" s="430"/>
      <c r="TG71" s="430"/>
      <c r="TH71" s="430"/>
      <c r="TI71" s="430"/>
      <c r="TJ71" s="430"/>
      <c r="TK71" s="430"/>
      <c r="TL71" s="430"/>
      <c r="TM71" s="430"/>
      <c r="TN71" s="430"/>
      <c r="TO71" s="430"/>
      <c r="TP71" s="430"/>
      <c r="TQ71" s="430"/>
      <c r="TR71" s="430"/>
      <c r="TS71" s="430"/>
      <c r="TT71" s="430"/>
      <c r="TU71" s="430"/>
      <c r="TV71" s="430"/>
      <c r="TW71" s="430"/>
      <c r="TX71" s="430"/>
      <c r="TY71" s="430"/>
      <c r="TZ71" s="430"/>
      <c r="UA71" s="430"/>
      <c r="UB71" s="430"/>
      <c r="UC71" s="430"/>
      <c r="UD71" s="430"/>
      <c r="UE71" s="430"/>
      <c r="UF71" s="430"/>
      <c r="UG71" s="430"/>
      <c r="UH71" s="430"/>
      <c r="UI71" s="430"/>
      <c r="UJ71" s="430"/>
      <c r="UK71" s="430"/>
      <c r="UL71" s="430"/>
      <c r="UM71" s="430"/>
      <c r="UN71" s="430"/>
      <c r="UO71" s="430"/>
      <c r="UP71" s="430"/>
      <c r="UQ71" s="430"/>
      <c r="UR71" s="430"/>
      <c r="US71" s="430"/>
      <c r="UT71" s="430"/>
      <c r="UU71" s="430"/>
      <c r="UV71" s="430"/>
      <c r="UW71" s="430"/>
      <c r="UX71" s="430"/>
      <c r="UY71" s="430"/>
      <c r="UZ71" s="430"/>
      <c r="VA71" s="430"/>
      <c r="VB71" s="430"/>
      <c r="VC71" s="430"/>
      <c r="VD71" s="430"/>
      <c r="VE71" s="430"/>
      <c r="VF71" s="430"/>
      <c r="VG71" s="430"/>
      <c r="VH71" s="430"/>
      <c r="VI71" s="430"/>
      <c r="VJ71" s="430"/>
      <c r="VK71" s="430"/>
      <c r="VL71" s="430"/>
      <c r="VM71" s="430"/>
      <c r="VN71" s="430"/>
      <c r="VO71" s="430"/>
      <c r="VP71" s="430"/>
      <c r="VQ71" s="430"/>
      <c r="VR71" s="430"/>
      <c r="VS71" s="430"/>
      <c r="VT71" s="430"/>
      <c r="VU71" s="430"/>
      <c r="VV71" s="430"/>
      <c r="VW71" s="430"/>
      <c r="VX71" s="430"/>
      <c r="VY71" s="430"/>
      <c r="VZ71" s="430"/>
      <c r="WA71" s="430"/>
      <c r="WB71" s="430"/>
      <c r="WC71" s="430"/>
      <c r="WD71" s="430"/>
      <c r="WE71" s="430"/>
      <c r="WF71" s="430"/>
      <c r="WG71" s="430"/>
      <c r="WH71" s="430"/>
      <c r="WI71" s="430"/>
      <c r="WJ71" s="430"/>
      <c r="WK71" s="430"/>
      <c r="WL71" s="430"/>
      <c r="WM71" s="430"/>
      <c r="WN71" s="430"/>
      <c r="WO71" s="430"/>
      <c r="WP71" s="430"/>
      <c r="WQ71" s="430"/>
      <c r="WR71" s="430"/>
      <c r="WS71" s="430"/>
      <c r="WT71" s="430"/>
      <c r="WU71" s="430"/>
      <c r="WV71" s="430"/>
      <c r="WW71" s="430"/>
      <c r="WX71" s="430"/>
      <c r="WY71" s="430"/>
      <c r="WZ71" s="430"/>
      <c r="XA71" s="430"/>
      <c r="XB71" s="430"/>
      <c r="XC71" s="430"/>
      <c r="XD71" s="430"/>
      <c r="XE71" s="430"/>
      <c r="XF71" s="430"/>
      <c r="XG71" s="430"/>
      <c r="XH71" s="430"/>
      <c r="XI71" s="430"/>
      <c r="XJ71" s="430"/>
      <c r="XK71" s="430"/>
      <c r="XL71" s="430"/>
      <c r="XM71" s="430"/>
      <c r="XN71" s="430"/>
      <c r="XO71" s="430"/>
      <c r="XP71" s="430"/>
      <c r="XQ71" s="430"/>
      <c r="XR71" s="430"/>
      <c r="XS71" s="430"/>
      <c r="XT71" s="430"/>
      <c r="XU71" s="430"/>
      <c r="XV71" s="430"/>
      <c r="XW71" s="430"/>
      <c r="XX71" s="430"/>
      <c r="XY71" s="430"/>
      <c r="XZ71" s="430"/>
      <c r="YA71" s="430"/>
      <c r="YB71" s="430"/>
      <c r="YC71" s="430"/>
      <c r="YD71" s="430"/>
      <c r="YE71" s="430"/>
      <c r="YF71" s="430"/>
      <c r="YG71" s="430"/>
      <c r="YH71" s="430"/>
      <c r="YI71" s="430"/>
      <c r="YJ71" s="430"/>
      <c r="YK71" s="430"/>
      <c r="YL71" s="430"/>
      <c r="YM71" s="430"/>
      <c r="YN71" s="430"/>
      <c r="YO71" s="430"/>
      <c r="YP71" s="430"/>
      <c r="YQ71" s="430"/>
      <c r="YR71" s="430"/>
      <c r="YS71" s="430"/>
      <c r="YT71" s="430"/>
      <c r="YU71" s="430"/>
      <c r="YV71" s="430"/>
      <c r="YW71" s="430"/>
      <c r="YX71" s="430"/>
      <c r="YY71" s="430"/>
      <c r="YZ71" s="430"/>
      <c r="ZA71" s="430"/>
      <c r="ZB71" s="430"/>
      <c r="ZC71" s="430"/>
      <c r="ZD71" s="430"/>
      <c r="ZE71" s="430"/>
      <c r="ZF71" s="430"/>
      <c r="ZG71" s="430"/>
      <c r="ZH71" s="430"/>
      <c r="ZI71" s="430"/>
      <c r="ZJ71" s="430"/>
      <c r="ZK71" s="430"/>
      <c r="ZL71" s="430"/>
      <c r="ZM71" s="430"/>
      <c r="ZN71" s="430"/>
      <c r="ZO71" s="430"/>
      <c r="ZP71" s="430"/>
      <c r="ZQ71" s="430"/>
      <c r="ZR71" s="430"/>
      <c r="ZS71" s="430"/>
      <c r="ZT71" s="430"/>
      <c r="ZU71" s="430"/>
      <c r="ZV71" s="430"/>
      <c r="ZW71" s="430"/>
      <c r="ZX71" s="430"/>
      <c r="ZY71" s="430"/>
      <c r="ZZ71" s="430"/>
      <c r="AAA71" s="430"/>
      <c r="AAB71" s="430"/>
      <c r="AAC71" s="430"/>
      <c r="AAD71" s="430"/>
      <c r="AAE71" s="430"/>
      <c r="AAF71" s="430"/>
      <c r="AAG71" s="430"/>
      <c r="AAH71" s="430"/>
      <c r="AAI71" s="430"/>
      <c r="AAJ71" s="430"/>
      <c r="AAK71" s="430"/>
      <c r="AAL71" s="430"/>
      <c r="AAM71" s="430"/>
      <c r="AAN71" s="430"/>
      <c r="AAO71" s="430"/>
      <c r="AAP71" s="430"/>
      <c r="AAQ71" s="430"/>
      <c r="AAR71" s="430"/>
      <c r="AAS71" s="430"/>
      <c r="AAT71" s="430"/>
      <c r="AAU71" s="430"/>
      <c r="AAV71" s="430"/>
      <c r="AAW71" s="430"/>
      <c r="AAX71" s="430"/>
      <c r="AAY71" s="430"/>
      <c r="AAZ71" s="430"/>
      <c r="ABA71" s="430"/>
      <c r="ABB71" s="430"/>
      <c r="ABC71" s="430"/>
      <c r="ABD71" s="430"/>
      <c r="ABE71" s="430"/>
      <c r="ABF71" s="430"/>
      <c r="ABG71" s="430"/>
      <c r="ABH71" s="430"/>
      <c r="ABI71" s="430"/>
      <c r="ABJ71" s="430"/>
      <c r="ABK71" s="430"/>
      <c r="ABL71" s="430"/>
      <c r="ABM71" s="430"/>
      <c r="ABN71" s="430"/>
      <c r="ABO71" s="430"/>
      <c r="ABP71" s="430"/>
      <c r="ABQ71" s="430"/>
      <c r="ABR71" s="430"/>
      <c r="ABS71" s="430"/>
      <c r="ABT71" s="430"/>
      <c r="ABU71" s="430"/>
      <c r="ABV71" s="430"/>
      <c r="ABW71" s="430"/>
      <c r="ABX71" s="430"/>
      <c r="ABY71" s="430"/>
      <c r="ABZ71" s="430"/>
      <c r="ACA71" s="430"/>
      <c r="ACB71" s="430"/>
      <c r="ACC71" s="430"/>
      <c r="ACD71" s="430"/>
      <c r="ACE71" s="430"/>
      <c r="ACF71" s="430"/>
      <c r="ACG71" s="430"/>
      <c r="ACH71" s="430"/>
      <c r="ACI71" s="430"/>
      <c r="ACJ71" s="430"/>
      <c r="ACK71" s="430"/>
      <c r="ACL71" s="430"/>
      <c r="ACM71" s="430"/>
      <c r="ACN71" s="430"/>
      <c r="ACO71" s="430"/>
      <c r="ACP71" s="430"/>
      <c r="ACQ71" s="430"/>
      <c r="ACR71" s="430"/>
      <c r="ACS71" s="430"/>
      <c r="ACT71" s="430"/>
      <c r="ACU71" s="430"/>
      <c r="ACV71" s="430"/>
      <c r="ACW71" s="430"/>
      <c r="ACX71" s="430"/>
      <c r="ACY71" s="430"/>
      <c r="ACZ71" s="430"/>
      <c r="ADA71" s="430"/>
      <c r="ADB71" s="430"/>
      <c r="ADC71" s="430"/>
      <c r="ADD71" s="430"/>
      <c r="ADE71" s="430"/>
      <c r="ADF71" s="430"/>
      <c r="ADG71" s="430"/>
      <c r="ADH71" s="430"/>
      <c r="ADI71" s="430"/>
      <c r="ADJ71" s="430"/>
      <c r="ADK71" s="430"/>
      <c r="ADL71" s="430"/>
      <c r="ADM71" s="430"/>
      <c r="ADN71" s="430"/>
      <c r="ADO71" s="430"/>
      <c r="ADP71" s="430"/>
      <c r="ADQ71" s="430"/>
      <c r="ADR71" s="430"/>
      <c r="ADS71" s="430"/>
      <c r="ADT71" s="430"/>
      <c r="ADU71" s="430"/>
      <c r="ADV71" s="430"/>
      <c r="ADW71" s="430"/>
      <c r="ADX71" s="430"/>
      <c r="ADY71" s="430"/>
      <c r="ADZ71" s="430"/>
      <c r="AEA71" s="430"/>
      <c r="AEB71" s="430"/>
      <c r="AEC71" s="430"/>
      <c r="AED71" s="430"/>
      <c r="AEE71" s="430"/>
      <c r="AEF71" s="430"/>
      <c r="AEG71" s="430"/>
      <c r="AEH71" s="430"/>
      <c r="AEI71" s="430"/>
      <c r="AEJ71" s="430"/>
      <c r="AEK71" s="430"/>
      <c r="AEL71" s="430"/>
      <c r="AEM71" s="430"/>
      <c r="AEN71" s="430"/>
      <c r="AEO71" s="430"/>
      <c r="AEP71" s="430"/>
      <c r="AEQ71" s="430"/>
      <c r="AER71" s="430"/>
      <c r="AES71" s="430"/>
      <c r="AET71" s="430"/>
      <c r="AEU71" s="430"/>
      <c r="AEV71" s="430"/>
      <c r="AEW71" s="430"/>
      <c r="AEX71" s="430"/>
      <c r="AEY71" s="430"/>
      <c r="AEZ71" s="430"/>
      <c r="AFA71" s="430"/>
      <c r="AFB71" s="430"/>
      <c r="AFC71" s="430"/>
      <c r="AFD71" s="430"/>
      <c r="AFE71" s="430"/>
      <c r="AFF71" s="430"/>
      <c r="AFG71" s="430"/>
      <c r="AFH71" s="430"/>
      <c r="AFI71" s="430"/>
      <c r="AFJ71" s="430"/>
      <c r="AFK71" s="430"/>
      <c r="AFL71" s="430"/>
      <c r="AFM71" s="430"/>
      <c r="AFN71" s="430"/>
      <c r="AFO71" s="430"/>
      <c r="AFP71" s="430"/>
      <c r="AFQ71" s="430"/>
      <c r="AFR71" s="430"/>
      <c r="AFS71" s="430"/>
      <c r="AFT71" s="430"/>
      <c r="AFU71" s="430"/>
      <c r="AFV71" s="430"/>
      <c r="AFW71" s="430"/>
      <c r="AFX71" s="430"/>
      <c r="AFY71" s="430"/>
      <c r="AFZ71" s="430"/>
      <c r="AGA71" s="430"/>
      <c r="AGB71" s="430"/>
      <c r="AGC71" s="430"/>
      <c r="AGD71" s="430"/>
      <c r="AGE71" s="430"/>
      <c r="AGF71" s="430"/>
      <c r="AGG71" s="430"/>
      <c r="AGH71" s="430"/>
      <c r="AGI71" s="430"/>
      <c r="AGJ71" s="430"/>
      <c r="AGK71" s="430"/>
      <c r="AGL71" s="430"/>
      <c r="AGM71" s="430"/>
      <c r="AGN71" s="430"/>
      <c r="AGO71" s="430"/>
      <c r="AGP71" s="430"/>
      <c r="AGQ71" s="430"/>
      <c r="AGR71" s="430"/>
      <c r="AGS71" s="430"/>
      <c r="AGT71" s="430"/>
      <c r="AGU71" s="430"/>
      <c r="AGV71" s="430"/>
      <c r="AGW71" s="430"/>
      <c r="AGX71" s="430"/>
      <c r="AGY71" s="430"/>
      <c r="AGZ71" s="430"/>
      <c r="AHA71" s="430"/>
      <c r="AHB71" s="430"/>
      <c r="AHC71" s="430"/>
      <c r="AHD71" s="430"/>
      <c r="AHE71" s="430"/>
      <c r="AHF71" s="430"/>
      <c r="AHG71" s="430"/>
      <c r="AHH71" s="430"/>
      <c r="AHI71" s="430"/>
      <c r="AHJ71" s="430"/>
      <c r="AHK71" s="430"/>
      <c r="AHL71" s="430"/>
      <c r="AHM71" s="430"/>
      <c r="AHN71" s="430"/>
      <c r="AHO71" s="430"/>
      <c r="AHP71" s="430"/>
      <c r="AHQ71" s="430"/>
      <c r="AHR71" s="430"/>
      <c r="AHS71" s="430"/>
      <c r="AHT71" s="430"/>
      <c r="AHU71" s="430"/>
      <c r="AHV71" s="430"/>
      <c r="AHW71" s="430"/>
      <c r="AHX71" s="430"/>
      <c r="AHY71" s="430"/>
      <c r="AHZ71" s="430"/>
      <c r="AIA71" s="430"/>
      <c r="AIB71" s="430"/>
      <c r="AIC71" s="430"/>
      <c r="AID71" s="430"/>
      <c r="AIE71" s="430"/>
      <c r="AIF71" s="430"/>
      <c r="AIG71" s="430"/>
      <c r="AIH71" s="430"/>
      <c r="AII71" s="430"/>
      <c r="AIJ71" s="430"/>
      <c r="AIK71" s="430"/>
      <c r="AIL71" s="430"/>
      <c r="AIM71" s="430"/>
      <c r="AIN71" s="430"/>
      <c r="AIO71" s="430"/>
      <c r="AIP71" s="430"/>
      <c r="AIQ71" s="430"/>
      <c r="AIR71" s="430"/>
      <c r="AIS71" s="430"/>
      <c r="AIT71" s="430"/>
      <c r="AIU71" s="430"/>
      <c r="AIV71" s="430"/>
      <c r="AIW71" s="430"/>
      <c r="AIX71" s="430"/>
      <c r="AIY71" s="430"/>
      <c r="AIZ71" s="430"/>
      <c r="AJA71" s="430"/>
      <c r="AJB71" s="430"/>
      <c r="AJC71" s="430"/>
      <c r="AJD71" s="430"/>
      <c r="AJE71" s="430"/>
      <c r="AJF71" s="430"/>
      <c r="AJG71" s="430"/>
      <c r="AJH71" s="430"/>
      <c r="AJI71" s="430"/>
      <c r="AJJ71" s="430"/>
      <c r="AJK71" s="430"/>
      <c r="AJL71" s="430"/>
      <c r="AJM71" s="430"/>
      <c r="AJN71" s="430"/>
      <c r="AJO71" s="430"/>
      <c r="AJP71" s="430"/>
      <c r="AJQ71" s="430"/>
      <c r="AJR71" s="430"/>
      <c r="AJS71" s="430"/>
      <c r="AJT71" s="430"/>
      <c r="AJU71" s="430"/>
      <c r="AJV71" s="430"/>
      <c r="AJW71" s="430"/>
      <c r="AJX71" s="430"/>
      <c r="AJY71" s="430"/>
      <c r="AJZ71" s="430"/>
      <c r="AKA71" s="430"/>
      <c r="AKB71" s="430"/>
      <c r="AKC71" s="430"/>
      <c r="AKD71" s="430"/>
      <c r="AKE71" s="430"/>
      <c r="AKF71" s="430"/>
      <c r="AKG71" s="430"/>
      <c r="AKH71" s="430"/>
      <c r="AKI71" s="430"/>
      <c r="AKJ71" s="430"/>
      <c r="AKK71" s="430"/>
      <c r="AKL71" s="430"/>
      <c r="AKM71" s="430"/>
      <c r="AKN71" s="430"/>
      <c r="AKO71" s="430"/>
      <c r="AKP71" s="430"/>
      <c r="AKQ71" s="430"/>
      <c r="AKR71" s="430"/>
      <c r="AKS71" s="430"/>
      <c r="AKT71" s="430"/>
      <c r="AKU71" s="430"/>
      <c r="AKV71" s="430"/>
      <c r="AKW71" s="430"/>
      <c r="AKX71" s="430"/>
      <c r="AKY71" s="430"/>
      <c r="AKZ71" s="430"/>
      <c r="ALA71" s="430"/>
      <c r="ALB71" s="430"/>
      <c r="ALC71" s="430"/>
      <c r="ALD71" s="430"/>
      <c r="ALE71" s="430"/>
      <c r="ALF71" s="430"/>
      <c r="ALG71" s="430"/>
      <c r="ALH71" s="430"/>
      <c r="ALI71" s="430"/>
      <c r="ALJ71" s="430"/>
      <c r="ALK71" s="430"/>
      <c r="ALL71" s="430"/>
      <c r="ALM71" s="430"/>
      <c r="ALN71" s="430"/>
      <c r="ALO71" s="430"/>
      <c r="ALP71" s="430"/>
      <c r="ALQ71" s="430"/>
      <c r="ALR71" s="430"/>
      <c r="ALS71" s="430"/>
      <c r="ALT71" s="430"/>
      <c r="ALU71" s="430"/>
      <c r="ALV71" s="430"/>
      <c r="ALW71" s="430"/>
      <c r="ALX71" s="430"/>
      <c r="ALY71" s="430"/>
      <c r="ALZ71" s="430"/>
      <c r="AMA71" s="430"/>
      <c r="AMB71" s="430"/>
      <c r="AMC71" s="430"/>
      <c r="AMD71" s="430"/>
      <c r="AME71" s="430"/>
      <c r="AMF71" s="430"/>
      <c r="AMG71" s="430"/>
      <c r="AMH71" s="430"/>
      <c r="AMI71" s="430"/>
      <c r="AMJ71" s="430"/>
      <c r="AMK71" s="430"/>
    </row>
    <row r="72" spans="1:1025" s="414" customFormat="1" ht="20.25" customHeight="1">
      <c r="A72" s="274"/>
      <c r="B72" s="450"/>
      <c r="C72" s="450"/>
      <c r="D72" s="450"/>
      <c r="E72" s="450"/>
      <c r="F72" s="450"/>
      <c r="G72" s="450"/>
      <c r="H72" s="450"/>
      <c r="I72" s="450"/>
      <c r="J72" s="450"/>
      <c r="K72" s="450"/>
      <c r="L72" s="450"/>
      <c r="M72" s="450"/>
      <c r="N72" s="450"/>
      <c r="O72" s="450"/>
      <c r="P72" s="450"/>
      <c r="Q72" s="450"/>
      <c r="R72" s="450"/>
      <c r="S72" s="450"/>
      <c r="T72" s="450"/>
      <c r="U72" s="450"/>
      <c r="V72" s="450"/>
      <c r="W72" s="450"/>
      <c r="X72" s="450"/>
      <c r="Y72" s="450"/>
      <c r="Z72" s="470"/>
      <c r="AA72" s="470"/>
      <c r="AB72" s="470"/>
      <c r="AC72" s="430"/>
      <c r="AD72" s="430"/>
      <c r="AE72" s="430"/>
      <c r="AF72" s="430"/>
      <c r="AG72" s="430"/>
      <c r="AH72" s="430"/>
      <c r="AI72" s="430"/>
      <c r="AJ72" s="430"/>
      <c r="AK72" s="430"/>
      <c r="AL72" s="430"/>
      <c r="AM72" s="430"/>
      <c r="AN72" s="430"/>
      <c r="AO72" s="430"/>
      <c r="AP72" s="430"/>
      <c r="AQ72" s="430"/>
      <c r="AR72" s="430"/>
      <c r="AS72" s="430"/>
      <c r="AT72" s="430"/>
      <c r="AU72" s="430"/>
      <c r="AV72" s="430"/>
      <c r="AW72" s="430"/>
      <c r="AX72" s="430"/>
      <c r="AY72" s="430"/>
      <c r="AZ72" s="430"/>
      <c r="BA72" s="430"/>
      <c r="BB72" s="430"/>
      <c r="BC72" s="430"/>
      <c r="BD72" s="430"/>
      <c r="BE72" s="430"/>
      <c r="BF72" s="430"/>
      <c r="BG72" s="430"/>
      <c r="BH72" s="430"/>
      <c r="BI72" s="430"/>
      <c r="BJ72" s="430"/>
      <c r="BK72" s="430"/>
      <c r="BL72" s="430"/>
      <c r="BM72" s="430"/>
      <c r="BN72" s="430"/>
      <c r="BO72" s="430"/>
      <c r="BP72" s="430"/>
      <c r="BQ72" s="430"/>
      <c r="BR72" s="430"/>
      <c r="BS72" s="430"/>
      <c r="BT72" s="430"/>
      <c r="BU72" s="430"/>
      <c r="BV72" s="430"/>
      <c r="BW72" s="430"/>
      <c r="BX72" s="430"/>
      <c r="BY72" s="430"/>
      <c r="BZ72" s="430"/>
      <c r="CA72" s="430"/>
      <c r="CB72" s="430"/>
      <c r="CC72" s="430"/>
      <c r="CD72" s="430"/>
      <c r="CE72" s="430"/>
      <c r="CF72" s="430"/>
      <c r="CG72" s="430"/>
      <c r="CH72" s="430"/>
      <c r="CI72" s="430"/>
      <c r="CJ72" s="430"/>
      <c r="CK72" s="430"/>
      <c r="CL72" s="430"/>
      <c r="CM72" s="430"/>
      <c r="CN72" s="430"/>
      <c r="CO72" s="430"/>
      <c r="CP72" s="430"/>
      <c r="CQ72" s="430"/>
      <c r="CR72" s="430"/>
      <c r="CS72" s="430"/>
      <c r="CT72" s="430"/>
      <c r="CU72" s="430"/>
      <c r="CV72" s="430"/>
      <c r="CW72" s="430"/>
      <c r="CX72" s="430"/>
      <c r="CY72" s="430"/>
      <c r="CZ72" s="430"/>
      <c r="DA72" s="430"/>
      <c r="DB72" s="430"/>
      <c r="DC72" s="430"/>
      <c r="DD72" s="430"/>
      <c r="DE72" s="430"/>
      <c r="DF72" s="430"/>
      <c r="DG72" s="430"/>
      <c r="DH72" s="430"/>
      <c r="DI72" s="430"/>
      <c r="DJ72" s="430"/>
      <c r="DK72" s="430"/>
      <c r="DL72" s="430"/>
      <c r="DM72" s="430"/>
      <c r="DN72" s="430"/>
      <c r="DO72" s="430"/>
      <c r="DP72" s="430"/>
      <c r="DQ72" s="430"/>
      <c r="DR72" s="430"/>
      <c r="DS72" s="430"/>
      <c r="DT72" s="430"/>
      <c r="DU72" s="430"/>
      <c r="DV72" s="430"/>
      <c r="DW72" s="430"/>
      <c r="DX72" s="430"/>
      <c r="DY72" s="430"/>
      <c r="DZ72" s="430"/>
      <c r="EA72" s="430"/>
      <c r="EB72" s="430"/>
      <c r="EC72" s="430"/>
      <c r="ED72" s="430"/>
      <c r="EE72" s="430"/>
      <c r="EF72" s="430"/>
      <c r="EG72" s="430"/>
      <c r="EH72" s="430"/>
      <c r="EI72" s="430"/>
      <c r="EJ72" s="430"/>
      <c r="EK72" s="430"/>
      <c r="EL72" s="430"/>
      <c r="EM72" s="430"/>
      <c r="EN72" s="430"/>
      <c r="EO72" s="430"/>
      <c r="EP72" s="430"/>
      <c r="EQ72" s="430"/>
      <c r="ER72" s="430"/>
      <c r="ES72" s="430"/>
      <c r="ET72" s="430"/>
      <c r="EU72" s="430"/>
      <c r="EV72" s="430"/>
      <c r="EW72" s="430"/>
      <c r="EX72" s="430"/>
      <c r="EY72" s="430"/>
      <c r="EZ72" s="430"/>
      <c r="FA72" s="430"/>
      <c r="FB72" s="430"/>
      <c r="FC72" s="430"/>
      <c r="FD72" s="430"/>
      <c r="FE72" s="430"/>
      <c r="FF72" s="430"/>
      <c r="FG72" s="430"/>
      <c r="FH72" s="430"/>
      <c r="FI72" s="430"/>
      <c r="FJ72" s="430"/>
      <c r="FK72" s="430"/>
      <c r="FL72" s="430"/>
      <c r="FM72" s="430"/>
      <c r="FN72" s="430"/>
      <c r="FO72" s="430"/>
      <c r="FP72" s="430"/>
      <c r="FQ72" s="430"/>
      <c r="FR72" s="430"/>
      <c r="FS72" s="430"/>
      <c r="FT72" s="430"/>
      <c r="FU72" s="430"/>
      <c r="FV72" s="430"/>
      <c r="FW72" s="430"/>
      <c r="FX72" s="430"/>
      <c r="FY72" s="430"/>
      <c r="FZ72" s="430"/>
      <c r="GA72" s="430"/>
      <c r="GB72" s="430"/>
      <c r="GC72" s="430"/>
      <c r="GD72" s="430"/>
      <c r="GE72" s="430"/>
      <c r="GF72" s="430"/>
      <c r="GG72" s="430"/>
      <c r="GH72" s="430"/>
      <c r="GI72" s="430"/>
      <c r="GJ72" s="430"/>
      <c r="GK72" s="430"/>
      <c r="GL72" s="430"/>
      <c r="GM72" s="430"/>
      <c r="GN72" s="430"/>
      <c r="GO72" s="430"/>
      <c r="GP72" s="430"/>
      <c r="GQ72" s="430"/>
      <c r="GR72" s="430"/>
      <c r="GS72" s="430"/>
      <c r="GT72" s="430"/>
      <c r="GU72" s="430"/>
      <c r="GV72" s="430"/>
      <c r="GW72" s="430"/>
      <c r="GX72" s="430"/>
      <c r="GY72" s="430"/>
      <c r="GZ72" s="430"/>
      <c r="HA72" s="430"/>
      <c r="HB72" s="430"/>
      <c r="HC72" s="430"/>
      <c r="HD72" s="430"/>
      <c r="HE72" s="430"/>
      <c r="HF72" s="430"/>
      <c r="HG72" s="430"/>
      <c r="HH72" s="430"/>
      <c r="HI72" s="430"/>
      <c r="HJ72" s="430"/>
      <c r="HK72" s="430"/>
      <c r="HL72" s="430"/>
      <c r="HM72" s="430"/>
      <c r="HN72" s="430"/>
      <c r="HO72" s="430"/>
      <c r="HP72" s="430"/>
      <c r="HQ72" s="430"/>
      <c r="HR72" s="430"/>
      <c r="HS72" s="430"/>
      <c r="HT72" s="430"/>
      <c r="HU72" s="430"/>
      <c r="HV72" s="430"/>
      <c r="HW72" s="430"/>
      <c r="HX72" s="430"/>
      <c r="HY72" s="430"/>
      <c r="HZ72" s="430"/>
      <c r="IA72" s="430"/>
      <c r="IB72" s="430"/>
      <c r="IC72" s="430"/>
      <c r="ID72" s="430"/>
      <c r="IE72" s="430"/>
      <c r="IF72" s="430"/>
      <c r="IG72" s="430"/>
      <c r="IH72" s="430"/>
      <c r="II72" s="430"/>
      <c r="IJ72" s="430"/>
      <c r="IK72" s="430"/>
      <c r="IL72" s="430"/>
      <c r="IM72" s="430"/>
      <c r="IN72" s="430"/>
      <c r="IO72" s="430"/>
      <c r="IP72" s="430"/>
      <c r="IQ72" s="430"/>
      <c r="IR72" s="430"/>
      <c r="IS72" s="430"/>
      <c r="IT72" s="430"/>
      <c r="IU72" s="430"/>
      <c r="IV72" s="430"/>
      <c r="IW72" s="430"/>
      <c r="IX72" s="430"/>
      <c r="IY72" s="430"/>
      <c r="IZ72" s="430"/>
      <c r="JA72" s="430"/>
      <c r="JB72" s="430"/>
      <c r="JC72" s="430"/>
      <c r="JD72" s="430"/>
      <c r="JE72" s="430"/>
      <c r="JF72" s="430"/>
      <c r="JG72" s="430"/>
      <c r="JH72" s="430"/>
      <c r="JI72" s="430"/>
      <c r="JJ72" s="430"/>
      <c r="JK72" s="430"/>
      <c r="JL72" s="430"/>
      <c r="JM72" s="430"/>
      <c r="JN72" s="430"/>
      <c r="JO72" s="430"/>
      <c r="JP72" s="430"/>
      <c r="JQ72" s="430"/>
      <c r="JR72" s="430"/>
      <c r="JS72" s="430"/>
      <c r="JT72" s="430"/>
      <c r="JU72" s="430"/>
      <c r="JV72" s="430"/>
      <c r="JW72" s="430"/>
      <c r="JX72" s="430"/>
      <c r="JY72" s="430"/>
      <c r="JZ72" s="430"/>
      <c r="KA72" s="430"/>
      <c r="KB72" s="430"/>
      <c r="KC72" s="430"/>
      <c r="KD72" s="430"/>
      <c r="KE72" s="430"/>
      <c r="KF72" s="430"/>
      <c r="KG72" s="430"/>
      <c r="KH72" s="430"/>
      <c r="KI72" s="430"/>
      <c r="KJ72" s="430"/>
      <c r="KK72" s="430"/>
      <c r="KL72" s="430"/>
      <c r="KM72" s="430"/>
      <c r="KN72" s="430"/>
      <c r="KO72" s="430"/>
      <c r="KP72" s="430"/>
      <c r="KQ72" s="430"/>
      <c r="KR72" s="430"/>
      <c r="KS72" s="430"/>
      <c r="KT72" s="430"/>
      <c r="KU72" s="430"/>
      <c r="KV72" s="430"/>
      <c r="KW72" s="430"/>
      <c r="KX72" s="430"/>
      <c r="KY72" s="430"/>
      <c r="KZ72" s="430"/>
      <c r="LA72" s="430"/>
      <c r="LB72" s="430"/>
      <c r="LC72" s="430"/>
      <c r="LD72" s="430"/>
      <c r="LE72" s="430"/>
      <c r="LF72" s="430"/>
      <c r="LG72" s="430"/>
      <c r="LH72" s="430"/>
      <c r="LI72" s="430"/>
      <c r="LJ72" s="430"/>
      <c r="LK72" s="430"/>
      <c r="LL72" s="430"/>
      <c r="LM72" s="430"/>
      <c r="LN72" s="430"/>
      <c r="LO72" s="430"/>
      <c r="LP72" s="430"/>
      <c r="LQ72" s="430"/>
      <c r="LR72" s="430"/>
      <c r="LS72" s="430"/>
      <c r="LT72" s="430"/>
      <c r="LU72" s="430"/>
      <c r="LV72" s="430"/>
      <c r="LW72" s="430"/>
      <c r="LX72" s="430"/>
      <c r="LY72" s="430"/>
      <c r="LZ72" s="430"/>
      <c r="MA72" s="430"/>
      <c r="MB72" s="430"/>
      <c r="MC72" s="430"/>
      <c r="MD72" s="430"/>
      <c r="ME72" s="430"/>
      <c r="MF72" s="430"/>
      <c r="MG72" s="430"/>
      <c r="MH72" s="430"/>
      <c r="MI72" s="430"/>
      <c r="MJ72" s="430"/>
      <c r="MK72" s="430"/>
      <c r="ML72" s="430"/>
      <c r="MM72" s="430"/>
      <c r="MN72" s="430"/>
      <c r="MO72" s="430"/>
      <c r="MP72" s="430"/>
      <c r="MQ72" s="430"/>
      <c r="MR72" s="430"/>
      <c r="MS72" s="430"/>
      <c r="MT72" s="430"/>
      <c r="MU72" s="430"/>
      <c r="MV72" s="430"/>
      <c r="MW72" s="430"/>
      <c r="MX72" s="430"/>
      <c r="MY72" s="430"/>
      <c r="MZ72" s="430"/>
      <c r="NA72" s="430"/>
      <c r="NB72" s="430"/>
      <c r="NC72" s="430"/>
      <c r="ND72" s="430"/>
      <c r="NE72" s="430"/>
      <c r="NF72" s="430"/>
      <c r="NG72" s="430"/>
      <c r="NH72" s="430"/>
      <c r="NI72" s="430"/>
      <c r="NJ72" s="430"/>
      <c r="NK72" s="430"/>
      <c r="NL72" s="430"/>
      <c r="NM72" s="430"/>
      <c r="NN72" s="430"/>
      <c r="NO72" s="430"/>
      <c r="NP72" s="430"/>
      <c r="NQ72" s="430"/>
      <c r="NR72" s="430"/>
      <c r="NS72" s="430"/>
      <c r="NT72" s="430"/>
      <c r="NU72" s="430"/>
      <c r="NV72" s="430"/>
      <c r="NW72" s="430"/>
      <c r="NX72" s="430"/>
      <c r="NY72" s="430"/>
      <c r="NZ72" s="430"/>
      <c r="OA72" s="430"/>
      <c r="OB72" s="430"/>
      <c r="OC72" s="430"/>
      <c r="OD72" s="430"/>
      <c r="OE72" s="430"/>
      <c r="OF72" s="430"/>
      <c r="OG72" s="430"/>
      <c r="OH72" s="430"/>
      <c r="OI72" s="430"/>
      <c r="OJ72" s="430"/>
      <c r="OK72" s="430"/>
      <c r="OL72" s="430"/>
      <c r="OM72" s="430"/>
      <c r="ON72" s="430"/>
      <c r="OO72" s="430"/>
      <c r="OP72" s="430"/>
      <c r="OQ72" s="430"/>
      <c r="OR72" s="430"/>
      <c r="OS72" s="430"/>
      <c r="OT72" s="430"/>
      <c r="OU72" s="430"/>
      <c r="OV72" s="430"/>
      <c r="OW72" s="430"/>
      <c r="OX72" s="430"/>
      <c r="OY72" s="430"/>
      <c r="OZ72" s="430"/>
      <c r="PA72" s="430"/>
      <c r="PB72" s="430"/>
      <c r="PC72" s="430"/>
      <c r="PD72" s="430"/>
      <c r="PE72" s="430"/>
      <c r="PF72" s="430"/>
      <c r="PG72" s="430"/>
      <c r="PH72" s="430"/>
      <c r="PI72" s="430"/>
      <c r="PJ72" s="430"/>
      <c r="PK72" s="430"/>
      <c r="PL72" s="430"/>
      <c r="PM72" s="430"/>
      <c r="PN72" s="430"/>
      <c r="PO72" s="430"/>
      <c r="PP72" s="430"/>
      <c r="PQ72" s="430"/>
      <c r="PR72" s="430"/>
      <c r="PS72" s="430"/>
      <c r="PT72" s="430"/>
      <c r="PU72" s="430"/>
      <c r="PV72" s="430"/>
      <c r="PW72" s="430"/>
      <c r="PX72" s="430"/>
      <c r="PY72" s="430"/>
      <c r="PZ72" s="430"/>
      <c r="QA72" s="430"/>
      <c r="QB72" s="430"/>
      <c r="QC72" s="430"/>
      <c r="QD72" s="430"/>
      <c r="QE72" s="430"/>
      <c r="QF72" s="430"/>
      <c r="QG72" s="430"/>
      <c r="QH72" s="430"/>
      <c r="QI72" s="430"/>
      <c r="QJ72" s="430"/>
      <c r="QK72" s="430"/>
      <c r="QL72" s="430"/>
      <c r="QM72" s="430"/>
      <c r="QN72" s="430"/>
      <c r="QO72" s="430"/>
      <c r="QP72" s="430"/>
      <c r="QQ72" s="430"/>
      <c r="QR72" s="430"/>
      <c r="QS72" s="430"/>
      <c r="QT72" s="430"/>
      <c r="QU72" s="430"/>
      <c r="QV72" s="430"/>
      <c r="QW72" s="430"/>
      <c r="QX72" s="430"/>
      <c r="QY72" s="430"/>
      <c r="QZ72" s="430"/>
      <c r="RA72" s="430"/>
      <c r="RB72" s="430"/>
      <c r="RC72" s="430"/>
      <c r="RD72" s="430"/>
      <c r="RE72" s="430"/>
      <c r="RF72" s="430"/>
      <c r="RG72" s="430"/>
      <c r="RH72" s="430"/>
      <c r="RI72" s="430"/>
      <c r="RJ72" s="430"/>
      <c r="RK72" s="430"/>
      <c r="RL72" s="430"/>
      <c r="RM72" s="430"/>
      <c r="RN72" s="430"/>
      <c r="RO72" s="430"/>
      <c r="RP72" s="430"/>
      <c r="RQ72" s="430"/>
      <c r="RR72" s="430"/>
      <c r="RS72" s="430"/>
      <c r="RT72" s="430"/>
      <c r="RU72" s="430"/>
      <c r="RV72" s="430"/>
      <c r="RW72" s="430"/>
      <c r="RX72" s="430"/>
      <c r="RY72" s="430"/>
      <c r="RZ72" s="430"/>
      <c r="SA72" s="430"/>
      <c r="SB72" s="430"/>
      <c r="SC72" s="430"/>
      <c r="SD72" s="430"/>
      <c r="SE72" s="430"/>
      <c r="SF72" s="430"/>
      <c r="SG72" s="430"/>
      <c r="SH72" s="430"/>
      <c r="SI72" s="430"/>
      <c r="SJ72" s="430"/>
      <c r="SK72" s="430"/>
      <c r="SL72" s="430"/>
      <c r="SM72" s="430"/>
      <c r="SN72" s="430"/>
      <c r="SO72" s="430"/>
      <c r="SP72" s="430"/>
      <c r="SQ72" s="430"/>
      <c r="SR72" s="430"/>
      <c r="SS72" s="430"/>
      <c r="ST72" s="430"/>
      <c r="SU72" s="430"/>
      <c r="SV72" s="430"/>
      <c r="SW72" s="430"/>
      <c r="SX72" s="430"/>
      <c r="SY72" s="430"/>
      <c r="SZ72" s="430"/>
      <c r="TA72" s="430"/>
      <c r="TB72" s="430"/>
      <c r="TC72" s="430"/>
      <c r="TD72" s="430"/>
      <c r="TE72" s="430"/>
      <c r="TF72" s="430"/>
      <c r="TG72" s="430"/>
      <c r="TH72" s="430"/>
      <c r="TI72" s="430"/>
      <c r="TJ72" s="430"/>
      <c r="TK72" s="430"/>
      <c r="TL72" s="430"/>
      <c r="TM72" s="430"/>
      <c r="TN72" s="430"/>
      <c r="TO72" s="430"/>
      <c r="TP72" s="430"/>
      <c r="TQ72" s="430"/>
      <c r="TR72" s="430"/>
      <c r="TS72" s="430"/>
      <c r="TT72" s="430"/>
      <c r="TU72" s="430"/>
      <c r="TV72" s="430"/>
      <c r="TW72" s="430"/>
      <c r="TX72" s="430"/>
      <c r="TY72" s="430"/>
      <c r="TZ72" s="430"/>
      <c r="UA72" s="430"/>
      <c r="UB72" s="430"/>
      <c r="UC72" s="430"/>
      <c r="UD72" s="430"/>
      <c r="UE72" s="430"/>
      <c r="UF72" s="430"/>
      <c r="UG72" s="430"/>
      <c r="UH72" s="430"/>
      <c r="UI72" s="430"/>
      <c r="UJ72" s="430"/>
      <c r="UK72" s="430"/>
      <c r="UL72" s="430"/>
      <c r="UM72" s="430"/>
      <c r="UN72" s="430"/>
      <c r="UO72" s="430"/>
      <c r="UP72" s="430"/>
      <c r="UQ72" s="430"/>
      <c r="UR72" s="430"/>
      <c r="US72" s="430"/>
      <c r="UT72" s="430"/>
      <c r="UU72" s="430"/>
      <c r="UV72" s="430"/>
      <c r="UW72" s="430"/>
      <c r="UX72" s="430"/>
      <c r="UY72" s="430"/>
      <c r="UZ72" s="430"/>
      <c r="VA72" s="430"/>
      <c r="VB72" s="430"/>
      <c r="VC72" s="430"/>
      <c r="VD72" s="430"/>
      <c r="VE72" s="430"/>
      <c r="VF72" s="430"/>
      <c r="VG72" s="430"/>
      <c r="VH72" s="430"/>
      <c r="VI72" s="430"/>
      <c r="VJ72" s="430"/>
      <c r="VK72" s="430"/>
      <c r="VL72" s="430"/>
      <c r="VM72" s="430"/>
      <c r="VN72" s="430"/>
      <c r="VO72" s="430"/>
      <c r="VP72" s="430"/>
      <c r="VQ72" s="430"/>
      <c r="VR72" s="430"/>
      <c r="VS72" s="430"/>
      <c r="VT72" s="430"/>
      <c r="VU72" s="430"/>
      <c r="VV72" s="430"/>
      <c r="VW72" s="430"/>
      <c r="VX72" s="430"/>
      <c r="VY72" s="430"/>
      <c r="VZ72" s="430"/>
      <c r="WA72" s="430"/>
      <c r="WB72" s="430"/>
      <c r="WC72" s="430"/>
      <c r="WD72" s="430"/>
      <c r="WE72" s="430"/>
      <c r="WF72" s="430"/>
      <c r="WG72" s="430"/>
      <c r="WH72" s="430"/>
      <c r="WI72" s="430"/>
      <c r="WJ72" s="430"/>
      <c r="WK72" s="430"/>
      <c r="WL72" s="430"/>
      <c r="WM72" s="430"/>
      <c r="WN72" s="430"/>
      <c r="WO72" s="430"/>
      <c r="WP72" s="430"/>
      <c r="WQ72" s="430"/>
      <c r="WR72" s="430"/>
      <c r="WS72" s="430"/>
      <c r="WT72" s="430"/>
      <c r="WU72" s="430"/>
      <c r="WV72" s="430"/>
      <c r="WW72" s="430"/>
      <c r="WX72" s="430"/>
      <c r="WY72" s="430"/>
      <c r="WZ72" s="430"/>
      <c r="XA72" s="430"/>
      <c r="XB72" s="430"/>
      <c r="XC72" s="430"/>
      <c r="XD72" s="430"/>
      <c r="XE72" s="430"/>
      <c r="XF72" s="430"/>
      <c r="XG72" s="430"/>
      <c r="XH72" s="430"/>
      <c r="XI72" s="430"/>
      <c r="XJ72" s="430"/>
      <c r="XK72" s="430"/>
      <c r="XL72" s="430"/>
      <c r="XM72" s="430"/>
      <c r="XN72" s="430"/>
      <c r="XO72" s="430"/>
      <c r="XP72" s="430"/>
      <c r="XQ72" s="430"/>
      <c r="XR72" s="430"/>
      <c r="XS72" s="430"/>
      <c r="XT72" s="430"/>
      <c r="XU72" s="430"/>
      <c r="XV72" s="430"/>
      <c r="XW72" s="430"/>
      <c r="XX72" s="430"/>
      <c r="XY72" s="430"/>
      <c r="XZ72" s="430"/>
      <c r="YA72" s="430"/>
      <c r="YB72" s="430"/>
      <c r="YC72" s="430"/>
      <c r="YD72" s="430"/>
      <c r="YE72" s="430"/>
      <c r="YF72" s="430"/>
      <c r="YG72" s="430"/>
      <c r="YH72" s="430"/>
      <c r="YI72" s="430"/>
      <c r="YJ72" s="430"/>
      <c r="YK72" s="430"/>
      <c r="YL72" s="430"/>
      <c r="YM72" s="430"/>
      <c r="YN72" s="430"/>
      <c r="YO72" s="430"/>
      <c r="YP72" s="430"/>
      <c r="YQ72" s="430"/>
      <c r="YR72" s="430"/>
      <c r="YS72" s="430"/>
      <c r="YT72" s="430"/>
      <c r="YU72" s="430"/>
      <c r="YV72" s="430"/>
      <c r="YW72" s="430"/>
      <c r="YX72" s="430"/>
      <c r="YY72" s="430"/>
      <c r="YZ72" s="430"/>
      <c r="ZA72" s="430"/>
      <c r="ZB72" s="430"/>
      <c r="ZC72" s="430"/>
      <c r="ZD72" s="430"/>
      <c r="ZE72" s="430"/>
      <c r="ZF72" s="430"/>
      <c r="ZG72" s="430"/>
      <c r="ZH72" s="430"/>
      <c r="ZI72" s="430"/>
      <c r="ZJ72" s="430"/>
      <c r="ZK72" s="430"/>
      <c r="ZL72" s="430"/>
      <c r="ZM72" s="430"/>
      <c r="ZN72" s="430"/>
      <c r="ZO72" s="430"/>
      <c r="ZP72" s="430"/>
      <c r="ZQ72" s="430"/>
      <c r="ZR72" s="430"/>
      <c r="ZS72" s="430"/>
      <c r="ZT72" s="430"/>
      <c r="ZU72" s="430"/>
      <c r="ZV72" s="430"/>
      <c r="ZW72" s="430"/>
      <c r="ZX72" s="430"/>
      <c r="ZY72" s="430"/>
      <c r="ZZ72" s="430"/>
      <c r="AAA72" s="430"/>
      <c r="AAB72" s="430"/>
      <c r="AAC72" s="430"/>
      <c r="AAD72" s="430"/>
      <c r="AAE72" s="430"/>
      <c r="AAF72" s="430"/>
      <c r="AAG72" s="430"/>
      <c r="AAH72" s="430"/>
      <c r="AAI72" s="430"/>
      <c r="AAJ72" s="430"/>
      <c r="AAK72" s="430"/>
      <c r="AAL72" s="430"/>
      <c r="AAM72" s="430"/>
      <c r="AAN72" s="430"/>
      <c r="AAO72" s="430"/>
      <c r="AAP72" s="430"/>
      <c r="AAQ72" s="430"/>
      <c r="AAR72" s="430"/>
      <c r="AAS72" s="430"/>
      <c r="AAT72" s="430"/>
      <c r="AAU72" s="430"/>
      <c r="AAV72" s="430"/>
      <c r="AAW72" s="430"/>
      <c r="AAX72" s="430"/>
      <c r="AAY72" s="430"/>
      <c r="AAZ72" s="430"/>
      <c r="ABA72" s="430"/>
      <c r="ABB72" s="430"/>
      <c r="ABC72" s="430"/>
      <c r="ABD72" s="430"/>
      <c r="ABE72" s="430"/>
      <c r="ABF72" s="430"/>
      <c r="ABG72" s="430"/>
      <c r="ABH72" s="430"/>
      <c r="ABI72" s="430"/>
      <c r="ABJ72" s="430"/>
      <c r="ABK72" s="430"/>
      <c r="ABL72" s="430"/>
      <c r="ABM72" s="430"/>
      <c r="ABN72" s="430"/>
      <c r="ABO72" s="430"/>
      <c r="ABP72" s="430"/>
      <c r="ABQ72" s="430"/>
      <c r="ABR72" s="430"/>
      <c r="ABS72" s="430"/>
      <c r="ABT72" s="430"/>
      <c r="ABU72" s="430"/>
      <c r="ABV72" s="430"/>
      <c r="ABW72" s="430"/>
      <c r="ABX72" s="430"/>
      <c r="ABY72" s="430"/>
      <c r="ABZ72" s="430"/>
      <c r="ACA72" s="430"/>
      <c r="ACB72" s="430"/>
      <c r="ACC72" s="430"/>
      <c r="ACD72" s="430"/>
      <c r="ACE72" s="430"/>
      <c r="ACF72" s="430"/>
      <c r="ACG72" s="430"/>
      <c r="ACH72" s="430"/>
      <c r="ACI72" s="430"/>
      <c r="ACJ72" s="430"/>
      <c r="ACK72" s="430"/>
      <c r="ACL72" s="430"/>
      <c r="ACM72" s="430"/>
      <c r="ACN72" s="430"/>
      <c r="ACO72" s="430"/>
      <c r="ACP72" s="430"/>
      <c r="ACQ72" s="430"/>
      <c r="ACR72" s="430"/>
      <c r="ACS72" s="430"/>
      <c r="ACT72" s="430"/>
      <c r="ACU72" s="430"/>
      <c r="ACV72" s="430"/>
      <c r="ACW72" s="430"/>
      <c r="ACX72" s="430"/>
      <c r="ACY72" s="430"/>
      <c r="ACZ72" s="430"/>
      <c r="ADA72" s="430"/>
      <c r="ADB72" s="430"/>
      <c r="ADC72" s="430"/>
      <c r="ADD72" s="430"/>
      <c r="ADE72" s="430"/>
      <c r="ADF72" s="430"/>
      <c r="ADG72" s="430"/>
      <c r="ADH72" s="430"/>
      <c r="ADI72" s="430"/>
      <c r="ADJ72" s="430"/>
      <c r="ADK72" s="430"/>
      <c r="ADL72" s="430"/>
      <c r="ADM72" s="430"/>
      <c r="ADN72" s="430"/>
      <c r="ADO72" s="430"/>
      <c r="ADP72" s="430"/>
      <c r="ADQ72" s="430"/>
      <c r="ADR72" s="430"/>
      <c r="ADS72" s="430"/>
      <c r="ADT72" s="430"/>
      <c r="ADU72" s="430"/>
      <c r="ADV72" s="430"/>
      <c r="ADW72" s="430"/>
      <c r="ADX72" s="430"/>
      <c r="ADY72" s="430"/>
      <c r="ADZ72" s="430"/>
      <c r="AEA72" s="430"/>
      <c r="AEB72" s="430"/>
      <c r="AEC72" s="430"/>
      <c r="AED72" s="430"/>
      <c r="AEE72" s="430"/>
      <c r="AEF72" s="430"/>
      <c r="AEG72" s="430"/>
      <c r="AEH72" s="430"/>
      <c r="AEI72" s="430"/>
      <c r="AEJ72" s="430"/>
      <c r="AEK72" s="430"/>
      <c r="AEL72" s="430"/>
      <c r="AEM72" s="430"/>
      <c r="AEN72" s="430"/>
      <c r="AEO72" s="430"/>
      <c r="AEP72" s="430"/>
      <c r="AEQ72" s="430"/>
      <c r="AER72" s="430"/>
      <c r="AES72" s="430"/>
      <c r="AET72" s="430"/>
      <c r="AEU72" s="430"/>
      <c r="AEV72" s="430"/>
      <c r="AEW72" s="430"/>
      <c r="AEX72" s="430"/>
      <c r="AEY72" s="430"/>
      <c r="AEZ72" s="430"/>
      <c r="AFA72" s="430"/>
      <c r="AFB72" s="430"/>
      <c r="AFC72" s="430"/>
      <c r="AFD72" s="430"/>
      <c r="AFE72" s="430"/>
      <c r="AFF72" s="430"/>
      <c r="AFG72" s="430"/>
      <c r="AFH72" s="430"/>
      <c r="AFI72" s="430"/>
      <c r="AFJ72" s="430"/>
      <c r="AFK72" s="430"/>
      <c r="AFL72" s="430"/>
      <c r="AFM72" s="430"/>
      <c r="AFN72" s="430"/>
      <c r="AFO72" s="430"/>
      <c r="AFP72" s="430"/>
      <c r="AFQ72" s="430"/>
      <c r="AFR72" s="430"/>
      <c r="AFS72" s="430"/>
      <c r="AFT72" s="430"/>
      <c r="AFU72" s="430"/>
      <c r="AFV72" s="430"/>
      <c r="AFW72" s="430"/>
      <c r="AFX72" s="430"/>
      <c r="AFY72" s="430"/>
      <c r="AFZ72" s="430"/>
      <c r="AGA72" s="430"/>
      <c r="AGB72" s="430"/>
      <c r="AGC72" s="430"/>
      <c r="AGD72" s="430"/>
      <c r="AGE72" s="430"/>
      <c r="AGF72" s="430"/>
      <c r="AGG72" s="430"/>
      <c r="AGH72" s="430"/>
      <c r="AGI72" s="430"/>
      <c r="AGJ72" s="430"/>
      <c r="AGK72" s="430"/>
      <c r="AGL72" s="430"/>
      <c r="AGM72" s="430"/>
      <c r="AGN72" s="430"/>
      <c r="AGO72" s="430"/>
      <c r="AGP72" s="430"/>
      <c r="AGQ72" s="430"/>
      <c r="AGR72" s="430"/>
      <c r="AGS72" s="430"/>
      <c r="AGT72" s="430"/>
      <c r="AGU72" s="430"/>
      <c r="AGV72" s="430"/>
      <c r="AGW72" s="430"/>
      <c r="AGX72" s="430"/>
      <c r="AGY72" s="430"/>
      <c r="AGZ72" s="430"/>
      <c r="AHA72" s="430"/>
      <c r="AHB72" s="430"/>
      <c r="AHC72" s="430"/>
      <c r="AHD72" s="430"/>
      <c r="AHE72" s="430"/>
      <c r="AHF72" s="430"/>
      <c r="AHG72" s="430"/>
      <c r="AHH72" s="430"/>
      <c r="AHI72" s="430"/>
      <c r="AHJ72" s="430"/>
      <c r="AHK72" s="430"/>
      <c r="AHL72" s="430"/>
      <c r="AHM72" s="430"/>
      <c r="AHN72" s="430"/>
      <c r="AHO72" s="430"/>
      <c r="AHP72" s="430"/>
      <c r="AHQ72" s="430"/>
      <c r="AHR72" s="430"/>
      <c r="AHS72" s="430"/>
      <c r="AHT72" s="430"/>
      <c r="AHU72" s="430"/>
      <c r="AHV72" s="430"/>
      <c r="AHW72" s="430"/>
      <c r="AHX72" s="430"/>
      <c r="AHY72" s="430"/>
      <c r="AHZ72" s="430"/>
      <c r="AIA72" s="430"/>
      <c r="AIB72" s="430"/>
      <c r="AIC72" s="430"/>
      <c r="AID72" s="430"/>
      <c r="AIE72" s="430"/>
      <c r="AIF72" s="430"/>
      <c r="AIG72" s="430"/>
      <c r="AIH72" s="430"/>
      <c r="AII72" s="430"/>
      <c r="AIJ72" s="430"/>
      <c r="AIK72" s="430"/>
      <c r="AIL72" s="430"/>
      <c r="AIM72" s="430"/>
      <c r="AIN72" s="430"/>
      <c r="AIO72" s="430"/>
      <c r="AIP72" s="430"/>
      <c r="AIQ72" s="430"/>
      <c r="AIR72" s="430"/>
      <c r="AIS72" s="430"/>
      <c r="AIT72" s="430"/>
      <c r="AIU72" s="430"/>
      <c r="AIV72" s="430"/>
      <c r="AIW72" s="430"/>
      <c r="AIX72" s="430"/>
      <c r="AIY72" s="430"/>
      <c r="AIZ72" s="430"/>
      <c r="AJA72" s="430"/>
      <c r="AJB72" s="430"/>
      <c r="AJC72" s="430"/>
      <c r="AJD72" s="430"/>
      <c r="AJE72" s="430"/>
      <c r="AJF72" s="430"/>
      <c r="AJG72" s="430"/>
      <c r="AJH72" s="430"/>
      <c r="AJI72" s="430"/>
      <c r="AJJ72" s="430"/>
      <c r="AJK72" s="430"/>
      <c r="AJL72" s="430"/>
      <c r="AJM72" s="430"/>
      <c r="AJN72" s="430"/>
      <c r="AJO72" s="430"/>
      <c r="AJP72" s="430"/>
      <c r="AJQ72" s="430"/>
      <c r="AJR72" s="430"/>
      <c r="AJS72" s="430"/>
      <c r="AJT72" s="430"/>
      <c r="AJU72" s="430"/>
      <c r="AJV72" s="430"/>
      <c r="AJW72" s="430"/>
      <c r="AJX72" s="430"/>
      <c r="AJY72" s="430"/>
      <c r="AJZ72" s="430"/>
      <c r="AKA72" s="430"/>
      <c r="AKB72" s="430"/>
      <c r="AKC72" s="430"/>
      <c r="AKD72" s="430"/>
      <c r="AKE72" s="430"/>
      <c r="AKF72" s="430"/>
      <c r="AKG72" s="430"/>
      <c r="AKH72" s="430"/>
      <c r="AKI72" s="430"/>
      <c r="AKJ72" s="430"/>
      <c r="AKK72" s="430"/>
      <c r="AKL72" s="430"/>
      <c r="AKM72" s="430"/>
      <c r="AKN72" s="430"/>
      <c r="AKO72" s="430"/>
      <c r="AKP72" s="430"/>
      <c r="AKQ72" s="430"/>
      <c r="AKR72" s="430"/>
      <c r="AKS72" s="430"/>
      <c r="AKT72" s="430"/>
      <c r="AKU72" s="430"/>
      <c r="AKV72" s="430"/>
      <c r="AKW72" s="430"/>
      <c r="AKX72" s="430"/>
      <c r="AKY72" s="430"/>
      <c r="AKZ72" s="430"/>
      <c r="ALA72" s="430"/>
      <c r="ALB72" s="430"/>
      <c r="ALC72" s="430"/>
      <c r="ALD72" s="430"/>
      <c r="ALE72" s="430"/>
      <c r="ALF72" s="430"/>
      <c r="ALG72" s="430"/>
      <c r="ALH72" s="430"/>
      <c r="ALI72" s="430"/>
      <c r="ALJ72" s="430"/>
      <c r="ALK72" s="430"/>
      <c r="ALL72" s="430"/>
      <c r="ALM72" s="430"/>
      <c r="ALN72" s="430"/>
      <c r="ALO72" s="430"/>
      <c r="ALP72" s="430"/>
      <c r="ALQ72" s="430"/>
      <c r="ALR72" s="430"/>
      <c r="ALS72" s="430"/>
      <c r="ALT72" s="430"/>
      <c r="ALU72" s="430"/>
      <c r="ALV72" s="430"/>
      <c r="ALW72" s="430"/>
      <c r="ALX72" s="430"/>
      <c r="ALY72" s="430"/>
      <c r="ALZ72" s="430"/>
      <c r="AMA72" s="430"/>
      <c r="AMB72" s="430"/>
      <c r="AMC72" s="430"/>
      <c r="AMD72" s="430"/>
      <c r="AME72" s="430"/>
      <c r="AMF72" s="430"/>
      <c r="AMG72" s="430"/>
      <c r="AMH72" s="430"/>
      <c r="AMI72" s="430"/>
      <c r="AMJ72" s="430"/>
      <c r="AMK72" s="430"/>
    </row>
    <row r="73" spans="1:1025" s="414" customFormat="1" ht="20.25" customHeight="1">
      <c r="A73" s="274"/>
      <c r="B73" s="450"/>
      <c r="C73" s="450"/>
      <c r="D73" s="450"/>
      <c r="E73" s="450"/>
      <c r="F73" s="450"/>
      <c r="G73" s="450"/>
      <c r="H73" s="450"/>
      <c r="I73" s="450"/>
      <c r="J73" s="450"/>
      <c r="K73" s="450"/>
      <c r="L73" s="450"/>
      <c r="M73" s="450"/>
      <c r="N73" s="450"/>
      <c r="O73" s="450"/>
      <c r="P73" s="450"/>
      <c r="Q73" s="450"/>
      <c r="R73" s="450"/>
      <c r="S73" s="450"/>
      <c r="T73" s="450"/>
      <c r="U73" s="450"/>
      <c r="V73" s="450"/>
      <c r="W73" s="450"/>
      <c r="X73" s="450"/>
      <c r="Y73" s="450"/>
      <c r="Z73" s="470"/>
      <c r="AA73" s="470"/>
      <c r="AB73" s="470"/>
      <c r="AC73" s="430"/>
      <c r="AD73" s="430"/>
      <c r="AE73" s="430"/>
      <c r="AF73" s="430"/>
      <c r="AG73" s="430"/>
      <c r="AH73" s="430"/>
      <c r="AI73" s="430"/>
      <c r="AJ73" s="430"/>
      <c r="AK73" s="430"/>
      <c r="AL73" s="430"/>
      <c r="AM73" s="430"/>
      <c r="AN73" s="430"/>
      <c r="AO73" s="430"/>
      <c r="AP73" s="430"/>
      <c r="AQ73" s="430"/>
      <c r="AR73" s="430"/>
      <c r="AS73" s="430"/>
      <c r="AT73" s="430"/>
      <c r="AU73" s="430"/>
      <c r="AV73" s="430"/>
      <c r="AW73" s="430"/>
      <c r="AX73" s="430"/>
      <c r="AY73" s="430"/>
      <c r="AZ73" s="430"/>
      <c r="BA73" s="430"/>
      <c r="BB73" s="430"/>
      <c r="BC73" s="430"/>
      <c r="BD73" s="430"/>
      <c r="BE73" s="430"/>
      <c r="BF73" s="430"/>
      <c r="BG73" s="430"/>
      <c r="BH73" s="430"/>
      <c r="BI73" s="430"/>
      <c r="BJ73" s="430"/>
      <c r="BK73" s="430"/>
      <c r="BL73" s="430"/>
      <c r="BM73" s="430"/>
      <c r="BN73" s="430"/>
      <c r="BO73" s="430"/>
      <c r="BP73" s="430"/>
      <c r="BQ73" s="430"/>
      <c r="BR73" s="430"/>
      <c r="BS73" s="430"/>
      <c r="BT73" s="430"/>
      <c r="BU73" s="430"/>
      <c r="BV73" s="430"/>
      <c r="BW73" s="430"/>
      <c r="BX73" s="430"/>
      <c r="BY73" s="430"/>
      <c r="BZ73" s="430"/>
      <c r="CA73" s="430"/>
      <c r="CB73" s="430"/>
      <c r="CC73" s="430"/>
      <c r="CD73" s="430"/>
      <c r="CE73" s="430"/>
      <c r="CF73" s="430"/>
      <c r="CG73" s="430"/>
      <c r="CH73" s="430"/>
      <c r="CI73" s="430"/>
      <c r="CJ73" s="430"/>
      <c r="CK73" s="430"/>
      <c r="CL73" s="430"/>
      <c r="CM73" s="430"/>
      <c r="CN73" s="430"/>
      <c r="CO73" s="430"/>
      <c r="CP73" s="430"/>
      <c r="CQ73" s="430"/>
      <c r="CR73" s="430"/>
      <c r="CS73" s="430"/>
      <c r="CT73" s="430"/>
      <c r="CU73" s="430"/>
      <c r="CV73" s="430"/>
      <c r="CW73" s="430"/>
      <c r="CX73" s="430"/>
      <c r="CY73" s="430"/>
      <c r="CZ73" s="430"/>
      <c r="DA73" s="430"/>
      <c r="DB73" s="430"/>
      <c r="DC73" s="430"/>
      <c r="DD73" s="430"/>
      <c r="DE73" s="430"/>
      <c r="DF73" s="430"/>
      <c r="DG73" s="430"/>
      <c r="DH73" s="430"/>
      <c r="DI73" s="430"/>
      <c r="DJ73" s="430"/>
      <c r="DK73" s="430"/>
      <c r="DL73" s="430"/>
      <c r="DM73" s="430"/>
      <c r="DN73" s="430"/>
      <c r="DO73" s="430"/>
      <c r="DP73" s="430"/>
      <c r="DQ73" s="430"/>
      <c r="DR73" s="430"/>
      <c r="DS73" s="430"/>
      <c r="DT73" s="430"/>
      <c r="DU73" s="430"/>
      <c r="DV73" s="430"/>
      <c r="DW73" s="430"/>
      <c r="DX73" s="430"/>
      <c r="DY73" s="430"/>
      <c r="DZ73" s="430"/>
      <c r="EA73" s="430"/>
      <c r="EB73" s="430"/>
      <c r="EC73" s="430"/>
      <c r="ED73" s="430"/>
      <c r="EE73" s="430"/>
      <c r="EF73" s="430"/>
      <c r="EG73" s="430"/>
      <c r="EH73" s="430"/>
      <c r="EI73" s="430"/>
      <c r="EJ73" s="430"/>
      <c r="EK73" s="430"/>
      <c r="EL73" s="430"/>
      <c r="EM73" s="430"/>
      <c r="EN73" s="430"/>
      <c r="EO73" s="430"/>
      <c r="EP73" s="430"/>
      <c r="EQ73" s="430"/>
      <c r="ER73" s="430"/>
      <c r="ES73" s="430"/>
      <c r="ET73" s="430"/>
      <c r="EU73" s="430"/>
      <c r="EV73" s="430"/>
      <c r="EW73" s="430"/>
      <c r="EX73" s="430"/>
      <c r="EY73" s="430"/>
      <c r="EZ73" s="430"/>
      <c r="FA73" s="430"/>
      <c r="FB73" s="430"/>
      <c r="FC73" s="430"/>
      <c r="FD73" s="430"/>
      <c r="FE73" s="430"/>
      <c r="FF73" s="430"/>
      <c r="FG73" s="430"/>
      <c r="FH73" s="430"/>
      <c r="FI73" s="430"/>
      <c r="FJ73" s="430"/>
      <c r="FK73" s="430"/>
      <c r="FL73" s="430"/>
      <c r="FM73" s="430"/>
      <c r="FN73" s="430"/>
      <c r="FO73" s="430"/>
      <c r="FP73" s="430"/>
      <c r="FQ73" s="430"/>
      <c r="FR73" s="430"/>
      <c r="FS73" s="430"/>
      <c r="FT73" s="430"/>
      <c r="FU73" s="430"/>
      <c r="FV73" s="430"/>
      <c r="FW73" s="430"/>
      <c r="FX73" s="430"/>
      <c r="FY73" s="430"/>
      <c r="FZ73" s="430"/>
      <c r="GA73" s="430"/>
      <c r="GB73" s="430"/>
      <c r="GC73" s="430"/>
      <c r="GD73" s="430"/>
      <c r="GE73" s="430"/>
      <c r="GF73" s="430"/>
      <c r="GG73" s="430"/>
      <c r="GH73" s="430"/>
      <c r="GI73" s="430"/>
      <c r="GJ73" s="430"/>
      <c r="GK73" s="430"/>
      <c r="GL73" s="430"/>
      <c r="GM73" s="430"/>
      <c r="GN73" s="430"/>
      <c r="GO73" s="430"/>
      <c r="GP73" s="430"/>
      <c r="GQ73" s="430"/>
      <c r="GR73" s="430"/>
      <c r="GS73" s="430"/>
      <c r="GT73" s="430"/>
      <c r="GU73" s="430"/>
      <c r="GV73" s="430"/>
      <c r="GW73" s="430"/>
      <c r="GX73" s="430"/>
      <c r="GY73" s="430"/>
      <c r="GZ73" s="430"/>
      <c r="HA73" s="430"/>
      <c r="HB73" s="430"/>
      <c r="HC73" s="430"/>
      <c r="HD73" s="430"/>
      <c r="HE73" s="430"/>
      <c r="HF73" s="430"/>
      <c r="HG73" s="430"/>
      <c r="HH73" s="430"/>
      <c r="HI73" s="430"/>
      <c r="HJ73" s="430"/>
      <c r="HK73" s="430"/>
      <c r="HL73" s="430"/>
      <c r="HM73" s="430"/>
      <c r="HN73" s="430"/>
      <c r="HO73" s="430"/>
      <c r="HP73" s="430"/>
      <c r="HQ73" s="430"/>
      <c r="HR73" s="430"/>
      <c r="HS73" s="430"/>
      <c r="HT73" s="430"/>
      <c r="HU73" s="430"/>
      <c r="HV73" s="430"/>
      <c r="HW73" s="430"/>
      <c r="HX73" s="430"/>
      <c r="HY73" s="430"/>
      <c r="HZ73" s="430"/>
      <c r="IA73" s="430"/>
      <c r="IB73" s="430"/>
      <c r="IC73" s="430"/>
      <c r="ID73" s="430"/>
      <c r="IE73" s="430"/>
      <c r="IF73" s="430"/>
      <c r="IG73" s="430"/>
      <c r="IH73" s="430"/>
      <c r="II73" s="430"/>
      <c r="IJ73" s="430"/>
      <c r="IK73" s="430"/>
      <c r="IL73" s="430"/>
      <c r="IM73" s="430"/>
      <c r="IN73" s="430"/>
      <c r="IO73" s="430"/>
      <c r="IP73" s="430"/>
      <c r="IQ73" s="430"/>
      <c r="IR73" s="430"/>
      <c r="IS73" s="430"/>
      <c r="IT73" s="430"/>
      <c r="IU73" s="430"/>
      <c r="IV73" s="430"/>
      <c r="IW73" s="430"/>
      <c r="IX73" s="430"/>
      <c r="IY73" s="430"/>
      <c r="IZ73" s="430"/>
      <c r="JA73" s="430"/>
      <c r="JB73" s="430"/>
      <c r="JC73" s="430"/>
      <c r="JD73" s="430"/>
      <c r="JE73" s="430"/>
      <c r="JF73" s="430"/>
      <c r="JG73" s="430"/>
      <c r="JH73" s="430"/>
      <c r="JI73" s="430"/>
      <c r="JJ73" s="430"/>
      <c r="JK73" s="430"/>
      <c r="JL73" s="430"/>
      <c r="JM73" s="430"/>
      <c r="JN73" s="430"/>
      <c r="JO73" s="430"/>
      <c r="JP73" s="430"/>
      <c r="JQ73" s="430"/>
      <c r="JR73" s="430"/>
      <c r="JS73" s="430"/>
      <c r="JT73" s="430"/>
      <c r="JU73" s="430"/>
      <c r="JV73" s="430"/>
      <c r="JW73" s="430"/>
      <c r="JX73" s="430"/>
      <c r="JY73" s="430"/>
      <c r="JZ73" s="430"/>
      <c r="KA73" s="430"/>
      <c r="KB73" s="430"/>
      <c r="KC73" s="430"/>
      <c r="KD73" s="430"/>
      <c r="KE73" s="430"/>
      <c r="KF73" s="430"/>
      <c r="KG73" s="430"/>
      <c r="KH73" s="430"/>
      <c r="KI73" s="430"/>
      <c r="KJ73" s="430"/>
      <c r="KK73" s="430"/>
      <c r="KL73" s="430"/>
      <c r="KM73" s="430"/>
      <c r="KN73" s="430"/>
      <c r="KO73" s="430"/>
      <c r="KP73" s="430"/>
      <c r="KQ73" s="430"/>
      <c r="KR73" s="430"/>
      <c r="KS73" s="430"/>
      <c r="KT73" s="430"/>
      <c r="KU73" s="430"/>
      <c r="KV73" s="430"/>
      <c r="KW73" s="430"/>
      <c r="KX73" s="430"/>
      <c r="KY73" s="430"/>
      <c r="KZ73" s="430"/>
      <c r="LA73" s="430"/>
      <c r="LB73" s="430"/>
      <c r="LC73" s="430"/>
      <c r="LD73" s="430"/>
      <c r="LE73" s="430"/>
      <c r="LF73" s="430"/>
      <c r="LG73" s="430"/>
      <c r="LH73" s="430"/>
      <c r="LI73" s="430"/>
      <c r="LJ73" s="430"/>
      <c r="LK73" s="430"/>
      <c r="LL73" s="430"/>
      <c r="LM73" s="430"/>
      <c r="LN73" s="430"/>
      <c r="LO73" s="430"/>
      <c r="LP73" s="430"/>
      <c r="LQ73" s="430"/>
      <c r="LR73" s="430"/>
      <c r="LS73" s="430"/>
      <c r="LT73" s="430"/>
      <c r="LU73" s="430"/>
      <c r="LV73" s="430"/>
      <c r="LW73" s="430"/>
      <c r="LX73" s="430"/>
      <c r="LY73" s="430"/>
      <c r="LZ73" s="430"/>
      <c r="MA73" s="430"/>
      <c r="MB73" s="430"/>
      <c r="MC73" s="430"/>
      <c r="MD73" s="430"/>
      <c r="ME73" s="430"/>
      <c r="MF73" s="430"/>
      <c r="MG73" s="430"/>
      <c r="MH73" s="430"/>
      <c r="MI73" s="430"/>
      <c r="MJ73" s="430"/>
      <c r="MK73" s="430"/>
      <c r="ML73" s="430"/>
      <c r="MM73" s="430"/>
      <c r="MN73" s="430"/>
      <c r="MO73" s="430"/>
      <c r="MP73" s="430"/>
      <c r="MQ73" s="430"/>
      <c r="MR73" s="430"/>
      <c r="MS73" s="430"/>
      <c r="MT73" s="430"/>
      <c r="MU73" s="430"/>
      <c r="MV73" s="430"/>
      <c r="MW73" s="430"/>
      <c r="MX73" s="430"/>
      <c r="MY73" s="430"/>
      <c r="MZ73" s="430"/>
      <c r="NA73" s="430"/>
      <c r="NB73" s="430"/>
      <c r="NC73" s="430"/>
      <c r="ND73" s="430"/>
      <c r="NE73" s="430"/>
      <c r="NF73" s="430"/>
      <c r="NG73" s="430"/>
      <c r="NH73" s="430"/>
      <c r="NI73" s="430"/>
      <c r="NJ73" s="430"/>
      <c r="NK73" s="430"/>
      <c r="NL73" s="430"/>
      <c r="NM73" s="430"/>
      <c r="NN73" s="430"/>
      <c r="NO73" s="430"/>
      <c r="NP73" s="430"/>
      <c r="NQ73" s="430"/>
      <c r="NR73" s="430"/>
      <c r="NS73" s="430"/>
      <c r="NT73" s="430"/>
      <c r="NU73" s="430"/>
      <c r="NV73" s="430"/>
      <c r="NW73" s="430"/>
      <c r="NX73" s="430"/>
      <c r="NY73" s="430"/>
      <c r="NZ73" s="430"/>
      <c r="OA73" s="430"/>
      <c r="OB73" s="430"/>
      <c r="OC73" s="430"/>
      <c r="OD73" s="430"/>
      <c r="OE73" s="430"/>
      <c r="OF73" s="430"/>
      <c r="OG73" s="430"/>
      <c r="OH73" s="430"/>
      <c r="OI73" s="430"/>
      <c r="OJ73" s="430"/>
      <c r="OK73" s="430"/>
      <c r="OL73" s="430"/>
      <c r="OM73" s="430"/>
      <c r="ON73" s="430"/>
      <c r="OO73" s="430"/>
      <c r="OP73" s="430"/>
      <c r="OQ73" s="430"/>
      <c r="OR73" s="430"/>
      <c r="OS73" s="430"/>
      <c r="OT73" s="430"/>
      <c r="OU73" s="430"/>
      <c r="OV73" s="430"/>
      <c r="OW73" s="430"/>
      <c r="OX73" s="430"/>
      <c r="OY73" s="430"/>
      <c r="OZ73" s="430"/>
      <c r="PA73" s="430"/>
      <c r="PB73" s="430"/>
      <c r="PC73" s="430"/>
      <c r="PD73" s="430"/>
      <c r="PE73" s="430"/>
      <c r="PF73" s="430"/>
      <c r="PG73" s="430"/>
      <c r="PH73" s="430"/>
      <c r="PI73" s="430"/>
      <c r="PJ73" s="430"/>
      <c r="PK73" s="430"/>
      <c r="PL73" s="430"/>
      <c r="PM73" s="430"/>
      <c r="PN73" s="430"/>
      <c r="PO73" s="430"/>
      <c r="PP73" s="430"/>
      <c r="PQ73" s="430"/>
      <c r="PR73" s="430"/>
      <c r="PS73" s="430"/>
      <c r="PT73" s="430"/>
      <c r="PU73" s="430"/>
      <c r="PV73" s="430"/>
      <c r="PW73" s="430"/>
      <c r="PX73" s="430"/>
      <c r="PY73" s="430"/>
      <c r="PZ73" s="430"/>
      <c r="QA73" s="430"/>
      <c r="QB73" s="430"/>
      <c r="QC73" s="430"/>
      <c r="QD73" s="430"/>
      <c r="QE73" s="430"/>
      <c r="QF73" s="430"/>
      <c r="QG73" s="430"/>
      <c r="QH73" s="430"/>
      <c r="QI73" s="430"/>
      <c r="QJ73" s="430"/>
      <c r="QK73" s="430"/>
      <c r="QL73" s="430"/>
      <c r="QM73" s="430"/>
      <c r="QN73" s="430"/>
      <c r="QO73" s="430"/>
      <c r="QP73" s="430"/>
      <c r="QQ73" s="430"/>
      <c r="QR73" s="430"/>
      <c r="QS73" s="430"/>
      <c r="QT73" s="430"/>
      <c r="QU73" s="430"/>
      <c r="QV73" s="430"/>
      <c r="QW73" s="430"/>
      <c r="QX73" s="430"/>
      <c r="QY73" s="430"/>
      <c r="QZ73" s="430"/>
      <c r="RA73" s="430"/>
      <c r="RB73" s="430"/>
      <c r="RC73" s="430"/>
      <c r="RD73" s="430"/>
      <c r="RE73" s="430"/>
      <c r="RF73" s="430"/>
      <c r="RG73" s="430"/>
      <c r="RH73" s="430"/>
      <c r="RI73" s="430"/>
      <c r="RJ73" s="430"/>
      <c r="RK73" s="430"/>
      <c r="RL73" s="430"/>
      <c r="RM73" s="430"/>
      <c r="RN73" s="430"/>
      <c r="RO73" s="430"/>
      <c r="RP73" s="430"/>
      <c r="RQ73" s="430"/>
      <c r="RR73" s="430"/>
      <c r="RS73" s="430"/>
      <c r="RT73" s="430"/>
      <c r="RU73" s="430"/>
      <c r="RV73" s="430"/>
      <c r="RW73" s="430"/>
      <c r="RX73" s="430"/>
      <c r="RY73" s="430"/>
      <c r="RZ73" s="430"/>
      <c r="SA73" s="430"/>
      <c r="SB73" s="430"/>
      <c r="SC73" s="430"/>
      <c r="SD73" s="430"/>
      <c r="SE73" s="430"/>
      <c r="SF73" s="430"/>
      <c r="SG73" s="430"/>
      <c r="SH73" s="430"/>
      <c r="SI73" s="430"/>
      <c r="SJ73" s="430"/>
      <c r="SK73" s="430"/>
      <c r="SL73" s="430"/>
      <c r="SM73" s="430"/>
      <c r="SN73" s="430"/>
      <c r="SO73" s="430"/>
      <c r="SP73" s="430"/>
      <c r="SQ73" s="430"/>
      <c r="SR73" s="430"/>
      <c r="SS73" s="430"/>
      <c r="ST73" s="430"/>
      <c r="SU73" s="430"/>
      <c r="SV73" s="430"/>
      <c r="SW73" s="430"/>
      <c r="SX73" s="430"/>
      <c r="SY73" s="430"/>
      <c r="SZ73" s="430"/>
      <c r="TA73" s="430"/>
      <c r="TB73" s="430"/>
      <c r="TC73" s="430"/>
      <c r="TD73" s="430"/>
      <c r="TE73" s="430"/>
      <c r="TF73" s="430"/>
      <c r="TG73" s="430"/>
      <c r="TH73" s="430"/>
      <c r="TI73" s="430"/>
      <c r="TJ73" s="430"/>
      <c r="TK73" s="430"/>
      <c r="TL73" s="430"/>
      <c r="TM73" s="430"/>
      <c r="TN73" s="430"/>
      <c r="TO73" s="430"/>
      <c r="TP73" s="430"/>
      <c r="TQ73" s="430"/>
      <c r="TR73" s="430"/>
      <c r="TS73" s="430"/>
      <c r="TT73" s="430"/>
      <c r="TU73" s="430"/>
      <c r="TV73" s="430"/>
      <c r="TW73" s="430"/>
      <c r="TX73" s="430"/>
      <c r="TY73" s="430"/>
      <c r="TZ73" s="430"/>
      <c r="UA73" s="430"/>
      <c r="UB73" s="430"/>
      <c r="UC73" s="430"/>
      <c r="UD73" s="430"/>
      <c r="UE73" s="430"/>
      <c r="UF73" s="430"/>
      <c r="UG73" s="430"/>
      <c r="UH73" s="430"/>
      <c r="UI73" s="430"/>
      <c r="UJ73" s="430"/>
      <c r="UK73" s="430"/>
      <c r="UL73" s="430"/>
      <c r="UM73" s="430"/>
      <c r="UN73" s="430"/>
      <c r="UO73" s="430"/>
      <c r="UP73" s="430"/>
      <c r="UQ73" s="430"/>
      <c r="UR73" s="430"/>
      <c r="US73" s="430"/>
      <c r="UT73" s="430"/>
      <c r="UU73" s="430"/>
      <c r="UV73" s="430"/>
      <c r="UW73" s="430"/>
      <c r="UX73" s="430"/>
      <c r="UY73" s="430"/>
      <c r="UZ73" s="430"/>
      <c r="VA73" s="430"/>
      <c r="VB73" s="430"/>
      <c r="VC73" s="430"/>
      <c r="VD73" s="430"/>
      <c r="VE73" s="430"/>
      <c r="VF73" s="430"/>
      <c r="VG73" s="430"/>
      <c r="VH73" s="430"/>
      <c r="VI73" s="430"/>
      <c r="VJ73" s="430"/>
      <c r="VK73" s="430"/>
      <c r="VL73" s="430"/>
      <c r="VM73" s="430"/>
      <c r="VN73" s="430"/>
      <c r="VO73" s="430"/>
      <c r="VP73" s="430"/>
      <c r="VQ73" s="430"/>
      <c r="VR73" s="430"/>
      <c r="VS73" s="430"/>
      <c r="VT73" s="430"/>
      <c r="VU73" s="430"/>
      <c r="VV73" s="430"/>
      <c r="VW73" s="430"/>
      <c r="VX73" s="430"/>
      <c r="VY73" s="430"/>
      <c r="VZ73" s="430"/>
      <c r="WA73" s="430"/>
      <c r="WB73" s="430"/>
      <c r="WC73" s="430"/>
      <c r="WD73" s="430"/>
      <c r="WE73" s="430"/>
      <c r="WF73" s="430"/>
      <c r="WG73" s="430"/>
      <c r="WH73" s="430"/>
      <c r="WI73" s="430"/>
      <c r="WJ73" s="430"/>
      <c r="WK73" s="430"/>
      <c r="WL73" s="430"/>
      <c r="WM73" s="430"/>
      <c r="WN73" s="430"/>
      <c r="WO73" s="430"/>
      <c r="WP73" s="430"/>
      <c r="WQ73" s="430"/>
      <c r="WR73" s="430"/>
      <c r="WS73" s="430"/>
      <c r="WT73" s="430"/>
      <c r="WU73" s="430"/>
      <c r="WV73" s="430"/>
      <c r="WW73" s="430"/>
      <c r="WX73" s="430"/>
      <c r="WY73" s="430"/>
      <c r="WZ73" s="430"/>
      <c r="XA73" s="430"/>
      <c r="XB73" s="430"/>
      <c r="XC73" s="430"/>
      <c r="XD73" s="430"/>
      <c r="XE73" s="430"/>
      <c r="XF73" s="430"/>
      <c r="XG73" s="430"/>
      <c r="XH73" s="430"/>
      <c r="XI73" s="430"/>
      <c r="XJ73" s="430"/>
      <c r="XK73" s="430"/>
      <c r="XL73" s="430"/>
      <c r="XM73" s="430"/>
      <c r="XN73" s="430"/>
      <c r="XO73" s="430"/>
      <c r="XP73" s="430"/>
      <c r="XQ73" s="430"/>
      <c r="XR73" s="430"/>
      <c r="XS73" s="430"/>
      <c r="XT73" s="430"/>
      <c r="XU73" s="430"/>
      <c r="XV73" s="430"/>
      <c r="XW73" s="430"/>
      <c r="XX73" s="430"/>
      <c r="XY73" s="430"/>
      <c r="XZ73" s="430"/>
      <c r="YA73" s="430"/>
      <c r="YB73" s="430"/>
      <c r="YC73" s="430"/>
      <c r="YD73" s="430"/>
      <c r="YE73" s="430"/>
      <c r="YF73" s="430"/>
      <c r="YG73" s="430"/>
      <c r="YH73" s="430"/>
      <c r="YI73" s="430"/>
      <c r="YJ73" s="430"/>
      <c r="YK73" s="430"/>
      <c r="YL73" s="430"/>
      <c r="YM73" s="430"/>
      <c r="YN73" s="430"/>
      <c r="YO73" s="430"/>
      <c r="YP73" s="430"/>
      <c r="YQ73" s="430"/>
      <c r="YR73" s="430"/>
      <c r="YS73" s="430"/>
      <c r="YT73" s="430"/>
      <c r="YU73" s="430"/>
      <c r="YV73" s="430"/>
      <c r="YW73" s="430"/>
      <c r="YX73" s="430"/>
      <c r="YY73" s="430"/>
      <c r="YZ73" s="430"/>
      <c r="ZA73" s="430"/>
      <c r="ZB73" s="430"/>
      <c r="ZC73" s="430"/>
      <c r="ZD73" s="430"/>
      <c r="ZE73" s="430"/>
      <c r="ZF73" s="430"/>
      <c r="ZG73" s="430"/>
      <c r="ZH73" s="430"/>
      <c r="ZI73" s="430"/>
      <c r="ZJ73" s="430"/>
      <c r="ZK73" s="430"/>
      <c r="ZL73" s="430"/>
      <c r="ZM73" s="430"/>
      <c r="ZN73" s="430"/>
      <c r="ZO73" s="430"/>
      <c r="ZP73" s="430"/>
      <c r="ZQ73" s="430"/>
      <c r="ZR73" s="430"/>
      <c r="ZS73" s="430"/>
      <c r="ZT73" s="430"/>
      <c r="ZU73" s="430"/>
      <c r="ZV73" s="430"/>
      <c r="ZW73" s="430"/>
      <c r="ZX73" s="430"/>
      <c r="ZY73" s="430"/>
      <c r="ZZ73" s="430"/>
      <c r="AAA73" s="430"/>
      <c r="AAB73" s="430"/>
      <c r="AAC73" s="430"/>
      <c r="AAD73" s="430"/>
      <c r="AAE73" s="430"/>
      <c r="AAF73" s="430"/>
      <c r="AAG73" s="430"/>
      <c r="AAH73" s="430"/>
      <c r="AAI73" s="430"/>
      <c r="AAJ73" s="430"/>
      <c r="AAK73" s="430"/>
      <c r="AAL73" s="430"/>
      <c r="AAM73" s="430"/>
      <c r="AAN73" s="430"/>
      <c r="AAO73" s="430"/>
      <c r="AAP73" s="430"/>
      <c r="AAQ73" s="430"/>
      <c r="AAR73" s="430"/>
      <c r="AAS73" s="430"/>
      <c r="AAT73" s="430"/>
      <c r="AAU73" s="430"/>
      <c r="AAV73" s="430"/>
      <c r="AAW73" s="430"/>
      <c r="AAX73" s="430"/>
      <c r="AAY73" s="430"/>
      <c r="AAZ73" s="430"/>
      <c r="ABA73" s="430"/>
      <c r="ABB73" s="430"/>
      <c r="ABC73" s="430"/>
      <c r="ABD73" s="430"/>
      <c r="ABE73" s="430"/>
      <c r="ABF73" s="430"/>
      <c r="ABG73" s="430"/>
      <c r="ABH73" s="430"/>
      <c r="ABI73" s="430"/>
      <c r="ABJ73" s="430"/>
      <c r="ABK73" s="430"/>
      <c r="ABL73" s="430"/>
      <c r="ABM73" s="430"/>
      <c r="ABN73" s="430"/>
      <c r="ABO73" s="430"/>
      <c r="ABP73" s="430"/>
      <c r="ABQ73" s="430"/>
      <c r="ABR73" s="430"/>
      <c r="ABS73" s="430"/>
      <c r="ABT73" s="430"/>
      <c r="ABU73" s="430"/>
      <c r="ABV73" s="430"/>
      <c r="ABW73" s="430"/>
      <c r="ABX73" s="430"/>
      <c r="ABY73" s="430"/>
      <c r="ABZ73" s="430"/>
      <c r="ACA73" s="430"/>
      <c r="ACB73" s="430"/>
      <c r="ACC73" s="430"/>
      <c r="ACD73" s="430"/>
      <c r="ACE73" s="430"/>
      <c r="ACF73" s="430"/>
      <c r="ACG73" s="430"/>
      <c r="ACH73" s="430"/>
      <c r="ACI73" s="430"/>
      <c r="ACJ73" s="430"/>
      <c r="ACK73" s="430"/>
      <c r="ACL73" s="430"/>
      <c r="ACM73" s="430"/>
      <c r="ACN73" s="430"/>
      <c r="ACO73" s="430"/>
      <c r="ACP73" s="430"/>
      <c r="ACQ73" s="430"/>
      <c r="ACR73" s="430"/>
      <c r="ACS73" s="430"/>
      <c r="ACT73" s="430"/>
      <c r="ACU73" s="430"/>
      <c r="ACV73" s="430"/>
      <c r="ACW73" s="430"/>
      <c r="ACX73" s="430"/>
      <c r="ACY73" s="430"/>
      <c r="ACZ73" s="430"/>
      <c r="ADA73" s="430"/>
      <c r="ADB73" s="430"/>
      <c r="ADC73" s="430"/>
      <c r="ADD73" s="430"/>
      <c r="ADE73" s="430"/>
      <c r="ADF73" s="430"/>
      <c r="ADG73" s="430"/>
      <c r="ADH73" s="430"/>
      <c r="ADI73" s="430"/>
      <c r="ADJ73" s="430"/>
      <c r="ADK73" s="430"/>
      <c r="ADL73" s="430"/>
      <c r="ADM73" s="430"/>
      <c r="ADN73" s="430"/>
      <c r="ADO73" s="430"/>
      <c r="ADP73" s="430"/>
      <c r="ADQ73" s="430"/>
      <c r="ADR73" s="430"/>
      <c r="ADS73" s="430"/>
      <c r="ADT73" s="430"/>
      <c r="ADU73" s="430"/>
      <c r="ADV73" s="430"/>
      <c r="ADW73" s="430"/>
      <c r="ADX73" s="430"/>
      <c r="ADY73" s="430"/>
      <c r="ADZ73" s="430"/>
      <c r="AEA73" s="430"/>
      <c r="AEB73" s="430"/>
      <c r="AEC73" s="430"/>
      <c r="AED73" s="430"/>
      <c r="AEE73" s="430"/>
      <c r="AEF73" s="430"/>
      <c r="AEG73" s="430"/>
      <c r="AEH73" s="430"/>
      <c r="AEI73" s="430"/>
      <c r="AEJ73" s="430"/>
      <c r="AEK73" s="430"/>
      <c r="AEL73" s="430"/>
      <c r="AEM73" s="430"/>
      <c r="AEN73" s="430"/>
      <c r="AEO73" s="430"/>
      <c r="AEP73" s="430"/>
      <c r="AEQ73" s="430"/>
      <c r="AER73" s="430"/>
      <c r="AES73" s="430"/>
      <c r="AET73" s="430"/>
      <c r="AEU73" s="430"/>
      <c r="AEV73" s="430"/>
      <c r="AEW73" s="430"/>
      <c r="AEX73" s="430"/>
      <c r="AEY73" s="430"/>
      <c r="AEZ73" s="430"/>
      <c r="AFA73" s="430"/>
      <c r="AFB73" s="430"/>
      <c r="AFC73" s="430"/>
      <c r="AFD73" s="430"/>
      <c r="AFE73" s="430"/>
      <c r="AFF73" s="430"/>
      <c r="AFG73" s="430"/>
      <c r="AFH73" s="430"/>
      <c r="AFI73" s="430"/>
      <c r="AFJ73" s="430"/>
      <c r="AFK73" s="430"/>
      <c r="AFL73" s="430"/>
      <c r="AFM73" s="430"/>
      <c r="AFN73" s="430"/>
      <c r="AFO73" s="430"/>
      <c r="AFP73" s="430"/>
      <c r="AFQ73" s="430"/>
      <c r="AFR73" s="430"/>
      <c r="AFS73" s="430"/>
      <c r="AFT73" s="430"/>
      <c r="AFU73" s="430"/>
      <c r="AFV73" s="430"/>
      <c r="AFW73" s="430"/>
      <c r="AFX73" s="430"/>
      <c r="AFY73" s="430"/>
      <c r="AFZ73" s="430"/>
      <c r="AGA73" s="430"/>
      <c r="AGB73" s="430"/>
      <c r="AGC73" s="430"/>
      <c r="AGD73" s="430"/>
      <c r="AGE73" s="430"/>
      <c r="AGF73" s="430"/>
      <c r="AGG73" s="430"/>
      <c r="AGH73" s="430"/>
      <c r="AGI73" s="430"/>
      <c r="AGJ73" s="430"/>
      <c r="AGK73" s="430"/>
      <c r="AGL73" s="430"/>
      <c r="AGM73" s="430"/>
      <c r="AGN73" s="430"/>
      <c r="AGO73" s="430"/>
      <c r="AGP73" s="430"/>
      <c r="AGQ73" s="430"/>
      <c r="AGR73" s="430"/>
      <c r="AGS73" s="430"/>
      <c r="AGT73" s="430"/>
      <c r="AGU73" s="430"/>
      <c r="AGV73" s="430"/>
      <c r="AGW73" s="430"/>
      <c r="AGX73" s="430"/>
      <c r="AGY73" s="430"/>
      <c r="AGZ73" s="430"/>
      <c r="AHA73" s="430"/>
      <c r="AHB73" s="430"/>
      <c r="AHC73" s="430"/>
      <c r="AHD73" s="430"/>
      <c r="AHE73" s="430"/>
      <c r="AHF73" s="430"/>
      <c r="AHG73" s="430"/>
      <c r="AHH73" s="430"/>
      <c r="AHI73" s="430"/>
      <c r="AHJ73" s="430"/>
      <c r="AHK73" s="430"/>
      <c r="AHL73" s="430"/>
      <c r="AHM73" s="430"/>
      <c r="AHN73" s="430"/>
      <c r="AHO73" s="430"/>
      <c r="AHP73" s="430"/>
      <c r="AHQ73" s="430"/>
      <c r="AHR73" s="430"/>
      <c r="AHS73" s="430"/>
      <c r="AHT73" s="430"/>
      <c r="AHU73" s="430"/>
      <c r="AHV73" s="430"/>
      <c r="AHW73" s="430"/>
      <c r="AHX73" s="430"/>
      <c r="AHY73" s="430"/>
      <c r="AHZ73" s="430"/>
      <c r="AIA73" s="430"/>
      <c r="AIB73" s="430"/>
      <c r="AIC73" s="430"/>
      <c r="AID73" s="430"/>
      <c r="AIE73" s="430"/>
      <c r="AIF73" s="430"/>
      <c r="AIG73" s="430"/>
      <c r="AIH73" s="430"/>
      <c r="AII73" s="430"/>
      <c r="AIJ73" s="430"/>
      <c r="AIK73" s="430"/>
      <c r="AIL73" s="430"/>
      <c r="AIM73" s="430"/>
      <c r="AIN73" s="430"/>
      <c r="AIO73" s="430"/>
      <c r="AIP73" s="430"/>
      <c r="AIQ73" s="430"/>
      <c r="AIR73" s="430"/>
      <c r="AIS73" s="430"/>
      <c r="AIT73" s="430"/>
      <c r="AIU73" s="430"/>
      <c r="AIV73" s="430"/>
      <c r="AIW73" s="430"/>
      <c r="AIX73" s="430"/>
      <c r="AIY73" s="430"/>
      <c r="AIZ73" s="430"/>
      <c r="AJA73" s="430"/>
      <c r="AJB73" s="430"/>
      <c r="AJC73" s="430"/>
      <c r="AJD73" s="430"/>
      <c r="AJE73" s="430"/>
      <c r="AJF73" s="430"/>
      <c r="AJG73" s="430"/>
      <c r="AJH73" s="430"/>
      <c r="AJI73" s="430"/>
      <c r="AJJ73" s="430"/>
      <c r="AJK73" s="430"/>
      <c r="AJL73" s="430"/>
      <c r="AJM73" s="430"/>
      <c r="AJN73" s="430"/>
      <c r="AJO73" s="430"/>
      <c r="AJP73" s="430"/>
      <c r="AJQ73" s="430"/>
      <c r="AJR73" s="430"/>
      <c r="AJS73" s="430"/>
      <c r="AJT73" s="430"/>
      <c r="AJU73" s="430"/>
      <c r="AJV73" s="430"/>
      <c r="AJW73" s="430"/>
      <c r="AJX73" s="430"/>
      <c r="AJY73" s="430"/>
      <c r="AJZ73" s="430"/>
      <c r="AKA73" s="430"/>
      <c r="AKB73" s="430"/>
      <c r="AKC73" s="430"/>
      <c r="AKD73" s="430"/>
      <c r="AKE73" s="430"/>
      <c r="AKF73" s="430"/>
      <c r="AKG73" s="430"/>
      <c r="AKH73" s="430"/>
      <c r="AKI73" s="430"/>
      <c r="AKJ73" s="430"/>
      <c r="AKK73" s="430"/>
      <c r="AKL73" s="430"/>
      <c r="AKM73" s="430"/>
      <c r="AKN73" s="430"/>
      <c r="AKO73" s="430"/>
      <c r="AKP73" s="430"/>
      <c r="AKQ73" s="430"/>
      <c r="AKR73" s="430"/>
      <c r="AKS73" s="430"/>
      <c r="AKT73" s="430"/>
      <c r="AKU73" s="430"/>
      <c r="AKV73" s="430"/>
      <c r="AKW73" s="430"/>
      <c r="AKX73" s="430"/>
      <c r="AKY73" s="430"/>
      <c r="AKZ73" s="430"/>
      <c r="ALA73" s="430"/>
      <c r="ALB73" s="430"/>
      <c r="ALC73" s="430"/>
      <c r="ALD73" s="430"/>
      <c r="ALE73" s="430"/>
      <c r="ALF73" s="430"/>
      <c r="ALG73" s="430"/>
      <c r="ALH73" s="430"/>
      <c r="ALI73" s="430"/>
      <c r="ALJ73" s="430"/>
      <c r="ALK73" s="430"/>
      <c r="ALL73" s="430"/>
      <c r="ALM73" s="430"/>
      <c r="ALN73" s="430"/>
      <c r="ALO73" s="430"/>
      <c r="ALP73" s="430"/>
      <c r="ALQ73" s="430"/>
      <c r="ALR73" s="430"/>
      <c r="ALS73" s="430"/>
      <c r="ALT73" s="430"/>
      <c r="ALU73" s="430"/>
      <c r="ALV73" s="430"/>
      <c r="ALW73" s="430"/>
      <c r="ALX73" s="430"/>
      <c r="ALY73" s="430"/>
      <c r="ALZ73" s="430"/>
      <c r="AMA73" s="430"/>
      <c r="AMB73" s="430"/>
      <c r="AMC73" s="430"/>
      <c r="AMD73" s="430"/>
      <c r="AME73" s="430"/>
      <c r="AMF73" s="430"/>
      <c r="AMG73" s="430"/>
      <c r="AMH73" s="430"/>
      <c r="AMI73" s="430"/>
      <c r="AMJ73" s="430"/>
      <c r="AMK73" s="430"/>
    </row>
    <row r="74" spans="1:1025" s="414" customFormat="1" ht="28.5" customHeight="1">
      <c r="A74" s="274"/>
      <c r="B74" s="451" t="s">
        <v>150</v>
      </c>
      <c r="C74" s="451"/>
      <c r="D74" s="451"/>
      <c r="E74" s="451"/>
      <c r="F74" s="451"/>
      <c r="G74" s="451"/>
      <c r="H74" s="451"/>
      <c r="I74" s="451"/>
      <c r="J74" s="451"/>
      <c r="K74" s="451"/>
      <c r="L74" s="451"/>
      <c r="M74" s="451"/>
      <c r="N74" s="451"/>
      <c r="O74" s="451"/>
      <c r="P74" s="451"/>
      <c r="Q74" s="451"/>
      <c r="R74" s="451"/>
      <c r="S74" s="451"/>
      <c r="T74" s="451"/>
      <c r="U74" s="451"/>
      <c r="V74" s="451"/>
      <c r="W74" s="451"/>
      <c r="X74" s="451"/>
      <c r="Y74" s="451"/>
      <c r="Z74" s="471" t="s">
        <v>409</v>
      </c>
      <c r="AA74" s="471"/>
      <c r="AB74" s="471"/>
      <c r="AC74" s="430"/>
      <c r="AD74" s="430"/>
      <c r="AE74" s="430"/>
      <c r="AF74" s="430"/>
      <c r="AG74" s="430"/>
      <c r="AH74" s="430"/>
      <c r="AI74" s="430"/>
      <c r="AJ74" s="430"/>
      <c r="AK74" s="430"/>
      <c r="AL74" s="430"/>
      <c r="AM74" s="430"/>
      <c r="AN74" s="430"/>
      <c r="AO74" s="430"/>
      <c r="AP74" s="430"/>
      <c r="AQ74" s="430"/>
      <c r="AR74" s="430"/>
      <c r="AS74" s="430"/>
      <c r="AT74" s="430"/>
      <c r="AU74" s="430"/>
      <c r="AV74" s="430"/>
      <c r="AW74" s="430"/>
      <c r="AX74" s="430"/>
      <c r="AY74" s="430"/>
      <c r="AZ74" s="430"/>
      <c r="BA74" s="430"/>
      <c r="BB74" s="430"/>
      <c r="BC74" s="430"/>
      <c r="BD74" s="430"/>
      <c r="BE74" s="430"/>
      <c r="BF74" s="430"/>
      <c r="BG74" s="430"/>
      <c r="BH74" s="430"/>
      <c r="BI74" s="430"/>
      <c r="BJ74" s="430"/>
      <c r="BK74" s="430"/>
      <c r="BL74" s="430"/>
      <c r="BM74" s="430"/>
      <c r="BN74" s="430"/>
      <c r="BO74" s="430"/>
      <c r="BP74" s="430"/>
      <c r="BQ74" s="430"/>
      <c r="BR74" s="430"/>
      <c r="BS74" s="430"/>
      <c r="BT74" s="430"/>
      <c r="BU74" s="430"/>
      <c r="BV74" s="430"/>
      <c r="BW74" s="430"/>
      <c r="BX74" s="430"/>
      <c r="BY74" s="430"/>
      <c r="BZ74" s="430"/>
      <c r="CA74" s="430"/>
      <c r="CB74" s="430"/>
      <c r="CC74" s="430"/>
      <c r="CD74" s="430"/>
      <c r="CE74" s="430"/>
      <c r="CF74" s="430"/>
      <c r="CG74" s="430"/>
      <c r="CH74" s="430"/>
      <c r="CI74" s="430"/>
      <c r="CJ74" s="430"/>
      <c r="CK74" s="430"/>
      <c r="CL74" s="430"/>
      <c r="CM74" s="430"/>
      <c r="CN74" s="430"/>
      <c r="CO74" s="430"/>
      <c r="CP74" s="430"/>
      <c r="CQ74" s="430"/>
      <c r="CR74" s="430"/>
      <c r="CS74" s="430"/>
      <c r="CT74" s="430"/>
      <c r="CU74" s="430"/>
      <c r="CV74" s="430"/>
      <c r="CW74" s="430"/>
      <c r="CX74" s="430"/>
      <c r="CY74" s="430"/>
      <c r="CZ74" s="430"/>
      <c r="DA74" s="430"/>
      <c r="DB74" s="430"/>
      <c r="DC74" s="430"/>
      <c r="DD74" s="430"/>
      <c r="DE74" s="430"/>
      <c r="DF74" s="430"/>
      <c r="DG74" s="430"/>
      <c r="DH74" s="430"/>
      <c r="DI74" s="430"/>
      <c r="DJ74" s="430"/>
      <c r="DK74" s="430"/>
      <c r="DL74" s="430"/>
      <c r="DM74" s="430"/>
      <c r="DN74" s="430"/>
      <c r="DO74" s="430"/>
      <c r="DP74" s="430"/>
      <c r="DQ74" s="430"/>
      <c r="DR74" s="430"/>
      <c r="DS74" s="430"/>
      <c r="DT74" s="430"/>
      <c r="DU74" s="430"/>
      <c r="DV74" s="430"/>
      <c r="DW74" s="430"/>
      <c r="DX74" s="430"/>
      <c r="DY74" s="430"/>
      <c r="DZ74" s="430"/>
      <c r="EA74" s="430"/>
      <c r="EB74" s="430"/>
      <c r="EC74" s="430"/>
      <c r="ED74" s="430"/>
      <c r="EE74" s="430"/>
      <c r="EF74" s="430"/>
      <c r="EG74" s="430"/>
      <c r="EH74" s="430"/>
      <c r="EI74" s="430"/>
      <c r="EJ74" s="430"/>
      <c r="EK74" s="430"/>
      <c r="EL74" s="430"/>
      <c r="EM74" s="430"/>
      <c r="EN74" s="430"/>
      <c r="EO74" s="430"/>
      <c r="EP74" s="430"/>
      <c r="EQ74" s="430"/>
      <c r="ER74" s="430"/>
      <c r="ES74" s="430"/>
      <c r="ET74" s="430"/>
      <c r="EU74" s="430"/>
      <c r="EV74" s="430"/>
      <c r="EW74" s="430"/>
      <c r="EX74" s="430"/>
      <c r="EY74" s="430"/>
      <c r="EZ74" s="430"/>
      <c r="FA74" s="430"/>
      <c r="FB74" s="430"/>
      <c r="FC74" s="430"/>
      <c r="FD74" s="430"/>
      <c r="FE74" s="430"/>
      <c r="FF74" s="430"/>
      <c r="FG74" s="430"/>
      <c r="FH74" s="430"/>
      <c r="FI74" s="430"/>
      <c r="FJ74" s="430"/>
      <c r="FK74" s="430"/>
      <c r="FL74" s="430"/>
      <c r="FM74" s="430"/>
      <c r="FN74" s="430"/>
      <c r="FO74" s="430"/>
      <c r="FP74" s="430"/>
      <c r="FQ74" s="430"/>
      <c r="FR74" s="430"/>
      <c r="FS74" s="430"/>
      <c r="FT74" s="430"/>
      <c r="FU74" s="430"/>
      <c r="FV74" s="430"/>
      <c r="FW74" s="430"/>
      <c r="FX74" s="430"/>
      <c r="FY74" s="430"/>
      <c r="FZ74" s="430"/>
      <c r="GA74" s="430"/>
      <c r="GB74" s="430"/>
      <c r="GC74" s="430"/>
      <c r="GD74" s="430"/>
      <c r="GE74" s="430"/>
      <c r="GF74" s="430"/>
      <c r="GG74" s="430"/>
      <c r="GH74" s="430"/>
      <c r="GI74" s="430"/>
      <c r="GJ74" s="430"/>
      <c r="GK74" s="430"/>
      <c r="GL74" s="430"/>
      <c r="GM74" s="430"/>
      <c r="GN74" s="430"/>
      <c r="GO74" s="430"/>
      <c r="GP74" s="430"/>
      <c r="GQ74" s="430"/>
      <c r="GR74" s="430"/>
      <c r="GS74" s="430"/>
      <c r="GT74" s="430"/>
      <c r="GU74" s="430"/>
      <c r="GV74" s="430"/>
      <c r="GW74" s="430"/>
      <c r="GX74" s="430"/>
      <c r="GY74" s="430"/>
      <c r="GZ74" s="430"/>
      <c r="HA74" s="430"/>
      <c r="HB74" s="430"/>
      <c r="HC74" s="430"/>
      <c r="HD74" s="430"/>
      <c r="HE74" s="430"/>
      <c r="HF74" s="430"/>
      <c r="HG74" s="430"/>
      <c r="HH74" s="430"/>
      <c r="HI74" s="430"/>
      <c r="HJ74" s="430"/>
      <c r="HK74" s="430"/>
      <c r="HL74" s="430"/>
      <c r="HM74" s="430"/>
      <c r="HN74" s="430"/>
      <c r="HO74" s="430"/>
      <c r="HP74" s="430"/>
      <c r="HQ74" s="430"/>
      <c r="HR74" s="430"/>
      <c r="HS74" s="430"/>
      <c r="HT74" s="430"/>
      <c r="HU74" s="430"/>
      <c r="HV74" s="430"/>
      <c r="HW74" s="430"/>
      <c r="HX74" s="430"/>
      <c r="HY74" s="430"/>
      <c r="HZ74" s="430"/>
      <c r="IA74" s="430"/>
      <c r="IB74" s="430"/>
      <c r="IC74" s="430"/>
      <c r="ID74" s="430"/>
      <c r="IE74" s="430"/>
      <c r="IF74" s="430"/>
      <c r="IG74" s="430"/>
      <c r="IH74" s="430"/>
      <c r="II74" s="430"/>
      <c r="IJ74" s="430"/>
      <c r="IK74" s="430"/>
      <c r="IL74" s="430"/>
      <c r="IM74" s="430"/>
      <c r="IN74" s="430"/>
      <c r="IO74" s="430"/>
      <c r="IP74" s="430"/>
      <c r="IQ74" s="430"/>
      <c r="IR74" s="430"/>
      <c r="IS74" s="430"/>
      <c r="IT74" s="430"/>
      <c r="IU74" s="430"/>
      <c r="IV74" s="430"/>
      <c r="IW74" s="430"/>
      <c r="IX74" s="430"/>
      <c r="IY74" s="430"/>
      <c r="IZ74" s="430"/>
      <c r="JA74" s="430"/>
      <c r="JB74" s="430"/>
      <c r="JC74" s="430"/>
      <c r="JD74" s="430"/>
      <c r="JE74" s="430"/>
      <c r="JF74" s="430"/>
      <c r="JG74" s="430"/>
      <c r="JH74" s="430"/>
      <c r="JI74" s="430"/>
      <c r="JJ74" s="430"/>
      <c r="JK74" s="430"/>
      <c r="JL74" s="430"/>
      <c r="JM74" s="430"/>
      <c r="JN74" s="430"/>
      <c r="JO74" s="430"/>
      <c r="JP74" s="430"/>
      <c r="JQ74" s="430"/>
      <c r="JR74" s="430"/>
      <c r="JS74" s="430"/>
      <c r="JT74" s="430"/>
      <c r="JU74" s="430"/>
      <c r="JV74" s="430"/>
      <c r="JW74" s="430"/>
      <c r="JX74" s="430"/>
      <c r="JY74" s="430"/>
      <c r="JZ74" s="430"/>
      <c r="KA74" s="430"/>
      <c r="KB74" s="430"/>
      <c r="KC74" s="430"/>
      <c r="KD74" s="430"/>
      <c r="KE74" s="430"/>
      <c r="KF74" s="430"/>
      <c r="KG74" s="430"/>
      <c r="KH74" s="430"/>
      <c r="KI74" s="430"/>
      <c r="KJ74" s="430"/>
      <c r="KK74" s="430"/>
      <c r="KL74" s="430"/>
      <c r="KM74" s="430"/>
      <c r="KN74" s="430"/>
      <c r="KO74" s="430"/>
      <c r="KP74" s="430"/>
      <c r="KQ74" s="430"/>
      <c r="KR74" s="430"/>
      <c r="KS74" s="430"/>
      <c r="KT74" s="430"/>
      <c r="KU74" s="430"/>
      <c r="KV74" s="430"/>
      <c r="KW74" s="430"/>
      <c r="KX74" s="430"/>
      <c r="KY74" s="430"/>
      <c r="KZ74" s="430"/>
      <c r="LA74" s="430"/>
      <c r="LB74" s="430"/>
      <c r="LC74" s="430"/>
      <c r="LD74" s="430"/>
      <c r="LE74" s="430"/>
      <c r="LF74" s="430"/>
      <c r="LG74" s="430"/>
      <c r="LH74" s="430"/>
      <c r="LI74" s="430"/>
      <c r="LJ74" s="430"/>
      <c r="LK74" s="430"/>
      <c r="LL74" s="430"/>
      <c r="LM74" s="430"/>
      <c r="LN74" s="430"/>
      <c r="LO74" s="430"/>
      <c r="LP74" s="430"/>
      <c r="LQ74" s="430"/>
      <c r="LR74" s="430"/>
      <c r="LS74" s="430"/>
      <c r="LT74" s="430"/>
      <c r="LU74" s="430"/>
      <c r="LV74" s="430"/>
      <c r="LW74" s="430"/>
      <c r="LX74" s="430"/>
      <c r="LY74" s="430"/>
      <c r="LZ74" s="430"/>
      <c r="MA74" s="430"/>
      <c r="MB74" s="430"/>
      <c r="MC74" s="430"/>
      <c r="MD74" s="430"/>
      <c r="ME74" s="430"/>
      <c r="MF74" s="430"/>
      <c r="MG74" s="430"/>
      <c r="MH74" s="430"/>
      <c r="MI74" s="430"/>
      <c r="MJ74" s="430"/>
      <c r="MK74" s="430"/>
      <c r="ML74" s="430"/>
      <c r="MM74" s="430"/>
      <c r="MN74" s="430"/>
      <c r="MO74" s="430"/>
      <c r="MP74" s="430"/>
      <c r="MQ74" s="430"/>
      <c r="MR74" s="430"/>
      <c r="MS74" s="430"/>
      <c r="MT74" s="430"/>
      <c r="MU74" s="430"/>
      <c r="MV74" s="430"/>
      <c r="MW74" s="430"/>
      <c r="MX74" s="430"/>
      <c r="MY74" s="430"/>
      <c r="MZ74" s="430"/>
      <c r="NA74" s="430"/>
      <c r="NB74" s="430"/>
      <c r="NC74" s="430"/>
      <c r="ND74" s="430"/>
      <c r="NE74" s="430"/>
      <c r="NF74" s="430"/>
      <c r="NG74" s="430"/>
      <c r="NH74" s="430"/>
      <c r="NI74" s="430"/>
      <c r="NJ74" s="430"/>
      <c r="NK74" s="430"/>
      <c r="NL74" s="430"/>
      <c r="NM74" s="430"/>
      <c r="NN74" s="430"/>
      <c r="NO74" s="430"/>
      <c r="NP74" s="430"/>
      <c r="NQ74" s="430"/>
      <c r="NR74" s="430"/>
      <c r="NS74" s="430"/>
      <c r="NT74" s="430"/>
      <c r="NU74" s="430"/>
      <c r="NV74" s="430"/>
      <c r="NW74" s="430"/>
      <c r="NX74" s="430"/>
      <c r="NY74" s="430"/>
      <c r="NZ74" s="430"/>
      <c r="OA74" s="430"/>
      <c r="OB74" s="430"/>
      <c r="OC74" s="430"/>
      <c r="OD74" s="430"/>
      <c r="OE74" s="430"/>
      <c r="OF74" s="430"/>
      <c r="OG74" s="430"/>
      <c r="OH74" s="430"/>
      <c r="OI74" s="430"/>
      <c r="OJ74" s="430"/>
      <c r="OK74" s="430"/>
      <c r="OL74" s="430"/>
      <c r="OM74" s="430"/>
      <c r="ON74" s="430"/>
      <c r="OO74" s="430"/>
      <c r="OP74" s="430"/>
      <c r="OQ74" s="430"/>
      <c r="OR74" s="430"/>
      <c r="OS74" s="430"/>
      <c r="OT74" s="430"/>
      <c r="OU74" s="430"/>
      <c r="OV74" s="430"/>
      <c r="OW74" s="430"/>
      <c r="OX74" s="430"/>
      <c r="OY74" s="430"/>
      <c r="OZ74" s="430"/>
      <c r="PA74" s="430"/>
      <c r="PB74" s="430"/>
      <c r="PC74" s="430"/>
      <c r="PD74" s="430"/>
      <c r="PE74" s="430"/>
      <c r="PF74" s="430"/>
      <c r="PG74" s="430"/>
      <c r="PH74" s="430"/>
      <c r="PI74" s="430"/>
      <c r="PJ74" s="430"/>
      <c r="PK74" s="430"/>
      <c r="PL74" s="430"/>
      <c r="PM74" s="430"/>
      <c r="PN74" s="430"/>
      <c r="PO74" s="430"/>
      <c r="PP74" s="430"/>
      <c r="PQ74" s="430"/>
      <c r="PR74" s="430"/>
      <c r="PS74" s="430"/>
      <c r="PT74" s="430"/>
      <c r="PU74" s="430"/>
      <c r="PV74" s="430"/>
      <c r="PW74" s="430"/>
      <c r="PX74" s="430"/>
      <c r="PY74" s="430"/>
      <c r="PZ74" s="430"/>
      <c r="QA74" s="430"/>
      <c r="QB74" s="430"/>
      <c r="QC74" s="430"/>
      <c r="QD74" s="430"/>
      <c r="QE74" s="430"/>
      <c r="QF74" s="430"/>
      <c r="QG74" s="430"/>
      <c r="QH74" s="430"/>
      <c r="QI74" s="430"/>
      <c r="QJ74" s="430"/>
      <c r="QK74" s="430"/>
      <c r="QL74" s="430"/>
      <c r="QM74" s="430"/>
      <c r="QN74" s="430"/>
      <c r="QO74" s="430"/>
      <c r="QP74" s="430"/>
      <c r="QQ74" s="430"/>
      <c r="QR74" s="430"/>
      <c r="QS74" s="430"/>
      <c r="QT74" s="430"/>
      <c r="QU74" s="430"/>
      <c r="QV74" s="430"/>
      <c r="QW74" s="430"/>
      <c r="QX74" s="430"/>
      <c r="QY74" s="430"/>
      <c r="QZ74" s="430"/>
      <c r="RA74" s="430"/>
      <c r="RB74" s="430"/>
      <c r="RC74" s="430"/>
      <c r="RD74" s="430"/>
      <c r="RE74" s="430"/>
      <c r="RF74" s="430"/>
      <c r="RG74" s="430"/>
      <c r="RH74" s="430"/>
      <c r="RI74" s="430"/>
      <c r="RJ74" s="430"/>
      <c r="RK74" s="430"/>
      <c r="RL74" s="430"/>
      <c r="RM74" s="430"/>
      <c r="RN74" s="430"/>
      <c r="RO74" s="430"/>
      <c r="RP74" s="430"/>
      <c r="RQ74" s="430"/>
      <c r="RR74" s="430"/>
      <c r="RS74" s="430"/>
      <c r="RT74" s="430"/>
      <c r="RU74" s="430"/>
      <c r="RV74" s="430"/>
      <c r="RW74" s="430"/>
      <c r="RX74" s="430"/>
      <c r="RY74" s="430"/>
      <c r="RZ74" s="430"/>
      <c r="SA74" s="430"/>
      <c r="SB74" s="430"/>
      <c r="SC74" s="430"/>
      <c r="SD74" s="430"/>
      <c r="SE74" s="430"/>
      <c r="SF74" s="430"/>
      <c r="SG74" s="430"/>
      <c r="SH74" s="430"/>
      <c r="SI74" s="430"/>
      <c r="SJ74" s="430"/>
      <c r="SK74" s="430"/>
      <c r="SL74" s="430"/>
      <c r="SM74" s="430"/>
      <c r="SN74" s="430"/>
      <c r="SO74" s="430"/>
      <c r="SP74" s="430"/>
      <c r="SQ74" s="430"/>
      <c r="SR74" s="430"/>
      <c r="SS74" s="430"/>
      <c r="ST74" s="430"/>
      <c r="SU74" s="430"/>
      <c r="SV74" s="430"/>
      <c r="SW74" s="430"/>
      <c r="SX74" s="430"/>
      <c r="SY74" s="430"/>
      <c r="SZ74" s="430"/>
      <c r="TA74" s="430"/>
      <c r="TB74" s="430"/>
      <c r="TC74" s="430"/>
      <c r="TD74" s="430"/>
      <c r="TE74" s="430"/>
      <c r="TF74" s="430"/>
      <c r="TG74" s="430"/>
      <c r="TH74" s="430"/>
      <c r="TI74" s="430"/>
      <c r="TJ74" s="430"/>
      <c r="TK74" s="430"/>
      <c r="TL74" s="430"/>
      <c r="TM74" s="430"/>
      <c r="TN74" s="430"/>
      <c r="TO74" s="430"/>
      <c r="TP74" s="430"/>
      <c r="TQ74" s="430"/>
      <c r="TR74" s="430"/>
      <c r="TS74" s="430"/>
      <c r="TT74" s="430"/>
      <c r="TU74" s="430"/>
      <c r="TV74" s="430"/>
      <c r="TW74" s="430"/>
      <c r="TX74" s="430"/>
      <c r="TY74" s="430"/>
      <c r="TZ74" s="430"/>
      <c r="UA74" s="430"/>
      <c r="UB74" s="430"/>
      <c r="UC74" s="430"/>
      <c r="UD74" s="430"/>
      <c r="UE74" s="430"/>
      <c r="UF74" s="430"/>
      <c r="UG74" s="430"/>
      <c r="UH74" s="430"/>
      <c r="UI74" s="430"/>
      <c r="UJ74" s="430"/>
      <c r="UK74" s="430"/>
      <c r="UL74" s="430"/>
      <c r="UM74" s="430"/>
      <c r="UN74" s="430"/>
      <c r="UO74" s="430"/>
      <c r="UP74" s="430"/>
      <c r="UQ74" s="430"/>
      <c r="UR74" s="430"/>
      <c r="US74" s="430"/>
      <c r="UT74" s="430"/>
      <c r="UU74" s="430"/>
      <c r="UV74" s="430"/>
      <c r="UW74" s="430"/>
      <c r="UX74" s="430"/>
      <c r="UY74" s="430"/>
      <c r="UZ74" s="430"/>
      <c r="VA74" s="430"/>
      <c r="VB74" s="430"/>
      <c r="VC74" s="430"/>
      <c r="VD74" s="430"/>
      <c r="VE74" s="430"/>
      <c r="VF74" s="430"/>
      <c r="VG74" s="430"/>
      <c r="VH74" s="430"/>
      <c r="VI74" s="430"/>
      <c r="VJ74" s="430"/>
      <c r="VK74" s="430"/>
      <c r="VL74" s="430"/>
      <c r="VM74" s="430"/>
      <c r="VN74" s="430"/>
      <c r="VO74" s="430"/>
      <c r="VP74" s="430"/>
      <c r="VQ74" s="430"/>
      <c r="VR74" s="430"/>
      <c r="VS74" s="430"/>
      <c r="VT74" s="430"/>
      <c r="VU74" s="430"/>
      <c r="VV74" s="430"/>
      <c r="VW74" s="430"/>
      <c r="VX74" s="430"/>
      <c r="VY74" s="430"/>
      <c r="VZ74" s="430"/>
      <c r="WA74" s="430"/>
      <c r="WB74" s="430"/>
      <c r="WC74" s="430"/>
      <c r="WD74" s="430"/>
      <c r="WE74" s="430"/>
      <c r="WF74" s="430"/>
      <c r="WG74" s="430"/>
      <c r="WH74" s="430"/>
      <c r="WI74" s="430"/>
      <c r="WJ74" s="430"/>
      <c r="WK74" s="430"/>
      <c r="WL74" s="430"/>
      <c r="WM74" s="430"/>
      <c r="WN74" s="430"/>
      <c r="WO74" s="430"/>
      <c r="WP74" s="430"/>
      <c r="WQ74" s="430"/>
      <c r="WR74" s="430"/>
      <c r="WS74" s="430"/>
      <c r="WT74" s="430"/>
      <c r="WU74" s="430"/>
      <c r="WV74" s="430"/>
      <c r="WW74" s="430"/>
      <c r="WX74" s="430"/>
      <c r="WY74" s="430"/>
      <c r="WZ74" s="430"/>
      <c r="XA74" s="430"/>
      <c r="XB74" s="430"/>
      <c r="XC74" s="430"/>
      <c r="XD74" s="430"/>
      <c r="XE74" s="430"/>
      <c r="XF74" s="430"/>
      <c r="XG74" s="430"/>
      <c r="XH74" s="430"/>
      <c r="XI74" s="430"/>
      <c r="XJ74" s="430"/>
      <c r="XK74" s="430"/>
      <c r="XL74" s="430"/>
      <c r="XM74" s="430"/>
      <c r="XN74" s="430"/>
      <c r="XO74" s="430"/>
      <c r="XP74" s="430"/>
      <c r="XQ74" s="430"/>
      <c r="XR74" s="430"/>
      <c r="XS74" s="430"/>
      <c r="XT74" s="430"/>
      <c r="XU74" s="430"/>
      <c r="XV74" s="430"/>
      <c r="XW74" s="430"/>
      <c r="XX74" s="430"/>
      <c r="XY74" s="430"/>
      <c r="XZ74" s="430"/>
      <c r="YA74" s="430"/>
      <c r="YB74" s="430"/>
      <c r="YC74" s="430"/>
      <c r="YD74" s="430"/>
      <c r="YE74" s="430"/>
      <c r="YF74" s="430"/>
      <c r="YG74" s="430"/>
      <c r="YH74" s="430"/>
      <c r="YI74" s="430"/>
      <c r="YJ74" s="430"/>
      <c r="YK74" s="430"/>
      <c r="YL74" s="430"/>
      <c r="YM74" s="430"/>
      <c r="YN74" s="430"/>
      <c r="YO74" s="430"/>
      <c r="YP74" s="430"/>
      <c r="YQ74" s="430"/>
      <c r="YR74" s="430"/>
      <c r="YS74" s="430"/>
      <c r="YT74" s="430"/>
      <c r="YU74" s="430"/>
      <c r="YV74" s="430"/>
      <c r="YW74" s="430"/>
      <c r="YX74" s="430"/>
      <c r="YY74" s="430"/>
      <c r="YZ74" s="430"/>
      <c r="ZA74" s="430"/>
      <c r="ZB74" s="430"/>
      <c r="ZC74" s="430"/>
      <c r="ZD74" s="430"/>
      <c r="ZE74" s="430"/>
      <c r="ZF74" s="430"/>
      <c r="ZG74" s="430"/>
      <c r="ZH74" s="430"/>
      <c r="ZI74" s="430"/>
      <c r="ZJ74" s="430"/>
      <c r="ZK74" s="430"/>
      <c r="ZL74" s="430"/>
      <c r="ZM74" s="430"/>
      <c r="ZN74" s="430"/>
      <c r="ZO74" s="430"/>
      <c r="ZP74" s="430"/>
      <c r="ZQ74" s="430"/>
      <c r="ZR74" s="430"/>
      <c r="ZS74" s="430"/>
      <c r="ZT74" s="430"/>
      <c r="ZU74" s="430"/>
      <c r="ZV74" s="430"/>
      <c r="ZW74" s="430"/>
      <c r="ZX74" s="430"/>
      <c r="ZY74" s="430"/>
      <c r="ZZ74" s="430"/>
      <c r="AAA74" s="430"/>
      <c r="AAB74" s="430"/>
      <c r="AAC74" s="430"/>
      <c r="AAD74" s="430"/>
      <c r="AAE74" s="430"/>
      <c r="AAF74" s="430"/>
      <c r="AAG74" s="430"/>
      <c r="AAH74" s="430"/>
      <c r="AAI74" s="430"/>
      <c r="AAJ74" s="430"/>
      <c r="AAK74" s="430"/>
      <c r="AAL74" s="430"/>
      <c r="AAM74" s="430"/>
      <c r="AAN74" s="430"/>
      <c r="AAO74" s="430"/>
      <c r="AAP74" s="430"/>
      <c r="AAQ74" s="430"/>
      <c r="AAR74" s="430"/>
      <c r="AAS74" s="430"/>
      <c r="AAT74" s="430"/>
      <c r="AAU74" s="430"/>
      <c r="AAV74" s="430"/>
      <c r="AAW74" s="430"/>
      <c r="AAX74" s="430"/>
      <c r="AAY74" s="430"/>
      <c r="AAZ74" s="430"/>
      <c r="ABA74" s="430"/>
      <c r="ABB74" s="430"/>
      <c r="ABC74" s="430"/>
      <c r="ABD74" s="430"/>
      <c r="ABE74" s="430"/>
      <c r="ABF74" s="430"/>
      <c r="ABG74" s="430"/>
      <c r="ABH74" s="430"/>
      <c r="ABI74" s="430"/>
      <c r="ABJ74" s="430"/>
      <c r="ABK74" s="430"/>
      <c r="ABL74" s="430"/>
      <c r="ABM74" s="430"/>
      <c r="ABN74" s="430"/>
      <c r="ABO74" s="430"/>
      <c r="ABP74" s="430"/>
      <c r="ABQ74" s="430"/>
      <c r="ABR74" s="430"/>
      <c r="ABS74" s="430"/>
      <c r="ABT74" s="430"/>
      <c r="ABU74" s="430"/>
      <c r="ABV74" s="430"/>
      <c r="ABW74" s="430"/>
      <c r="ABX74" s="430"/>
      <c r="ABY74" s="430"/>
      <c r="ABZ74" s="430"/>
      <c r="ACA74" s="430"/>
      <c r="ACB74" s="430"/>
      <c r="ACC74" s="430"/>
      <c r="ACD74" s="430"/>
      <c r="ACE74" s="430"/>
      <c r="ACF74" s="430"/>
      <c r="ACG74" s="430"/>
      <c r="ACH74" s="430"/>
      <c r="ACI74" s="430"/>
      <c r="ACJ74" s="430"/>
      <c r="ACK74" s="430"/>
      <c r="ACL74" s="430"/>
      <c r="ACM74" s="430"/>
      <c r="ACN74" s="430"/>
      <c r="ACO74" s="430"/>
      <c r="ACP74" s="430"/>
      <c r="ACQ74" s="430"/>
      <c r="ACR74" s="430"/>
      <c r="ACS74" s="430"/>
      <c r="ACT74" s="430"/>
      <c r="ACU74" s="430"/>
      <c r="ACV74" s="430"/>
      <c r="ACW74" s="430"/>
      <c r="ACX74" s="430"/>
      <c r="ACY74" s="430"/>
      <c r="ACZ74" s="430"/>
      <c r="ADA74" s="430"/>
      <c r="ADB74" s="430"/>
      <c r="ADC74" s="430"/>
      <c r="ADD74" s="430"/>
      <c r="ADE74" s="430"/>
      <c r="ADF74" s="430"/>
      <c r="ADG74" s="430"/>
      <c r="ADH74" s="430"/>
      <c r="ADI74" s="430"/>
      <c r="ADJ74" s="430"/>
      <c r="ADK74" s="430"/>
      <c r="ADL74" s="430"/>
      <c r="ADM74" s="430"/>
      <c r="ADN74" s="430"/>
      <c r="ADO74" s="430"/>
      <c r="ADP74" s="430"/>
      <c r="ADQ74" s="430"/>
      <c r="ADR74" s="430"/>
      <c r="ADS74" s="430"/>
      <c r="ADT74" s="430"/>
      <c r="ADU74" s="430"/>
      <c r="ADV74" s="430"/>
      <c r="ADW74" s="430"/>
      <c r="ADX74" s="430"/>
      <c r="ADY74" s="430"/>
      <c r="ADZ74" s="430"/>
      <c r="AEA74" s="430"/>
      <c r="AEB74" s="430"/>
      <c r="AEC74" s="430"/>
      <c r="AED74" s="430"/>
      <c r="AEE74" s="430"/>
      <c r="AEF74" s="430"/>
      <c r="AEG74" s="430"/>
      <c r="AEH74" s="430"/>
      <c r="AEI74" s="430"/>
      <c r="AEJ74" s="430"/>
      <c r="AEK74" s="430"/>
      <c r="AEL74" s="430"/>
      <c r="AEM74" s="430"/>
      <c r="AEN74" s="430"/>
      <c r="AEO74" s="430"/>
      <c r="AEP74" s="430"/>
      <c r="AEQ74" s="430"/>
      <c r="AER74" s="430"/>
      <c r="AES74" s="430"/>
      <c r="AET74" s="430"/>
      <c r="AEU74" s="430"/>
      <c r="AEV74" s="430"/>
      <c r="AEW74" s="430"/>
      <c r="AEX74" s="430"/>
      <c r="AEY74" s="430"/>
      <c r="AEZ74" s="430"/>
      <c r="AFA74" s="430"/>
      <c r="AFB74" s="430"/>
      <c r="AFC74" s="430"/>
      <c r="AFD74" s="430"/>
      <c r="AFE74" s="430"/>
      <c r="AFF74" s="430"/>
      <c r="AFG74" s="430"/>
      <c r="AFH74" s="430"/>
      <c r="AFI74" s="430"/>
      <c r="AFJ74" s="430"/>
      <c r="AFK74" s="430"/>
      <c r="AFL74" s="430"/>
      <c r="AFM74" s="430"/>
      <c r="AFN74" s="430"/>
      <c r="AFO74" s="430"/>
      <c r="AFP74" s="430"/>
      <c r="AFQ74" s="430"/>
      <c r="AFR74" s="430"/>
      <c r="AFS74" s="430"/>
      <c r="AFT74" s="430"/>
      <c r="AFU74" s="430"/>
      <c r="AFV74" s="430"/>
      <c r="AFW74" s="430"/>
      <c r="AFX74" s="430"/>
      <c r="AFY74" s="430"/>
      <c r="AFZ74" s="430"/>
      <c r="AGA74" s="430"/>
      <c r="AGB74" s="430"/>
      <c r="AGC74" s="430"/>
      <c r="AGD74" s="430"/>
      <c r="AGE74" s="430"/>
      <c r="AGF74" s="430"/>
      <c r="AGG74" s="430"/>
      <c r="AGH74" s="430"/>
      <c r="AGI74" s="430"/>
      <c r="AGJ74" s="430"/>
      <c r="AGK74" s="430"/>
      <c r="AGL74" s="430"/>
      <c r="AGM74" s="430"/>
      <c r="AGN74" s="430"/>
      <c r="AGO74" s="430"/>
      <c r="AGP74" s="430"/>
      <c r="AGQ74" s="430"/>
      <c r="AGR74" s="430"/>
      <c r="AGS74" s="430"/>
      <c r="AGT74" s="430"/>
      <c r="AGU74" s="430"/>
      <c r="AGV74" s="430"/>
      <c r="AGW74" s="430"/>
      <c r="AGX74" s="430"/>
      <c r="AGY74" s="430"/>
      <c r="AGZ74" s="430"/>
      <c r="AHA74" s="430"/>
      <c r="AHB74" s="430"/>
      <c r="AHC74" s="430"/>
      <c r="AHD74" s="430"/>
      <c r="AHE74" s="430"/>
      <c r="AHF74" s="430"/>
      <c r="AHG74" s="430"/>
      <c r="AHH74" s="430"/>
      <c r="AHI74" s="430"/>
      <c r="AHJ74" s="430"/>
      <c r="AHK74" s="430"/>
      <c r="AHL74" s="430"/>
      <c r="AHM74" s="430"/>
      <c r="AHN74" s="430"/>
      <c r="AHO74" s="430"/>
      <c r="AHP74" s="430"/>
      <c r="AHQ74" s="430"/>
      <c r="AHR74" s="430"/>
      <c r="AHS74" s="430"/>
      <c r="AHT74" s="430"/>
      <c r="AHU74" s="430"/>
      <c r="AHV74" s="430"/>
      <c r="AHW74" s="430"/>
      <c r="AHX74" s="430"/>
      <c r="AHY74" s="430"/>
      <c r="AHZ74" s="430"/>
      <c r="AIA74" s="430"/>
      <c r="AIB74" s="430"/>
      <c r="AIC74" s="430"/>
      <c r="AID74" s="430"/>
      <c r="AIE74" s="430"/>
      <c r="AIF74" s="430"/>
      <c r="AIG74" s="430"/>
      <c r="AIH74" s="430"/>
      <c r="AII74" s="430"/>
      <c r="AIJ74" s="430"/>
      <c r="AIK74" s="430"/>
      <c r="AIL74" s="430"/>
      <c r="AIM74" s="430"/>
      <c r="AIN74" s="430"/>
      <c r="AIO74" s="430"/>
      <c r="AIP74" s="430"/>
      <c r="AIQ74" s="430"/>
      <c r="AIR74" s="430"/>
      <c r="AIS74" s="430"/>
      <c r="AIT74" s="430"/>
      <c r="AIU74" s="430"/>
      <c r="AIV74" s="430"/>
      <c r="AIW74" s="430"/>
      <c r="AIX74" s="430"/>
      <c r="AIY74" s="430"/>
      <c r="AIZ74" s="430"/>
      <c r="AJA74" s="430"/>
      <c r="AJB74" s="430"/>
      <c r="AJC74" s="430"/>
      <c r="AJD74" s="430"/>
      <c r="AJE74" s="430"/>
      <c r="AJF74" s="430"/>
      <c r="AJG74" s="430"/>
      <c r="AJH74" s="430"/>
      <c r="AJI74" s="430"/>
      <c r="AJJ74" s="430"/>
      <c r="AJK74" s="430"/>
      <c r="AJL74" s="430"/>
      <c r="AJM74" s="430"/>
      <c r="AJN74" s="430"/>
      <c r="AJO74" s="430"/>
      <c r="AJP74" s="430"/>
      <c r="AJQ74" s="430"/>
      <c r="AJR74" s="430"/>
      <c r="AJS74" s="430"/>
      <c r="AJT74" s="430"/>
      <c r="AJU74" s="430"/>
      <c r="AJV74" s="430"/>
      <c r="AJW74" s="430"/>
      <c r="AJX74" s="430"/>
      <c r="AJY74" s="430"/>
      <c r="AJZ74" s="430"/>
      <c r="AKA74" s="430"/>
      <c r="AKB74" s="430"/>
      <c r="AKC74" s="430"/>
      <c r="AKD74" s="430"/>
      <c r="AKE74" s="430"/>
      <c r="AKF74" s="430"/>
      <c r="AKG74" s="430"/>
      <c r="AKH74" s="430"/>
      <c r="AKI74" s="430"/>
      <c r="AKJ74" s="430"/>
      <c r="AKK74" s="430"/>
      <c r="AKL74" s="430"/>
      <c r="AKM74" s="430"/>
      <c r="AKN74" s="430"/>
      <c r="AKO74" s="430"/>
      <c r="AKP74" s="430"/>
      <c r="AKQ74" s="430"/>
      <c r="AKR74" s="430"/>
      <c r="AKS74" s="430"/>
      <c r="AKT74" s="430"/>
      <c r="AKU74" s="430"/>
      <c r="AKV74" s="430"/>
      <c r="AKW74" s="430"/>
      <c r="AKX74" s="430"/>
      <c r="AKY74" s="430"/>
      <c r="AKZ74" s="430"/>
      <c r="ALA74" s="430"/>
      <c r="ALB74" s="430"/>
      <c r="ALC74" s="430"/>
      <c r="ALD74" s="430"/>
      <c r="ALE74" s="430"/>
      <c r="ALF74" s="430"/>
      <c r="ALG74" s="430"/>
      <c r="ALH74" s="430"/>
      <c r="ALI74" s="430"/>
      <c r="ALJ74" s="430"/>
      <c r="ALK74" s="430"/>
      <c r="ALL74" s="430"/>
      <c r="ALM74" s="430"/>
      <c r="ALN74" s="430"/>
      <c r="ALO74" s="430"/>
      <c r="ALP74" s="430"/>
      <c r="ALQ74" s="430"/>
      <c r="ALR74" s="430"/>
      <c r="ALS74" s="430"/>
      <c r="ALT74" s="430"/>
      <c r="ALU74" s="430"/>
      <c r="ALV74" s="430"/>
      <c r="ALW74" s="430"/>
      <c r="ALX74" s="430"/>
      <c r="ALY74" s="430"/>
      <c r="ALZ74" s="430"/>
      <c r="AMA74" s="430"/>
      <c r="AMB74" s="430"/>
      <c r="AMC74" s="430"/>
      <c r="AMD74" s="430"/>
      <c r="AME74" s="430"/>
      <c r="AMF74" s="430"/>
      <c r="AMG74" s="430"/>
      <c r="AMH74" s="430"/>
      <c r="AMI74" s="430"/>
      <c r="AMJ74" s="430"/>
      <c r="AMK74" s="430"/>
    </row>
    <row r="75" spans="1:1025" s="414" customFormat="1" ht="28.5" customHeight="1">
      <c r="A75" s="274"/>
      <c r="B75" s="451"/>
      <c r="C75" s="451"/>
      <c r="D75" s="451"/>
      <c r="E75" s="451"/>
      <c r="F75" s="451"/>
      <c r="G75" s="451"/>
      <c r="H75" s="451"/>
      <c r="I75" s="451"/>
      <c r="J75" s="451"/>
      <c r="K75" s="451"/>
      <c r="L75" s="451"/>
      <c r="M75" s="451"/>
      <c r="N75" s="451"/>
      <c r="O75" s="451"/>
      <c r="P75" s="451"/>
      <c r="Q75" s="451"/>
      <c r="R75" s="451"/>
      <c r="S75" s="451"/>
      <c r="T75" s="451"/>
      <c r="U75" s="451"/>
      <c r="V75" s="451"/>
      <c r="W75" s="451"/>
      <c r="X75" s="451"/>
      <c r="Y75" s="451"/>
      <c r="Z75" s="471"/>
      <c r="AA75" s="471"/>
      <c r="AB75" s="471"/>
      <c r="AC75" s="430"/>
      <c r="AD75" s="430"/>
      <c r="AE75" s="430"/>
      <c r="AF75" s="430"/>
      <c r="AG75" s="430"/>
      <c r="AH75" s="430"/>
      <c r="AI75" s="430"/>
      <c r="AJ75" s="430"/>
      <c r="AK75" s="430"/>
      <c r="AL75" s="430"/>
      <c r="AM75" s="430"/>
      <c r="AN75" s="430"/>
      <c r="AO75" s="430"/>
      <c r="AP75" s="430"/>
      <c r="AQ75" s="430"/>
      <c r="AR75" s="430"/>
      <c r="AS75" s="430"/>
      <c r="AT75" s="430"/>
      <c r="AU75" s="430"/>
      <c r="AV75" s="430"/>
      <c r="AW75" s="430"/>
      <c r="AX75" s="430"/>
      <c r="AY75" s="430"/>
      <c r="AZ75" s="430"/>
      <c r="BA75" s="430"/>
      <c r="BB75" s="430"/>
      <c r="BC75" s="430"/>
      <c r="BD75" s="430"/>
      <c r="BE75" s="430"/>
      <c r="BF75" s="430"/>
      <c r="BG75" s="430"/>
      <c r="BH75" s="430"/>
      <c r="BI75" s="430"/>
      <c r="BJ75" s="430"/>
      <c r="BK75" s="430"/>
      <c r="BL75" s="430"/>
      <c r="BM75" s="430"/>
      <c r="BN75" s="430"/>
      <c r="BO75" s="430"/>
      <c r="BP75" s="430"/>
      <c r="BQ75" s="430"/>
      <c r="BR75" s="430"/>
      <c r="BS75" s="430"/>
      <c r="BT75" s="430"/>
      <c r="BU75" s="430"/>
      <c r="BV75" s="430"/>
      <c r="BW75" s="430"/>
      <c r="BX75" s="430"/>
      <c r="BY75" s="430"/>
      <c r="BZ75" s="430"/>
      <c r="CA75" s="430"/>
      <c r="CB75" s="430"/>
      <c r="CC75" s="430"/>
      <c r="CD75" s="430"/>
      <c r="CE75" s="430"/>
      <c r="CF75" s="430"/>
      <c r="CG75" s="430"/>
      <c r="CH75" s="430"/>
      <c r="CI75" s="430"/>
      <c r="CJ75" s="430"/>
      <c r="CK75" s="430"/>
      <c r="CL75" s="430"/>
      <c r="CM75" s="430"/>
      <c r="CN75" s="430"/>
      <c r="CO75" s="430"/>
      <c r="CP75" s="430"/>
      <c r="CQ75" s="430"/>
      <c r="CR75" s="430"/>
      <c r="CS75" s="430"/>
      <c r="CT75" s="430"/>
      <c r="CU75" s="430"/>
      <c r="CV75" s="430"/>
      <c r="CW75" s="430"/>
      <c r="CX75" s="430"/>
      <c r="CY75" s="430"/>
      <c r="CZ75" s="430"/>
      <c r="DA75" s="430"/>
      <c r="DB75" s="430"/>
      <c r="DC75" s="430"/>
      <c r="DD75" s="430"/>
      <c r="DE75" s="430"/>
      <c r="DF75" s="430"/>
      <c r="DG75" s="430"/>
      <c r="DH75" s="430"/>
      <c r="DI75" s="430"/>
      <c r="DJ75" s="430"/>
      <c r="DK75" s="430"/>
      <c r="DL75" s="430"/>
      <c r="DM75" s="430"/>
      <c r="DN75" s="430"/>
      <c r="DO75" s="430"/>
      <c r="DP75" s="430"/>
      <c r="DQ75" s="430"/>
      <c r="DR75" s="430"/>
      <c r="DS75" s="430"/>
      <c r="DT75" s="430"/>
      <c r="DU75" s="430"/>
      <c r="DV75" s="430"/>
      <c r="DW75" s="430"/>
      <c r="DX75" s="430"/>
      <c r="DY75" s="430"/>
      <c r="DZ75" s="430"/>
      <c r="EA75" s="430"/>
      <c r="EB75" s="430"/>
      <c r="EC75" s="430"/>
      <c r="ED75" s="430"/>
      <c r="EE75" s="430"/>
      <c r="EF75" s="430"/>
      <c r="EG75" s="430"/>
      <c r="EH75" s="430"/>
      <c r="EI75" s="430"/>
      <c r="EJ75" s="430"/>
      <c r="EK75" s="430"/>
      <c r="EL75" s="430"/>
      <c r="EM75" s="430"/>
      <c r="EN75" s="430"/>
      <c r="EO75" s="430"/>
      <c r="EP75" s="430"/>
      <c r="EQ75" s="430"/>
      <c r="ER75" s="430"/>
      <c r="ES75" s="430"/>
      <c r="ET75" s="430"/>
      <c r="EU75" s="430"/>
      <c r="EV75" s="430"/>
      <c r="EW75" s="430"/>
      <c r="EX75" s="430"/>
      <c r="EY75" s="430"/>
      <c r="EZ75" s="430"/>
      <c r="FA75" s="430"/>
      <c r="FB75" s="430"/>
      <c r="FC75" s="430"/>
      <c r="FD75" s="430"/>
      <c r="FE75" s="430"/>
      <c r="FF75" s="430"/>
      <c r="FG75" s="430"/>
      <c r="FH75" s="430"/>
      <c r="FI75" s="430"/>
      <c r="FJ75" s="430"/>
      <c r="FK75" s="430"/>
      <c r="FL75" s="430"/>
      <c r="FM75" s="430"/>
      <c r="FN75" s="430"/>
      <c r="FO75" s="430"/>
      <c r="FP75" s="430"/>
      <c r="FQ75" s="430"/>
      <c r="FR75" s="430"/>
      <c r="FS75" s="430"/>
      <c r="FT75" s="430"/>
      <c r="FU75" s="430"/>
      <c r="FV75" s="430"/>
      <c r="FW75" s="430"/>
      <c r="FX75" s="430"/>
      <c r="FY75" s="430"/>
      <c r="FZ75" s="430"/>
      <c r="GA75" s="430"/>
      <c r="GB75" s="430"/>
      <c r="GC75" s="430"/>
      <c r="GD75" s="430"/>
      <c r="GE75" s="430"/>
      <c r="GF75" s="430"/>
      <c r="GG75" s="430"/>
      <c r="GH75" s="430"/>
      <c r="GI75" s="430"/>
      <c r="GJ75" s="430"/>
      <c r="GK75" s="430"/>
      <c r="GL75" s="430"/>
      <c r="GM75" s="430"/>
      <c r="GN75" s="430"/>
      <c r="GO75" s="430"/>
      <c r="GP75" s="430"/>
      <c r="GQ75" s="430"/>
      <c r="GR75" s="430"/>
      <c r="GS75" s="430"/>
      <c r="GT75" s="430"/>
      <c r="GU75" s="430"/>
      <c r="GV75" s="430"/>
      <c r="GW75" s="430"/>
      <c r="GX75" s="430"/>
      <c r="GY75" s="430"/>
      <c r="GZ75" s="430"/>
      <c r="HA75" s="430"/>
      <c r="HB75" s="430"/>
      <c r="HC75" s="430"/>
      <c r="HD75" s="430"/>
      <c r="HE75" s="430"/>
      <c r="HF75" s="430"/>
      <c r="HG75" s="430"/>
      <c r="HH75" s="430"/>
      <c r="HI75" s="430"/>
      <c r="HJ75" s="430"/>
      <c r="HK75" s="430"/>
      <c r="HL75" s="430"/>
      <c r="HM75" s="430"/>
      <c r="HN75" s="430"/>
      <c r="HO75" s="430"/>
      <c r="HP75" s="430"/>
      <c r="HQ75" s="430"/>
      <c r="HR75" s="430"/>
      <c r="HS75" s="430"/>
      <c r="HT75" s="430"/>
      <c r="HU75" s="430"/>
      <c r="HV75" s="430"/>
      <c r="HW75" s="430"/>
      <c r="HX75" s="430"/>
      <c r="HY75" s="430"/>
      <c r="HZ75" s="430"/>
      <c r="IA75" s="430"/>
      <c r="IB75" s="430"/>
      <c r="IC75" s="430"/>
      <c r="ID75" s="430"/>
      <c r="IE75" s="430"/>
      <c r="IF75" s="430"/>
      <c r="IG75" s="430"/>
      <c r="IH75" s="430"/>
      <c r="II75" s="430"/>
      <c r="IJ75" s="430"/>
      <c r="IK75" s="430"/>
      <c r="IL75" s="430"/>
      <c r="IM75" s="430"/>
      <c r="IN75" s="430"/>
      <c r="IO75" s="430"/>
      <c r="IP75" s="430"/>
      <c r="IQ75" s="430"/>
      <c r="IR75" s="430"/>
      <c r="IS75" s="430"/>
      <c r="IT75" s="430"/>
      <c r="IU75" s="430"/>
      <c r="IV75" s="430"/>
      <c r="IW75" s="430"/>
      <c r="IX75" s="430"/>
      <c r="IY75" s="430"/>
      <c r="IZ75" s="430"/>
      <c r="JA75" s="430"/>
      <c r="JB75" s="430"/>
      <c r="JC75" s="430"/>
      <c r="JD75" s="430"/>
      <c r="JE75" s="430"/>
      <c r="JF75" s="430"/>
      <c r="JG75" s="430"/>
      <c r="JH75" s="430"/>
      <c r="JI75" s="430"/>
      <c r="JJ75" s="430"/>
      <c r="JK75" s="430"/>
      <c r="JL75" s="430"/>
      <c r="JM75" s="430"/>
      <c r="JN75" s="430"/>
      <c r="JO75" s="430"/>
      <c r="JP75" s="430"/>
      <c r="JQ75" s="430"/>
      <c r="JR75" s="430"/>
      <c r="JS75" s="430"/>
      <c r="JT75" s="430"/>
      <c r="JU75" s="430"/>
      <c r="JV75" s="430"/>
      <c r="JW75" s="430"/>
      <c r="JX75" s="430"/>
      <c r="JY75" s="430"/>
      <c r="JZ75" s="430"/>
      <c r="KA75" s="430"/>
      <c r="KB75" s="430"/>
      <c r="KC75" s="430"/>
      <c r="KD75" s="430"/>
      <c r="KE75" s="430"/>
      <c r="KF75" s="430"/>
      <c r="KG75" s="430"/>
      <c r="KH75" s="430"/>
      <c r="KI75" s="430"/>
      <c r="KJ75" s="430"/>
      <c r="KK75" s="430"/>
      <c r="KL75" s="430"/>
      <c r="KM75" s="430"/>
      <c r="KN75" s="430"/>
      <c r="KO75" s="430"/>
      <c r="KP75" s="430"/>
      <c r="KQ75" s="430"/>
      <c r="KR75" s="430"/>
      <c r="KS75" s="430"/>
      <c r="KT75" s="430"/>
      <c r="KU75" s="430"/>
      <c r="KV75" s="430"/>
      <c r="KW75" s="430"/>
      <c r="KX75" s="430"/>
      <c r="KY75" s="430"/>
      <c r="KZ75" s="430"/>
      <c r="LA75" s="430"/>
      <c r="LB75" s="430"/>
      <c r="LC75" s="430"/>
      <c r="LD75" s="430"/>
      <c r="LE75" s="430"/>
      <c r="LF75" s="430"/>
      <c r="LG75" s="430"/>
      <c r="LH75" s="430"/>
      <c r="LI75" s="430"/>
      <c r="LJ75" s="430"/>
      <c r="LK75" s="430"/>
      <c r="LL75" s="430"/>
      <c r="LM75" s="430"/>
      <c r="LN75" s="430"/>
      <c r="LO75" s="430"/>
      <c r="LP75" s="430"/>
      <c r="LQ75" s="430"/>
      <c r="LR75" s="430"/>
      <c r="LS75" s="430"/>
      <c r="LT75" s="430"/>
      <c r="LU75" s="430"/>
      <c r="LV75" s="430"/>
      <c r="LW75" s="430"/>
      <c r="LX75" s="430"/>
      <c r="LY75" s="430"/>
      <c r="LZ75" s="430"/>
      <c r="MA75" s="430"/>
      <c r="MB75" s="430"/>
      <c r="MC75" s="430"/>
      <c r="MD75" s="430"/>
      <c r="ME75" s="430"/>
      <c r="MF75" s="430"/>
      <c r="MG75" s="430"/>
      <c r="MH75" s="430"/>
      <c r="MI75" s="430"/>
      <c r="MJ75" s="430"/>
      <c r="MK75" s="430"/>
      <c r="ML75" s="430"/>
      <c r="MM75" s="430"/>
      <c r="MN75" s="430"/>
      <c r="MO75" s="430"/>
      <c r="MP75" s="430"/>
      <c r="MQ75" s="430"/>
      <c r="MR75" s="430"/>
      <c r="MS75" s="430"/>
      <c r="MT75" s="430"/>
      <c r="MU75" s="430"/>
      <c r="MV75" s="430"/>
      <c r="MW75" s="430"/>
      <c r="MX75" s="430"/>
      <c r="MY75" s="430"/>
      <c r="MZ75" s="430"/>
      <c r="NA75" s="430"/>
      <c r="NB75" s="430"/>
      <c r="NC75" s="430"/>
      <c r="ND75" s="430"/>
      <c r="NE75" s="430"/>
      <c r="NF75" s="430"/>
      <c r="NG75" s="430"/>
      <c r="NH75" s="430"/>
      <c r="NI75" s="430"/>
      <c r="NJ75" s="430"/>
      <c r="NK75" s="430"/>
      <c r="NL75" s="430"/>
      <c r="NM75" s="430"/>
      <c r="NN75" s="430"/>
      <c r="NO75" s="430"/>
      <c r="NP75" s="430"/>
      <c r="NQ75" s="430"/>
      <c r="NR75" s="430"/>
      <c r="NS75" s="430"/>
      <c r="NT75" s="430"/>
      <c r="NU75" s="430"/>
      <c r="NV75" s="430"/>
      <c r="NW75" s="430"/>
      <c r="NX75" s="430"/>
      <c r="NY75" s="430"/>
      <c r="NZ75" s="430"/>
      <c r="OA75" s="430"/>
      <c r="OB75" s="430"/>
      <c r="OC75" s="430"/>
      <c r="OD75" s="430"/>
      <c r="OE75" s="430"/>
      <c r="OF75" s="430"/>
      <c r="OG75" s="430"/>
      <c r="OH75" s="430"/>
      <c r="OI75" s="430"/>
      <c r="OJ75" s="430"/>
      <c r="OK75" s="430"/>
      <c r="OL75" s="430"/>
      <c r="OM75" s="430"/>
      <c r="ON75" s="430"/>
      <c r="OO75" s="430"/>
      <c r="OP75" s="430"/>
      <c r="OQ75" s="430"/>
      <c r="OR75" s="430"/>
      <c r="OS75" s="430"/>
      <c r="OT75" s="430"/>
      <c r="OU75" s="430"/>
      <c r="OV75" s="430"/>
      <c r="OW75" s="430"/>
      <c r="OX75" s="430"/>
      <c r="OY75" s="430"/>
      <c r="OZ75" s="430"/>
      <c r="PA75" s="430"/>
      <c r="PB75" s="430"/>
      <c r="PC75" s="430"/>
      <c r="PD75" s="430"/>
      <c r="PE75" s="430"/>
      <c r="PF75" s="430"/>
      <c r="PG75" s="430"/>
      <c r="PH75" s="430"/>
      <c r="PI75" s="430"/>
      <c r="PJ75" s="430"/>
      <c r="PK75" s="430"/>
      <c r="PL75" s="430"/>
      <c r="PM75" s="430"/>
      <c r="PN75" s="430"/>
      <c r="PO75" s="430"/>
      <c r="PP75" s="430"/>
      <c r="PQ75" s="430"/>
      <c r="PR75" s="430"/>
      <c r="PS75" s="430"/>
      <c r="PT75" s="430"/>
      <c r="PU75" s="430"/>
      <c r="PV75" s="430"/>
      <c r="PW75" s="430"/>
      <c r="PX75" s="430"/>
      <c r="PY75" s="430"/>
      <c r="PZ75" s="430"/>
      <c r="QA75" s="430"/>
      <c r="QB75" s="430"/>
      <c r="QC75" s="430"/>
      <c r="QD75" s="430"/>
      <c r="QE75" s="430"/>
      <c r="QF75" s="430"/>
      <c r="QG75" s="430"/>
      <c r="QH75" s="430"/>
      <c r="QI75" s="430"/>
      <c r="QJ75" s="430"/>
      <c r="QK75" s="430"/>
      <c r="QL75" s="430"/>
      <c r="QM75" s="430"/>
      <c r="QN75" s="430"/>
      <c r="QO75" s="430"/>
      <c r="QP75" s="430"/>
      <c r="QQ75" s="430"/>
      <c r="QR75" s="430"/>
      <c r="QS75" s="430"/>
      <c r="QT75" s="430"/>
      <c r="QU75" s="430"/>
      <c r="QV75" s="430"/>
      <c r="QW75" s="430"/>
      <c r="QX75" s="430"/>
      <c r="QY75" s="430"/>
      <c r="QZ75" s="430"/>
      <c r="RA75" s="430"/>
      <c r="RB75" s="430"/>
      <c r="RC75" s="430"/>
      <c r="RD75" s="430"/>
      <c r="RE75" s="430"/>
      <c r="RF75" s="430"/>
      <c r="RG75" s="430"/>
      <c r="RH75" s="430"/>
      <c r="RI75" s="430"/>
      <c r="RJ75" s="430"/>
      <c r="RK75" s="430"/>
      <c r="RL75" s="430"/>
      <c r="RM75" s="430"/>
      <c r="RN75" s="430"/>
      <c r="RO75" s="430"/>
      <c r="RP75" s="430"/>
      <c r="RQ75" s="430"/>
      <c r="RR75" s="430"/>
      <c r="RS75" s="430"/>
      <c r="RT75" s="430"/>
      <c r="RU75" s="430"/>
      <c r="RV75" s="430"/>
      <c r="RW75" s="430"/>
      <c r="RX75" s="430"/>
      <c r="RY75" s="430"/>
      <c r="RZ75" s="430"/>
      <c r="SA75" s="430"/>
      <c r="SB75" s="430"/>
      <c r="SC75" s="430"/>
      <c r="SD75" s="430"/>
      <c r="SE75" s="430"/>
      <c r="SF75" s="430"/>
      <c r="SG75" s="430"/>
      <c r="SH75" s="430"/>
      <c r="SI75" s="430"/>
      <c r="SJ75" s="430"/>
      <c r="SK75" s="430"/>
      <c r="SL75" s="430"/>
      <c r="SM75" s="430"/>
      <c r="SN75" s="430"/>
      <c r="SO75" s="430"/>
      <c r="SP75" s="430"/>
      <c r="SQ75" s="430"/>
      <c r="SR75" s="430"/>
      <c r="SS75" s="430"/>
      <c r="ST75" s="430"/>
      <c r="SU75" s="430"/>
      <c r="SV75" s="430"/>
      <c r="SW75" s="430"/>
      <c r="SX75" s="430"/>
      <c r="SY75" s="430"/>
      <c r="SZ75" s="430"/>
      <c r="TA75" s="430"/>
      <c r="TB75" s="430"/>
      <c r="TC75" s="430"/>
      <c r="TD75" s="430"/>
      <c r="TE75" s="430"/>
      <c r="TF75" s="430"/>
      <c r="TG75" s="430"/>
      <c r="TH75" s="430"/>
      <c r="TI75" s="430"/>
      <c r="TJ75" s="430"/>
      <c r="TK75" s="430"/>
      <c r="TL75" s="430"/>
      <c r="TM75" s="430"/>
      <c r="TN75" s="430"/>
      <c r="TO75" s="430"/>
      <c r="TP75" s="430"/>
      <c r="TQ75" s="430"/>
      <c r="TR75" s="430"/>
      <c r="TS75" s="430"/>
      <c r="TT75" s="430"/>
      <c r="TU75" s="430"/>
      <c r="TV75" s="430"/>
      <c r="TW75" s="430"/>
      <c r="TX75" s="430"/>
      <c r="TY75" s="430"/>
      <c r="TZ75" s="430"/>
      <c r="UA75" s="430"/>
      <c r="UB75" s="430"/>
      <c r="UC75" s="430"/>
      <c r="UD75" s="430"/>
      <c r="UE75" s="430"/>
      <c r="UF75" s="430"/>
      <c r="UG75" s="430"/>
      <c r="UH75" s="430"/>
      <c r="UI75" s="430"/>
      <c r="UJ75" s="430"/>
      <c r="UK75" s="430"/>
      <c r="UL75" s="430"/>
      <c r="UM75" s="430"/>
      <c r="UN75" s="430"/>
      <c r="UO75" s="430"/>
      <c r="UP75" s="430"/>
      <c r="UQ75" s="430"/>
      <c r="UR75" s="430"/>
      <c r="US75" s="430"/>
      <c r="UT75" s="430"/>
      <c r="UU75" s="430"/>
      <c r="UV75" s="430"/>
      <c r="UW75" s="430"/>
      <c r="UX75" s="430"/>
      <c r="UY75" s="430"/>
      <c r="UZ75" s="430"/>
      <c r="VA75" s="430"/>
      <c r="VB75" s="430"/>
      <c r="VC75" s="430"/>
      <c r="VD75" s="430"/>
      <c r="VE75" s="430"/>
      <c r="VF75" s="430"/>
      <c r="VG75" s="430"/>
      <c r="VH75" s="430"/>
      <c r="VI75" s="430"/>
      <c r="VJ75" s="430"/>
      <c r="VK75" s="430"/>
      <c r="VL75" s="430"/>
      <c r="VM75" s="430"/>
      <c r="VN75" s="430"/>
      <c r="VO75" s="430"/>
      <c r="VP75" s="430"/>
      <c r="VQ75" s="430"/>
      <c r="VR75" s="430"/>
      <c r="VS75" s="430"/>
      <c r="VT75" s="430"/>
      <c r="VU75" s="430"/>
      <c r="VV75" s="430"/>
      <c r="VW75" s="430"/>
      <c r="VX75" s="430"/>
      <c r="VY75" s="430"/>
      <c r="VZ75" s="430"/>
      <c r="WA75" s="430"/>
      <c r="WB75" s="430"/>
      <c r="WC75" s="430"/>
      <c r="WD75" s="430"/>
      <c r="WE75" s="430"/>
      <c r="WF75" s="430"/>
      <c r="WG75" s="430"/>
      <c r="WH75" s="430"/>
      <c r="WI75" s="430"/>
      <c r="WJ75" s="430"/>
      <c r="WK75" s="430"/>
      <c r="WL75" s="430"/>
      <c r="WM75" s="430"/>
      <c r="WN75" s="430"/>
      <c r="WO75" s="430"/>
      <c r="WP75" s="430"/>
      <c r="WQ75" s="430"/>
      <c r="WR75" s="430"/>
      <c r="WS75" s="430"/>
      <c r="WT75" s="430"/>
      <c r="WU75" s="430"/>
      <c r="WV75" s="430"/>
      <c r="WW75" s="430"/>
      <c r="WX75" s="430"/>
      <c r="WY75" s="430"/>
      <c r="WZ75" s="430"/>
      <c r="XA75" s="430"/>
      <c r="XB75" s="430"/>
      <c r="XC75" s="430"/>
      <c r="XD75" s="430"/>
      <c r="XE75" s="430"/>
      <c r="XF75" s="430"/>
      <c r="XG75" s="430"/>
      <c r="XH75" s="430"/>
      <c r="XI75" s="430"/>
      <c r="XJ75" s="430"/>
      <c r="XK75" s="430"/>
      <c r="XL75" s="430"/>
      <c r="XM75" s="430"/>
      <c r="XN75" s="430"/>
      <c r="XO75" s="430"/>
      <c r="XP75" s="430"/>
      <c r="XQ75" s="430"/>
      <c r="XR75" s="430"/>
      <c r="XS75" s="430"/>
      <c r="XT75" s="430"/>
      <c r="XU75" s="430"/>
      <c r="XV75" s="430"/>
      <c r="XW75" s="430"/>
      <c r="XX75" s="430"/>
      <c r="XY75" s="430"/>
      <c r="XZ75" s="430"/>
      <c r="YA75" s="430"/>
      <c r="YB75" s="430"/>
      <c r="YC75" s="430"/>
      <c r="YD75" s="430"/>
      <c r="YE75" s="430"/>
      <c r="YF75" s="430"/>
      <c r="YG75" s="430"/>
      <c r="YH75" s="430"/>
      <c r="YI75" s="430"/>
      <c r="YJ75" s="430"/>
      <c r="YK75" s="430"/>
      <c r="YL75" s="430"/>
      <c r="YM75" s="430"/>
      <c r="YN75" s="430"/>
      <c r="YO75" s="430"/>
      <c r="YP75" s="430"/>
      <c r="YQ75" s="430"/>
      <c r="YR75" s="430"/>
      <c r="YS75" s="430"/>
      <c r="YT75" s="430"/>
      <c r="YU75" s="430"/>
      <c r="YV75" s="430"/>
      <c r="YW75" s="430"/>
      <c r="YX75" s="430"/>
      <c r="YY75" s="430"/>
      <c r="YZ75" s="430"/>
      <c r="ZA75" s="430"/>
      <c r="ZB75" s="430"/>
      <c r="ZC75" s="430"/>
      <c r="ZD75" s="430"/>
      <c r="ZE75" s="430"/>
      <c r="ZF75" s="430"/>
      <c r="ZG75" s="430"/>
      <c r="ZH75" s="430"/>
      <c r="ZI75" s="430"/>
      <c r="ZJ75" s="430"/>
      <c r="ZK75" s="430"/>
      <c r="ZL75" s="430"/>
      <c r="ZM75" s="430"/>
      <c r="ZN75" s="430"/>
      <c r="ZO75" s="430"/>
      <c r="ZP75" s="430"/>
      <c r="ZQ75" s="430"/>
      <c r="ZR75" s="430"/>
      <c r="ZS75" s="430"/>
      <c r="ZT75" s="430"/>
      <c r="ZU75" s="430"/>
      <c r="ZV75" s="430"/>
      <c r="ZW75" s="430"/>
      <c r="ZX75" s="430"/>
      <c r="ZY75" s="430"/>
      <c r="ZZ75" s="430"/>
      <c r="AAA75" s="430"/>
      <c r="AAB75" s="430"/>
      <c r="AAC75" s="430"/>
      <c r="AAD75" s="430"/>
      <c r="AAE75" s="430"/>
      <c r="AAF75" s="430"/>
      <c r="AAG75" s="430"/>
      <c r="AAH75" s="430"/>
      <c r="AAI75" s="430"/>
      <c r="AAJ75" s="430"/>
      <c r="AAK75" s="430"/>
      <c r="AAL75" s="430"/>
      <c r="AAM75" s="430"/>
      <c r="AAN75" s="430"/>
      <c r="AAO75" s="430"/>
      <c r="AAP75" s="430"/>
      <c r="AAQ75" s="430"/>
      <c r="AAR75" s="430"/>
      <c r="AAS75" s="430"/>
      <c r="AAT75" s="430"/>
      <c r="AAU75" s="430"/>
      <c r="AAV75" s="430"/>
      <c r="AAW75" s="430"/>
      <c r="AAX75" s="430"/>
      <c r="AAY75" s="430"/>
      <c r="AAZ75" s="430"/>
      <c r="ABA75" s="430"/>
      <c r="ABB75" s="430"/>
      <c r="ABC75" s="430"/>
      <c r="ABD75" s="430"/>
      <c r="ABE75" s="430"/>
      <c r="ABF75" s="430"/>
      <c r="ABG75" s="430"/>
      <c r="ABH75" s="430"/>
      <c r="ABI75" s="430"/>
      <c r="ABJ75" s="430"/>
      <c r="ABK75" s="430"/>
      <c r="ABL75" s="430"/>
      <c r="ABM75" s="430"/>
      <c r="ABN75" s="430"/>
      <c r="ABO75" s="430"/>
      <c r="ABP75" s="430"/>
      <c r="ABQ75" s="430"/>
      <c r="ABR75" s="430"/>
      <c r="ABS75" s="430"/>
      <c r="ABT75" s="430"/>
      <c r="ABU75" s="430"/>
      <c r="ABV75" s="430"/>
      <c r="ABW75" s="430"/>
      <c r="ABX75" s="430"/>
      <c r="ABY75" s="430"/>
      <c r="ABZ75" s="430"/>
      <c r="ACA75" s="430"/>
      <c r="ACB75" s="430"/>
      <c r="ACC75" s="430"/>
      <c r="ACD75" s="430"/>
      <c r="ACE75" s="430"/>
      <c r="ACF75" s="430"/>
      <c r="ACG75" s="430"/>
      <c r="ACH75" s="430"/>
      <c r="ACI75" s="430"/>
      <c r="ACJ75" s="430"/>
      <c r="ACK75" s="430"/>
      <c r="ACL75" s="430"/>
      <c r="ACM75" s="430"/>
      <c r="ACN75" s="430"/>
      <c r="ACO75" s="430"/>
      <c r="ACP75" s="430"/>
      <c r="ACQ75" s="430"/>
      <c r="ACR75" s="430"/>
      <c r="ACS75" s="430"/>
      <c r="ACT75" s="430"/>
      <c r="ACU75" s="430"/>
      <c r="ACV75" s="430"/>
      <c r="ACW75" s="430"/>
      <c r="ACX75" s="430"/>
      <c r="ACY75" s="430"/>
      <c r="ACZ75" s="430"/>
      <c r="ADA75" s="430"/>
      <c r="ADB75" s="430"/>
      <c r="ADC75" s="430"/>
      <c r="ADD75" s="430"/>
      <c r="ADE75" s="430"/>
      <c r="ADF75" s="430"/>
      <c r="ADG75" s="430"/>
      <c r="ADH75" s="430"/>
      <c r="ADI75" s="430"/>
      <c r="ADJ75" s="430"/>
      <c r="ADK75" s="430"/>
      <c r="ADL75" s="430"/>
      <c r="ADM75" s="430"/>
      <c r="ADN75" s="430"/>
      <c r="ADO75" s="430"/>
      <c r="ADP75" s="430"/>
      <c r="ADQ75" s="430"/>
      <c r="ADR75" s="430"/>
      <c r="ADS75" s="430"/>
      <c r="ADT75" s="430"/>
      <c r="ADU75" s="430"/>
      <c r="ADV75" s="430"/>
      <c r="ADW75" s="430"/>
      <c r="ADX75" s="430"/>
      <c r="ADY75" s="430"/>
      <c r="ADZ75" s="430"/>
      <c r="AEA75" s="430"/>
      <c r="AEB75" s="430"/>
      <c r="AEC75" s="430"/>
      <c r="AED75" s="430"/>
      <c r="AEE75" s="430"/>
      <c r="AEF75" s="430"/>
      <c r="AEG75" s="430"/>
      <c r="AEH75" s="430"/>
      <c r="AEI75" s="430"/>
      <c r="AEJ75" s="430"/>
      <c r="AEK75" s="430"/>
      <c r="AEL75" s="430"/>
      <c r="AEM75" s="430"/>
      <c r="AEN75" s="430"/>
      <c r="AEO75" s="430"/>
      <c r="AEP75" s="430"/>
      <c r="AEQ75" s="430"/>
      <c r="AER75" s="430"/>
      <c r="AES75" s="430"/>
      <c r="AET75" s="430"/>
      <c r="AEU75" s="430"/>
      <c r="AEV75" s="430"/>
      <c r="AEW75" s="430"/>
      <c r="AEX75" s="430"/>
      <c r="AEY75" s="430"/>
      <c r="AEZ75" s="430"/>
      <c r="AFA75" s="430"/>
      <c r="AFB75" s="430"/>
      <c r="AFC75" s="430"/>
      <c r="AFD75" s="430"/>
      <c r="AFE75" s="430"/>
      <c r="AFF75" s="430"/>
      <c r="AFG75" s="430"/>
      <c r="AFH75" s="430"/>
      <c r="AFI75" s="430"/>
      <c r="AFJ75" s="430"/>
      <c r="AFK75" s="430"/>
      <c r="AFL75" s="430"/>
      <c r="AFM75" s="430"/>
      <c r="AFN75" s="430"/>
      <c r="AFO75" s="430"/>
      <c r="AFP75" s="430"/>
      <c r="AFQ75" s="430"/>
      <c r="AFR75" s="430"/>
      <c r="AFS75" s="430"/>
      <c r="AFT75" s="430"/>
      <c r="AFU75" s="430"/>
      <c r="AFV75" s="430"/>
      <c r="AFW75" s="430"/>
      <c r="AFX75" s="430"/>
      <c r="AFY75" s="430"/>
      <c r="AFZ75" s="430"/>
      <c r="AGA75" s="430"/>
      <c r="AGB75" s="430"/>
      <c r="AGC75" s="430"/>
      <c r="AGD75" s="430"/>
      <c r="AGE75" s="430"/>
      <c r="AGF75" s="430"/>
      <c r="AGG75" s="430"/>
      <c r="AGH75" s="430"/>
      <c r="AGI75" s="430"/>
      <c r="AGJ75" s="430"/>
      <c r="AGK75" s="430"/>
      <c r="AGL75" s="430"/>
      <c r="AGM75" s="430"/>
      <c r="AGN75" s="430"/>
      <c r="AGO75" s="430"/>
      <c r="AGP75" s="430"/>
      <c r="AGQ75" s="430"/>
      <c r="AGR75" s="430"/>
      <c r="AGS75" s="430"/>
      <c r="AGT75" s="430"/>
      <c r="AGU75" s="430"/>
      <c r="AGV75" s="430"/>
      <c r="AGW75" s="430"/>
      <c r="AGX75" s="430"/>
      <c r="AGY75" s="430"/>
      <c r="AGZ75" s="430"/>
      <c r="AHA75" s="430"/>
      <c r="AHB75" s="430"/>
      <c r="AHC75" s="430"/>
      <c r="AHD75" s="430"/>
      <c r="AHE75" s="430"/>
      <c r="AHF75" s="430"/>
      <c r="AHG75" s="430"/>
      <c r="AHH75" s="430"/>
      <c r="AHI75" s="430"/>
      <c r="AHJ75" s="430"/>
      <c r="AHK75" s="430"/>
      <c r="AHL75" s="430"/>
      <c r="AHM75" s="430"/>
      <c r="AHN75" s="430"/>
      <c r="AHO75" s="430"/>
      <c r="AHP75" s="430"/>
      <c r="AHQ75" s="430"/>
      <c r="AHR75" s="430"/>
      <c r="AHS75" s="430"/>
      <c r="AHT75" s="430"/>
      <c r="AHU75" s="430"/>
      <c r="AHV75" s="430"/>
      <c r="AHW75" s="430"/>
      <c r="AHX75" s="430"/>
      <c r="AHY75" s="430"/>
      <c r="AHZ75" s="430"/>
      <c r="AIA75" s="430"/>
      <c r="AIB75" s="430"/>
      <c r="AIC75" s="430"/>
      <c r="AID75" s="430"/>
      <c r="AIE75" s="430"/>
      <c r="AIF75" s="430"/>
      <c r="AIG75" s="430"/>
      <c r="AIH75" s="430"/>
      <c r="AII75" s="430"/>
      <c r="AIJ75" s="430"/>
      <c r="AIK75" s="430"/>
      <c r="AIL75" s="430"/>
      <c r="AIM75" s="430"/>
      <c r="AIN75" s="430"/>
      <c r="AIO75" s="430"/>
      <c r="AIP75" s="430"/>
      <c r="AIQ75" s="430"/>
      <c r="AIR75" s="430"/>
      <c r="AIS75" s="430"/>
      <c r="AIT75" s="430"/>
      <c r="AIU75" s="430"/>
      <c r="AIV75" s="430"/>
      <c r="AIW75" s="430"/>
      <c r="AIX75" s="430"/>
      <c r="AIY75" s="430"/>
      <c r="AIZ75" s="430"/>
      <c r="AJA75" s="430"/>
      <c r="AJB75" s="430"/>
      <c r="AJC75" s="430"/>
      <c r="AJD75" s="430"/>
      <c r="AJE75" s="430"/>
      <c r="AJF75" s="430"/>
      <c r="AJG75" s="430"/>
      <c r="AJH75" s="430"/>
      <c r="AJI75" s="430"/>
      <c r="AJJ75" s="430"/>
      <c r="AJK75" s="430"/>
      <c r="AJL75" s="430"/>
      <c r="AJM75" s="430"/>
      <c r="AJN75" s="430"/>
      <c r="AJO75" s="430"/>
      <c r="AJP75" s="430"/>
      <c r="AJQ75" s="430"/>
      <c r="AJR75" s="430"/>
      <c r="AJS75" s="430"/>
      <c r="AJT75" s="430"/>
      <c r="AJU75" s="430"/>
      <c r="AJV75" s="430"/>
      <c r="AJW75" s="430"/>
      <c r="AJX75" s="430"/>
      <c r="AJY75" s="430"/>
      <c r="AJZ75" s="430"/>
      <c r="AKA75" s="430"/>
      <c r="AKB75" s="430"/>
      <c r="AKC75" s="430"/>
      <c r="AKD75" s="430"/>
      <c r="AKE75" s="430"/>
      <c r="AKF75" s="430"/>
      <c r="AKG75" s="430"/>
      <c r="AKH75" s="430"/>
      <c r="AKI75" s="430"/>
      <c r="AKJ75" s="430"/>
      <c r="AKK75" s="430"/>
      <c r="AKL75" s="430"/>
      <c r="AKM75" s="430"/>
      <c r="AKN75" s="430"/>
      <c r="AKO75" s="430"/>
      <c r="AKP75" s="430"/>
      <c r="AKQ75" s="430"/>
      <c r="AKR75" s="430"/>
      <c r="AKS75" s="430"/>
      <c r="AKT75" s="430"/>
      <c r="AKU75" s="430"/>
      <c r="AKV75" s="430"/>
      <c r="AKW75" s="430"/>
      <c r="AKX75" s="430"/>
      <c r="AKY75" s="430"/>
      <c r="AKZ75" s="430"/>
      <c r="ALA75" s="430"/>
      <c r="ALB75" s="430"/>
      <c r="ALC75" s="430"/>
      <c r="ALD75" s="430"/>
      <c r="ALE75" s="430"/>
      <c r="ALF75" s="430"/>
      <c r="ALG75" s="430"/>
      <c r="ALH75" s="430"/>
      <c r="ALI75" s="430"/>
      <c r="ALJ75" s="430"/>
      <c r="ALK75" s="430"/>
      <c r="ALL75" s="430"/>
      <c r="ALM75" s="430"/>
      <c r="ALN75" s="430"/>
      <c r="ALO75" s="430"/>
      <c r="ALP75" s="430"/>
      <c r="ALQ75" s="430"/>
      <c r="ALR75" s="430"/>
      <c r="ALS75" s="430"/>
      <c r="ALT75" s="430"/>
      <c r="ALU75" s="430"/>
      <c r="ALV75" s="430"/>
      <c r="ALW75" s="430"/>
      <c r="ALX75" s="430"/>
      <c r="ALY75" s="430"/>
      <c r="ALZ75" s="430"/>
      <c r="AMA75" s="430"/>
      <c r="AMB75" s="430"/>
      <c r="AMC75" s="430"/>
      <c r="AMD75" s="430"/>
      <c r="AME75" s="430"/>
      <c r="AMF75" s="430"/>
      <c r="AMG75" s="430"/>
      <c r="AMH75" s="430"/>
      <c r="AMI75" s="430"/>
      <c r="AMJ75" s="430"/>
      <c r="AMK75" s="430"/>
    </row>
    <row r="76" spans="1:1025" s="432" customFormat="1">
      <c r="A76" s="438"/>
      <c r="B76" s="452"/>
      <c r="C76" s="452"/>
      <c r="D76" s="452"/>
      <c r="E76" s="452"/>
      <c r="F76" s="452"/>
      <c r="G76" s="452"/>
      <c r="H76" s="257"/>
      <c r="I76" s="257"/>
      <c r="J76" s="437"/>
      <c r="K76" s="437"/>
      <c r="L76" s="437"/>
      <c r="M76" s="437"/>
      <c r="N76" s="437"/>
      <c r="O76" s="437"/>
      <c r="P76" s="437"/>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437"/>
      <c r="AN76" s="437"/>
      <c r="AO76" s="437"/>
      <c r="AP76" s="437"/>
      <c r="AQ76" s="437"/>
      <c r="AR76" s="437"/>
      <c r="AS76" s="437"/>
      <c r="AT76" s="437"/>
      <c r="AU76" s="437"/>
      <c r="AV76" s="437"/>
      <c r="AW76" s="437"/>
      <c r="AX76" s="437"/>
      <c r="AY76" s="437"/>
      <c r="AZ76" s="437"/>
      <c r="BA76" s="437"/>
      <c r="BB76" s="437"/>
      <c r="BC76" s="437"/>
      <c r="BD76" s="437"/>
      <c r="BE76" s="437"/>
      <c r="BF76" s="437"/>
      <c r="BG76" s="437"/>
      <c r="BH76" s="437"/>
      <c r="BI76" s="437"/>
      <c r="BJ76" s="437"/>
      <c r="BK76" s="437"/>
      <c r="BL76" s="437"/>
      <c r="BM76" s="437"/>
      <c r="BN76" s="437"/>
      <c r="BO76" s="437"/>
      <c r="BP76" s="437"/>
      <c r="BQ76" s="437"/>
      <c r="BR76" s="437"/>
      <c r="BS76" s="437"/>
      <c r="BT76" s="437"/>
      <c r="BU76" s="437"/>
      <c r="BV76" s="437"/>
      <c r="BW76" s="437"/>
      <c r="BX76" s="437"/>
      <c r="BY76" s="437"/>
      <c r="BZ76" s="437"/>
      <c r="CA76" s="437"/>
      <c r="CB76" s="437"/>
      <c r="CC76" s="437"/>
      <c r="CD76" s="437"/>
      <c r="CE76" s="437"/>
      <c r="CF76" s="437"/>
      <c r="CG76" s="437"/>
      <c r="CH76" s="437"/>
      <c r="CI76" s="437"/>
      <c r="CJ76" s="437"/>
      <c r="CK76" s="437"/>
      <c r="CL76" s="437"/>
      <c r="CM76" s="437"/>
      <c r="CN76" s="437"/>
      <c r="CO76" s="437"/>
      <c r="CP76" s="437"/>
      <c r="CQ76" s="437"/>
      <c r="CR76" s="437"/>
      <c r="CS76" s="437"/>
      <c r="CT76" s="437"/>
      <c r="CU76" s="437"/>
      <c r="CV76" s="437"/>
      <c r="CW76" s="437"/>
      <c r="CX76" s="437"/>
      <c r="CY76" s="437"/>
      <c r="CZ76" s="437"/>
      <c r="DA76" s="437"/>
      <c r="DB76" s="437"/>
      <c r="DC76" s="437"/>
      <c r="DD76" s="437"/>
      <c r="DE76" s="437"/>
      <c r="DF76" s="437"/>
      <c r="DG76" s="437"/>
      <c r="DH76" s="437"/>
      <c r="DI76" s="437"/>
      <c r="DJ76" s="437"/>
      <c r="DK76" s="437"/>
      <c r="DL76" s="437"/>
      <c r="DM76" s="437"/>
      <c r="DN76" s="437"/>
      <c r="DO76" s="437"/>
      <c r="DP76" s="437"/>
      <c r="DQ76" s="437"/>
      <c r="DR76" s="437"/>
      <c r="DS76" s="437"/>
      <c r="DT76" s="437"/>
      <c r="DU76" s="437"/>
      <c r="DV76" s="437"/>
      <c r="DW76" s="437"/>
      <c r="DX76" s="437"/>
      <c r="DY76" s="437"/>
      <c r="DZ76" s="437"/>
      <c r="EA76" s="437"/>
      <c r="EB76" s="437"/>
      <c r="EC76" s="437"/>
      <c r="ED76" s="437"/>
      <c r="EE76" s="437"/>
      <c r="EF76" s="437"/>
      <c r="EG76" s="437"/>
      <c r="EH76" s="437"/>
      <c r="EI76" s="437"/>
      <c r="EJ76" s="437"/>
      <c r="EK76" s="437"/>
      <c r="EL76" s="437"/>
      <c r="EM76" s="437"/>
      <c r="EN76" s="437"/>
      <c r="EO76" s="437"/>
      <c r="EP76" s="437"/>
      <c r="EQ76" s="437"/>
      <c r="ER76" s="437"/>
      <c r="ES76" s="437"/>
      <c r="ET76" s="437"/>
      <c r="EU76" s="437"/>
      <c r="EV76" s="437"/>
      <c r="EW76" s="437"/>
      <c r="EX76" s="437"/>
      <c r="EY76" s="437"/>
      <c r="EZ76" s="437"/>
      <c r="FA76" s="437"/>
      <c r="FB76" s="437"/>
      <c r="FC76" s="437"/>
      <c r="FD76" s="437"/>
      <c r="FE76" s="437"/>
      <c r="FF76" s="437"/>
      <c r="FG76" s="437"/>
      <c r="FH76" s="437"/>
      <c r="FI76" s="437"/>
      <c r="FJ76" s="437"/>
      <c r="FK76" s="437"/>
      <c r="FL76" s="437"/>
      <c r="FM76" s="437"/>
      <c r="FN76" s="437"/>
      <c r="FO76" s="437"/>
      <c r="FP76" s="437"/>
      <c r="FQ76" s="437"/>
      <c r="FR76" s="437"/>
      <c r="FS76" s="437"/>
      <c r="FT76" s="437"/>
      <c r="FU76" s="437"/>
      <c r="FV76" s="437"/>
      <c r="FW76" s="437"/>
      <c r="FX76" s="437"/>
      <c r="FY76" s="437"/>
      <c r="FZ76" s="437"/>
      <c r="GA76" s="437"/>
      <c r="GB76" s="437"/>
      <c r="GC76" s="437"/>
      <c r="GD76" s="437"/>
      <c r="GE76" s="437"/>
      <c r="GF76" s="437"/>
      <c r="GG76" s="437"/>
      <c r="GH76" s="437"/>
      <c r="GI76" s="437"/>
      <c r="GJ76" s="437"/>
      <c r="GK76" s="437"/>
      <c r="GL76" s="437"/>
      <c r="GM76" s="437"/>
      <c r="GN76" s="437"/>
      <c r="GO76" s="437"/>
      <c r="GP76" s="437"/>
      <c r="GQ76" s="437"/>
      <c r="GR76" s="437"/>
      <c r="GS76" s="437"/>
      <c r="GT76" s="437"/>
      <c r="GU76" s="437"/>
      <c r="GV76" s="437"/>
      <c r="GW76" s="437"/>
      <c r="GX76" s="437"/>
      <c r="GY76" s="437"/>
      <c r="GZ76" s="437"/>
      <c r="HA76" s="437"/>
      <c r="HB76" s="437"/>
      <c r="HC76" s="437"/>
      <c r="HD76" s="437"/>
      <c r="HE76" s="437"/>
      <c r="HF76" s="437"/>
      <c r="HG76" s="437"/>
      <c r="HH76" s="437"/>
      <c r="HI76" s="437"/>
      <c r="HJ76" s="437"/>
      <c r="HK76" s="437"/>
      <c r="HL76" s="437"/>
      <c r="HM76" s="437"/>
      <c r="HN76" s="437"/>
      <c r="HO76" s="437"/>
      <c r="HP76" s="437"/>
      <c r="HQ76" s="437"/>
      <c r="HR76" s="437"/>
      <c r="HS76" s="437"/>
      <c r="HT76" s="437"/>
      <c r="HU76" s="437"/>
      <c r="HV76" s="437"/>
      <c r="HW76" s="437"/>
      <c r="HX76" s="437"/>
      <c r="HY76" s="437"/>
      <c r="HZ76" s="437"/>
      <c r="IA76" s="437"/>
      <c r="IB76" s="437"/>
      <c r="IC76" s="437"/>
      <c r="ID76" s="437"/>
      <c r="IE76" s="437"/>
      <c r="IF76" s="437"/>
      <c r="IG76" s="437"/>
      <c r="IH76" s="437"/>
      <c r="II76" s="437"/>
      <c r="IJ76" s="437"/>
      <c r="IK76" s="437"/>
      <c r="IL76" s="437"/>
      <c r="IM76" s="437"/>
      <c r="IN76" s="437"/>
      <c r="IO76" s="437"/>
      <c r="IP76" s="437"/>
      <c r="IQ76" s="437"/>
      <c r="IR76" s="437"/>
      <c r="IS76" s="437"/>
      <c r="IT76" s="437"/>
      <c r="IU76" s="437"/>
      <c r="IV76" s="437"/>
      <c r="IW76" s="437"/>
      <c r="IX76" s="437"/>
      <c r="IY76" s="437"/>
      <c r="IZ76" s="437"/>
      <c r="JA76" s="437"/>
      <c r="JB76" s="437"/>
      <c r="JC76" s="437"/>
      <c r="JD76" s="437"/>
      <c r="JE76" s="437"/>
      <c r="JF76" s="437"/>
      <c r="JG76" s="437"/>
      <c r="JH76" s="437"/>
      <c r="JI76" s="437"/>
      <c r="JJ76" s="437"/>
      <c r="JK76" s="437"/>
      <c r="JL76" s="437"/>
      <c r="JM76" s="437"/>
      <c r="JN76" s="437"/>
      <c r="JO76" s="437"/>
      <c r="JP76" s="437"/>
      <c r="JQ76" s="437"/>
      <c r="JR76" s="437"/>
      <c r="JS76" s="437"/>
      <c r="JT76" s="437"/>
      <c r="JU76" s="437"/>
      <c r="JV76" s="437"/>
      <c r="JW76" s="437"/>
      <c r="JX76" s="437"/>
      <c r="JY76" s="437"/>
      <c r="JZ76" s="437"/>
      <c r="KA76" s="437"/>
      <c r="KB76" s="437"/>
      <c r="KC76" s="437"/>
      <c r="KD76" s="437"/>
      <c r="KE76" s="437"/>
      <c r="KF76" s="437"/>
      <c r="KG76" s="437"/>
      <c r="KH76" s="437"/>
      <c r="KI76" s="437"/>
      <c r="KJ76" s="437"/>
      <c r="KK76" s="437"/>
      <c r="KL76" s="437"/>
      <c r="KM76" s="437"/>
      <c r="KN76" s="437"/>
      <c r="KO76" s="437"/>
      <c r="KP76" s="437"/>
      <c r="KQ76" s="437"/>
      <c r="KR76" s="437"/>
      <c r="KS76" s="437"/>
      <c r="KT76" s="437"/>
      <c r="KU76" s="437"/>
      <c r="KV76" s="437"/>
      <c r="KW76" s="437"/>
      <c r="KX76" s="437"/>
      <c r="KY76" s="437"/>
      <c r="KZ76" s="437"/>
      <c r="LA76" s="437"/>
      <c r="LB76" s="437"/>
      <c r="LC76" s="437"/>
      <c r="LD76" s="437"/>
      <c r="LE76" s="437"/>
      <c r="LF76" s="437"/>
      <c r="LG76" s="437"/>
      <c r="LH76" s="437"/>
      <c r="LI76" s="437"/>
      <c r="LJ76" s="437"/>
      <c r="LK76" s="437"/>
      <c r="LL76" s="437"/>
      <c r="LM76" s="437"/>
      <c r="LN76" s="437"/>
      <c r="LO76" s="437"/>
      <c r="LP76" s="437"/>
      <c r="LQ76" s="437"/>
      <c r="LR76" s="437"/>
      <c r="LS76" s="437"/>
      <c r="LT76" s="437"/>
      <c r="LU76" s="437"/>
      <c r="LV76" s="437"/>
      <c r="LW76" s="437"/>
      <c r="LX76" s="437"/>
      <c r="LY76" s="437"/>
      <c r="LZ76" s="437"/>
      <c r="MA76" s="437"/>
      <c r="MB76" s="437"/>
      <c r="MC76" s="437"/>
      <c r="MD76" s="437"/>
      <c r="ME76" s="437"/>
      <c r="MF76" s="437"/>
      <c r="MG76" s="437"/>
      <c r="MH76" s="437"/>
      <c r="MI76" s="437"/>
      <c r="MJ76" s="437"/>
      <c r="MK76" s="437"/>
      <c r="ML76" s="437"/>
      <c r="MM76" s="437"/>
      <c r="MN76" s="437"/>
      <c r="MO76" s="437"/>
      <c r="MP76" s="437"/>
      <c r="MQ76" s="437"/>
      <c r="MR76" s="437"/>
      <c r="MS76" s="437"/>
      <c r="MT76" s="437"/>
      <c r="MU76" s="437"/>
      <c r="MV76" s="437"/>
      <c r="MW76" s="437"/>
      <c r="MX76" s="437"/>
      <c r="MY76" s="437"/>
      <c r="MZ76" s="437"/>
      <c r="NA76" s="437"/>
      <c r="NB76" s="437"/>
      <c r="NC76" s="437"/>
      <c r="ND76" s="437"/>
      <c r="NE76" s="437"/>
      <c r="NF76" s="437"/>
      <c r="NG76" s="437"/>
      <c r="NH76" s="437"/>
      <c r="NI76" s="437"/>
      <c r="NJ76" s="437"/>
      <c r="NK76" s="437"/>
      <c r="NL76" s="437"/>
      <c r="NM76" s="437"/>
      <c r="NN76" s="437"/>
      <c r="NO76" s="437"/>
      <c r="NP76" s="437"/>
      <c r="NQ76" s="437"/>
      <c r="NR76" s="437"/>
      <c r="NS76" s="437"/>
      <c r="NT76" s="437"/>
      <c r="NU76" s="437"/>
      <c r="NV76" s="437"/>
      <c r="NW76" s="437"/>
      <c r="NX76" s="437"/>
      <c r="NY76" s="437"/>
      <c r="NZ76" s="437"/>
      <c r="OA76" s="437"/>
      <c r="OB76" s="437"/>
      <c r="OC76" s="437"/>
      <c r="OD76" s="437"/>
      <c r="OE76" s="437"/>
      <c r="OF76" s="437"/>
      <c r="OG76" s="437"/>
      <c r="OH76" s="437"/>
      <c r="OI76" s="437"/>
      <c r="OJ76" s="437"/>
      <c r="OK76" s="437"/>
      <c r="OL76" s="437"/>
      <c r="OM76" s="437"/>
      <c r="ON76" s="437"/>
      <c r="OO76" s="437"/>
      <c r="OP76" s="437"/>
      <c r="OQ76" s="437"/>
      <c r="OR76" s="437"/>
      <c r="OS76" s="437"/>
      <c r="OT76" s="437"/>
      <c r="OU76" s="437"/>
      <c r="OV76" s="437"/>
      <c r="OW76" s="437"/>
      <c r="OX76" s="437"/>
      <c r="OY76" s="437"/>
      <c r="OZ76" s="437"/>
      <c r="PA76" s="437"/>
      <c r="PB76" s="437"/>
      <c r="PC76" s="437"/>
      <c r="PD76" s="437"/>
      <c r="PE76" s="437"/>
      <c r="PF76" s="437"/>
      <c r="PG76" s="437"/>
      <c r="PH76" s="437"/>
      <c r="PI76" s="437"/>
      <c r="PJ76" s="437"/>
      <c r="PK76" s="437"/>
      <c r="PL76" s="437"/>
      <c r="PM76" s="437"/>
      <c r="PN76" s="437"/>
      <c r="PO76" s="437"/>
      <c r="PP76" s="437"/>
      <c r="PQ76" s="437"/>
      <c r="PR76" s="437"/>
      <c r="PS76" s="437"/>
      <c r="PT76" s="437"/>
      <c r="PU76" s="437"/>
      <c r="PV76" s="437"/>
      <c r="PW76" s="437"/>
      <c r="PX76" s="437"/>
      <c r="PY76" s="437"/>
      <c r="PZ76" s="437"/>
      <c r="QA76" s="437"/>
      <c r="QB76" s="437"/>
      <c r="QC76" s="437"/>
      <c r="QD76" s="437"/>
      <c r="QE76" s="437"/>
      <c r="QF76" s="437"/>
      <c r="QG76" s="437"/>
      <c r="QH76" s="437"/>
      <c r="QI76" s="437"/>
      <c r="QJ76" s="437"/>
      <c r="QK76" s="437"/>
      <c r="QL76" s="437"/>
      <c r="QM76" s="437"/>
      <c r="QN76" s="437"/>
      <c r="QO76" s="437"/>
      <c r="QP76" s="437"/>
      <c r="QQ76" s="437"/>
      <c r="QR76" s="437"/>
      <c r="QS76" s="437"/>
      <c r="QT76" s="437"/>
      <c r="QU76" s="437"/>
      <c r="QV76" s="437"/>
      <c r="QW76" s="437"/>
      <c r="QX76" s="437"/>
      <c r="QY76" s="437"/>
      <c r="QZ76" s="437"/>
      <c r="RA76" s="437"/>
      <c r="RB76" s="437"/>
      <c r="RC76" s="437"/>
      <c r="RD76" s="437"/>
      <c r="RE76" s="437"/>
      <c r="RF76" s="437"/>
      <c r="RG76" s="437"/>
      <c r="RH76" s="437"/>
      <c r="RI76" s="437"/>
      <c r="RJ76" s="437"/>
      <c r="RK76" s="437"/>
      <c r="RL76" s="437"/>
      <c r="RM76" s="437"/>
      <c r="RN76" s="437"/>
      <c r="RO76" s="437"/>
      <c r="RP76" s="437"/>
      <c r="RQ76" s="437"/>
      <c r="RR76" s="437"/>
      <c r="RS76" s="437"/>
      <c r="RT76" s="437"/>
      <c r="RU76" s="437"/>
      <c r="RV76" s="437"/>
      <c r="RW76" s="437"/>
      <c r="RX76" s="437"/>
      <c r="RY76" s="437"/>
      <c r="RZ76" s="437"/>
      <c r="SA76" s="437"/>
      <c r="SB76" s="437"/>
      <c r="SC76" s="437"/>
      <c r="SD76" s="437"/>
      <c r="SE76" s="437"/>
      <c r="SF76" s="437"/>
      <c r="SG76" s="437"/>
      <c r="SH76" s="437"/>
      <c r="SI76" s="437"/>
      <c r="SJ76" s="437"/>
      <c r="SK76" s="437"/>
      <c r="SL76" s="437"/>
      <c r="SM76" s="437"/>
      <c r="SN76" s="437"/>
      <c r="SO76" s="437"/>
      <c r="SP76" s="437"/>
      <c r="SQ76" s="437"/>
      <c r="SR76" s="437"/>
      <c r="SS76" s="437"/>
      <c r="ST76" s="437"/>
      <c r="SU76" s="437"/>
      <c r="SV76" s="437"/>
      <c r="SW76" s="437"/>
      <c r="SX76" s="437"/>
      <c r="SY76" s="437"/>
      <c r="SZ76" s="437"/>
      <c r="TA76" s="437"/>
      <c r="TB76" s="437"/>
      <c r="TC76" s="437"/>
      <c r="TD76" s="437"/>
      <c r="TE76" s="437"/>
      <c r="TF76" s="437"/>
      <c r="TG76" s="437"/>
      <c r="TH76" s="437"/>
      <c r="TI76" s="437"/>
      <c r="TJ76" s="437"/>
      <c r="TK76" s="437"/>
      <c r="TL76" s="437"/>
      <c r="TM76" s="437"/>
      <c r="TN76" s="437"/>
      <c r="TO76" s="437"/>
      <c r="TP76" s="437"/>
      <c r="TQ76" s="437"/>
      <c r="TR76" s="437"/>
      <c r="TS76" s="437"/>
      <c r="TT76" s="437"/>
      <c r="TU76" s="437"/>
      <c r="TV76" s="437"/>
      <c r="TW76" s="437"/>
      <c r="TX76" s="437"/>
      <c r="TY76" s="437"/>
      <c r="TZ76" s="437"/>
      <c r="UA76" s="437"/>
      <c r="UB76" s="437"/>
      <c r="UC76" s="437"/>
      <c r="UD76" s="437"/>
      <c r="UE76" s="437"/>
      <c r="UF76" s="437"/>
      <c r="UG76" s="437"/>
      <c r="UH76" s="437"/>
      <c r="UI76" s="437"/>
      <c r="UJ76" s="437"/>
      <c r="UK76" s="437"/>
      <c r="UL76" s="437"/>
      <c r="UM76" s="437"/>
      <c r="UN76" s="437"/>
      <c r="UO76" s="437"/>
      <c r="UP76" s="437"/>
      <c r="UQ76" s="437"/>
      <c r="UR76" s="437"/>
      <c r="US76" s="437"/>
      <c r="UT76" s="437"/>
      <c r="UU76" s="437"/>
      <c r="UV76" s="437"/>
      <c r="UW76" s="437"/>
      <c r="UX76" s="437"/>
      <c r="UY76" s="437"/>
      <c r="UZ76" s="437"/>
      <c r="VA76" s="437"/>
      <c r="VB76" s="437"/>
      <c r="VC76" s="437"/>
      <c r="VD76" s="437"/>
      <c r="VE76" s="437"/>
      <c r="VF76" s="437"/>
      <c r="VG76" s="437"/>
      <c r="VH76" s="437"/>
      <c r="VI76" s="437"/>
      <c r="VJ76" s="437"/>
      <c r="VK76" s="437"/>
      <c r="VL76" s="437"/>
      <c r="VM76" s="437"/>
      <c r="VN76" s="437"/>
      <c r="VO76" s="437"/>
      <c r="VP76" s="437"/>
      <c r="VQ76" s="437"/>
      <c r="VR76" s="437"/>
      <c r="VS76" s="437"/>
      <c r="VT76" s="437"/>
      <c r="VU76" s="437"/>
      <c r="VV76" s="437"/>
      <c r="VW76" s="437"/>
      <c r="VX76" s="437"/>
      <c r="VY76" s="437"/>
      <c r="VZ76" s="437"/>
      <c r="WA76" s="437"/>
      <c r="WB76" s="437"/>
      <c r="WC76" s="437"/>
      <c r="WD76" s="437"/>
      <c r="WE76" s="437"/>
      <c r="WF76" s="437"/>
      <c r="WG76" s="437"/>
      <c r="WH76" s="437"/>
      <c r="WI76" s="437"/>
      <c r="WJ76" s="437"/>
      <c r="WK76" s="437"/>
      <c r="WL76" s="437"/>
      <c r="WM76" s="437"/>
      <c r="WN76" s="437"/>
      <c r="WO76" s="437"/>
      <c r="WP76" s="437"/>
      <c r="WQ76" s="437"/>
      <c r="WR76" s="437"/>
      <c r="WS76" s="437"/>
      <c r="WT76" s="437"/>
      <c r="WU76" s="437"/>
      <c r="WV76" s="437"/>
      <c r="WW76" s="437"/>
      <c r="WX76" s="437"/>
      <c r="WY76" s="437"/>
      <c r="WZ76" s="437"/>
      <c r="XA76" s="437"/>
      <c r="XB76" s="437"/>
      <c r="XC76" s="437"/>
      <c r="XD76" s="437"/>
      <c r="XE76" s="437"/>
      <c r="XF76" s="437"/>
      <c r="XG76" s="437"/>
      <c r="XH76" s="437"/>
      <c r="XI76" s="437"/>
      <c r="XJ76" s="437"/>
      <c r="XK76" s="437"/>
      <c r="XL76" s="437"/>
      <c r="XM76" s="437"/>
      <c r="XN76" s="437"/>
      <c r="XO76" s="437"/>
      <c r="XP76" s="437"/>
      <c r="XQ76" s="437"/>
      <c r="XR76" s="437"/>
      <c r="XS76" s="437"/>
      <c r="XT76" s="437"/>
      <c r="XU76" s="437"/>
      <c r="XV76" s="437"/>
      <c r="XW76" s="437"/>
      <c r="XX76" s="437"/>
      <c r="XY76" s="437"/>
      <c r="XZ76" s="437"/>
      <c r="YA76" s="437"/>
      <c r="YB76" s="437"/>
      <c r="YC76" s="437"/>
      <c r="YD76" s="437"/>
      <c r="YE76" s="437"/>
      <c r="YF76" s="437"/>
      <c r="YG76" s="437"/>
      <c r="YH76" s="437"/>
      <c r="YI76" s="437"/>
      <c r="YJ76" s="437"/>
      <c r="YK76" s="437"/>
      <c r="YL76" s="437"/>
      <c r="YM76" s="437"/>
      <c r="YN76" s="437"/>
      <c r="YO76" s="437"/>
      <c r="YP76" s="437"/>
      <c r="YQ76" s="437"/>
      <c r="YR76" s="437"/>
      <c r="YS76" s="437"/>
      <c r="YT76" s="437"/>
      <c r="YU76" s="437"/>
      <c r="YV76" s="437"/>
      <c r="YW76" s="437"/>
      <c r="YX76" s="437"/>
      <c r="YY76" s="437"/>
      <c r="YZ76" s="437"/>
      <c r="ZA76" s="437"/>
      <c r="ZB76" s="437"/>
      <c r="ZC76" s="437"/>
      <c r="ZD76" s="437"/>
      <c r="ZE76" s="437"/>
      <c r="ZF76" s="437"/>
      <c r="ZG76" s="437"/>
      <c r="ZH76" s="437"/>
      <c r="ZI76" s="437"/>
      <c r="ZJ76" s="437"/>
      <c r="ZK76" s="437"/>
      <c r="ZL76" s="437"/>
      <c r="ZM76" s="437"/>
      <c r="ZN76" s="437"/>
      <c r="ZO76" s="437"/>
      <c r="ZP76" s="437"/>
      <c r="ZQ76" s="437"/>
      <c r="ZR76" s="437"/>
      <c r="ZS76" s="437"/>
      <c r="ZT76" s="437"/>
      <c r="ZU76" s="437"/>
      <c r="ZV76" s="437"/>
      <c r="ZW76" s="437"/>
      <c r="ZX76" s="437"/>
      <c r="ZY76" s="437"/>
      <c r="ZZ76" s="437"/>
      <c r="AAA76" s="437"/>
      <c r="AAB76" s="437"/>
      <c r="AAC76" s="437"/>
      <c r="AAD76" s="437"/>
      <c r="AAE76" s="437"/>
      <c r="AAF76" s="437"/>
      <c r="AAG76" s="437"/>
      <c r="AAH76" s="437"/>
      <c r="AAI76" s="437"/>
      <c r="AAJ76" s="437"/>
      <c r="AAK76" s="437"/>
      <c r="AAL76" s="437"/>
      <c r="AAM76" s="437"/>
      <c r="AAN76" s="437"/>
      <c r="AAO76" s="437"/>
      <c r="AAP76" s="437"/>
      <c r="AAQ76" s="437"/>
      <c r="AAR76" s="437"/>
      <c r="AAS76" s="437"/>
      <c r="AAT76" s="437"/>
      <c r="AAU76" s="437"/>
      <c r="AAV76" s="437"/>
      <c r="AAW76" s="437"/>
      <c r="AAX76" s="437"/>
      <c r="AAY76" s="437"/>
      <c r="AAZ76" s="437"/>
      <c r="ABA76" s="437"/>
      <c r="ABB76" s="437"/>
      <c r="ABC76" s="437"/>
      <c r="ABD76" s="437"/>
      <c r="ABE76" s="437"/>
      <c r="ABF76" s="437"/>
      <c r="ABG76" s="437"/>
      <c r="ABH76" s="437"/>
      <c r="ABI76" s="437"/>
      <c r="ABJ76" s="437"/>
      <c r="ABK76" s="437"/>
      <c r="ABL76" s="437"/>
      <c r="ABM76" s="437"/>
      <c r="ABN76" s="437"/>
      <c r="ABO76" s="437"/>
      <c r="ABP76" s="437"/>
      <c r="ABQ76" s="437"/>
      <c r="ABR76" s="437"/>
      <c r="ABS76" s="437"/>
      <c r="ABT76" s="437"/>
      <c r="ABU76" s="437"/>
      <c r="ABV76" s="437"/>
      <c r="ABW76" s="437"/>
      <c r="ABX76" s="437"/>
      <c r="ABY76" s="437"/>
      <c r="ABZ76" s="437"/>
      <c r="ACA76" s="437"/>
      <c r="ACB76" s="437"/>
      <c r="ACC76" s="437"/>
      <c r="ACD76" s="437"/>
      <c r="ACE76" s="437"/>
      <c r="ACF76" s="437"/>
      <c r="ACG76" s="437"/>
      <c r="ACH76" s="437"/>
      <c r="ACI76" s="437"/>
      <c r="ACJ76" s="437"/>
      <c r="ACK76" s="437"/>
      <c r="ACL76" s="437"/>
      <c r="ACM76" s="437"/>
      <c r="ACN76" s="437"/>
      <c r="ACO76" s="437"/>
      <c r="ACP76" s="437"/>
      <c r="ACQ76" s="437"/>
      <c r="ACR76" s="437"/>
      <c r="ACS76" s="437"/>
      <c r="ACT76" s="437"/>
      <c r="ACU76" s="437"/>
      <c r="ACV76" s="437"/>
      <c r="ACW76" s="437"/>
      <c r="ACX76" s="437"/>
      <c r="ACY76" s="437"/>
      <c r="ACZ76" s="437"/>
      <c r="ADA76" s="437"/>
      <c r="ADB76" s="437"/>
      <c r="ADC76" s="437"/>
      <c r="ADD76" s="437"/>
      <c r="ADE76" s="437"/>
      <c r="ADF76" s="437"/>
      <c r="ADG76" s="437"/>
      <c r="ADH76" s="437"/>
      <c r="ADI76" s="437"/>
      <c r="ADJ76" s="437"/>
      <c r="ADK76" s="437"/>
      <c r="ADL76" s="437"/>
      <c r="ADM76" s="437"/>
      <c r="ADN76" s="437"/>
      <c r="ADO76" s="437"/>
      <c r="ADP76" s="437"/>
      <c r="ADQ76" s="437"/>
      <c r="ADR76" s="437"/>
      <c r="ADS76" s="437"/>
      <c r="ADT76" s="437"/>
      <c r="ADU76" s="437"/>
      <c r="ADV76" s="437"/>
      <c r="ADW76" s="437"/>
      <c r="ADX76" s="437"/>
      <c r="ADY76" s="437"/>
      <c r="ADZ76" s="437"/>
      <c r="AEA76" s="437"/>
      <c r="AEB76" s="437"/>
      <c r="AEC76" s="437"/>
      <c r="AED76" s="437"/>
      <c r="AEE76" s="437"/>
      <c r="AEF76" s="437"/>
      <c r="AEG76" s="437"/>
      <c r="AEH76" s="437"/>
      <c r="AEI76" s="437"/>
      <c r="AEJ76" s="437"/>
      <c r="AEK76" s="437"/>
      <c r="AEL76" s="437"/>
      <c r="AEM76" s="437"/>
      <c r="AEN76" s="437"/>
      <c r="AEO76" s="437"/>
      <c r="AEP76" s="437"/>
      <c r="AEQ76" s="437"/>
      <c r="AER76" s="437"/>
      <c r="AES76" s="437"/>
      <c r="AET76" s="437"/>
      <c r="AEU76" s="437"/>
      <c r="AEV76" s="437"/>
      <c r="AEW76" s="437"/>
      <c r="AEX76" s="437"/>
      <c r="AEY76" s="437"/>
      <c r="AEZ76" s="437"/>
      <c r="AFA76" s="437"/>
      <c r="AFB76" s="437"/>
      <c r="AFC76" s="437"/>
      <c r="AFD76" s="437"/>
      <c r="AFE76" s="437"/>
      <c r="AFF76" s="437"/>
      <c r="AFG76" s="437"/>
      <c r="AFH76" s="437"/>
      <c r="AFI76" s="437"/>
      <c r="AFJ76" s="437"/>
      <c r="AFK76" s="437"/>
      <c r="AFL76" s="437"/>
      <c r="AFM76" s="437"/>
      <c r="AFN76" s="437"/>
      <c r="AFO76" s="437"/>
      <c r="AFP76" s="437"/>
      <c r="AFQ76" s="437"/>
      <c r="AFR76" s="437"/>
      <c r="AFS76" s="437"/>
      <c r="AFT76" s="437"/>
      <c r="AFU76" s="437"/>
      <c r="AFV76" s="437"/>
      <c r="AFW76" s="437"/>
      <c r="AFX76" s="437"/>
      <c r="AFY76" s="437"/>
      <c r="AFZ76" s="437"/>
      <c r="AGA76" s="437"/>
      <c r="AGB76" s="437"/>
      <c r="AGC76" s="437"/>
      <c r="AGD76" s="437"/>
      <c r="AGE76" s="437"/>
      <c r="AGF76" s="437"/>
      <c r="AGG76" s="437"/>
      <c r="AGH76" s="437"/>
      <c r="AGI76" s="437"/>
      <c r="AGJ76" s="437"/>
      <c r="AGK76" s="437"/>
      <c r="AGL76" s="437"/>
      <c r="AGM76" s="437"/>
      <c r="AGN76" s="437"/>
      <c r="AGO76" s="437"/>
      <c r="AGP76" s="437"/>
      <c r="AGQ76" s="437"/>
      <c r="AGR76" s="437"/>
      <c r="AGS76" s="437"/>
      <c r="AGT76" s="437"/>
      <c r="AGU76" s="437"/>
      <c r="AGV76" s="437"/>
      <c r="AGW76" s="437"/>
      <c r="AGX76" s="437"/>
      <c r="AGY76" s="437"/>
      <c r="AGZ76" s="437"/>
      <c r="AHA76" s="437"/>
      <c r="AHB76" s="437"/>
      <c r="AHC76" s="437"/>
      <c r="AHD76" s="437"/>
      <c r="AHE76" s="437"/>
      <c r="AHF76" s="437"/>
      <c r="AHG76" s="437"/>
      <c r="AHH76" s="437"/>
      <c r="AHI76" s="437"/>
      <c r="AHJ76" s="437"/>
      <c r="AHK76" s="437"/>
      <c r="AHL76" s="437"/>
      <c r="AHM76" s="437"/>
      <c r="AHN76" s="437"/>
      <c r="AHO76" s="437"/>
      <c r="AHP76" s="437"/>
      <c r="AHQ76" s="437"/>
      <c r="AHR76" s="437"/>
      <c r="AHS76" s="437"/>
      <c r="AHT76" s="437"/>
      <c r="AHU76" s="437"/>
      <c r="AHV76" s="437"/>
      <c r="AHW76" s="437"/>
      <c r="AHX76" s="437"/>
      <c r="AHY76" s="437"/>
      <c r="AHZ76" s="437"/>
      <c r="AIA76" s="437"/>
      <c r="AIB76" s="437"/>
      <c r="AIC76" s="437"/>
      <c r="AID76" s="437"/>
      <c r="AIE76" s="437"/>
      <c r="AIF76" s="437"/>
      <c r="AIG76" s="437"/>
      <c r="AIH76" s="437"/>
      <c r="AII76" s="437"/>
      <c r="AIJ76" s="437"/>
      <c r="AIK76" s="437"/>
      <c r="AIL76" s="437"/>
      <c r="AIM76" s="437"/>
      <c r="AIN76" s="437"/>
      <c r="AIO76" s="437"/>
      <c r="AIP76" s="437"/>
      <c r="AIQ76" s="437"/>
      <c r="AIR76" s="437"/>
      <c r="AIS76" s="437"/>
      <c r="AIT76" s="437"/>
      <c r="AIU76" s="437"/>
      <c r="AIV76" s="437"/>
      <c r="AIW76" s="437"/>
      <c r="AIX76" s="437"/>
      <c r="AIY76" s="437"/>
      <c r="AIZ76" s="437"/>
      <c r="AJA76" s="437"/>
      <c r="AJB76" s="437"/>
      <c r="AJC76" s="437"/>
      <c r="AJD76" s="437"/>
      <c r="AJE76" s="437"/>
      <c r="AJF76" s="437"/>
      <c r="AJG76" s="437"/>
      <c r="AJH76" s="437"/>
      <c r="AJI76" s="437"/>
      <c r="AJJ76" s="437"/>
      <c r="AJK76" s="437"/>
      <c r="AJL76" s="437"/>
      <c r="AJM76" s="437"/>
      <c r="AJN76" s="437"/>
      <c r="AJO76" s="437"/>
      <c r="AJP76" s="437"/>
      <c r="AJQ76" s="437"/>
      <c r="AJR76" s="437"/>
      <c r="AJS76" s="437"/>
      <c r="AJT76" s="437"/>
      <c r="AJU76" s="437"/>
      <c r="AJV76" s="437"/>
      <c r="AJW76" s="437"/>
      <c r="AJX76" s="437"/>
      <c r="AJY76" s="437"/>
      <c r="AJZ76" s="437"/>
      <c r="AKA76" s="437"/>
      <c r="AKB76" s="437"/>
      <c r="AKC76" s="437"/>
      <c r="AKD76" s="437"/>
      <c r="AKE76" s="437"/>
      <c r="AKF76" s="437"/>
      <c r="AKG76" s="437"/>
      <c r="AKH76" s="437"/>
      <c r="AKI76" s="437"/>
      <c r="AKJ76" s="437"/>
      <c r="AKK76" s="437"/>
      <c r="AKL76" s="437"/>
      <c r="AKM76" s="437"/>
      <c r="AKN76" s="437"/>
      <c r="AKO76" s="437"/>
      <c r="AKP76" s="437"/>
      <c r="AKQ76" s="437"/>
      <c r="AKR76" s="437"/>
      <c r="AKS76" s="437"/>
      <c r="AKT76" s="437"/>
      <c r="AKU76" s="437"/>
      <c r="AKV76" s="437"/>
      <c r="AKW76" s="437"/>
      <c r="AKX76" s="437"/>
      <c r="AKY76" s="437"/>
      <c r="AKZ76" s="437"/>
      <c r="ALA76" s="437"/>
      <c r="ALB76" s="437"/>
      <c r="ALC76" s="437"/>
      <c r="ALD76" s="437"/>
      <c r="ALE76" s="437"/>
      <c r="ALF76" s="437"/>
      <c r="ALG76" s="437"/>
      <c r="ALH76" s="437"/>
      <c r="ALI76" s="437"/>
      <c r="ALJ76" s="437"/>
      <c r="ALK76" s="437"/>
      <c r="ALL76" s="437"/>
      <c r="ALM76" s="437"/>
      <c r="ALN76" s="437"/>
      <c r="ALO76" s="437"/>
      <c r="ALP76" s="437"/>
      <c r="ALQ76" s="437"/>
      <c r="ALR76" s="437"/>
      <c r="ALS76" s="437"/>
      <c r="ALT76" s="437"/>
      <c r="ALU76" s="437"/>
      <c r="ALV76" s="437"/>
      <c r="ALW76" s="437"/>
      <c r="ALX76" s="437"/>
      <c r="ALY76" s="437"/>
      <c r="ALZ76" s="437"/>
      <c r="AMA76" s="437"/>
      <c r="AMB76" s="437"/>
      <c r="AMC76" s="437"/>
      <c r="AMD76" s="437"/>
      <c r="AME76" s="437"/>
      <c r="AMF76" s="437"/>
      <c r="AMG76" s="437"/>
      <c r="AMH76" s="437"/>
      <c r="AMI76" s="437"/>
      <c r="AMJ76" s="437"/>
      <c r="AMK76" s="437"/>
    </row>
    <row r="77" spans="1:1025" ht="18" customHeight="1">
      <c r="A77" s="433" t="s">
        <v>411</v>
      </c>
      <c r="B77" s="433"/>
      <c r="C77" s="433"/>
      <c r="D77" s="433"/>
      <c r="E77" s="433"/>
      <c r="F77" s="433"/>
      <c r="G77" s="433"/>
      <c r="H77" s="433"/>
      <c r="I77" s="433"/>
      <c r="J77" s="433"/>
      <c r="K77" s="433"/>
      <c r="L77" s="433"/>
      <c r="M77" s="433"/>
      <c r="N77" s="433"/>
      <c r="O77" s="433"/>
      <c r="P77" s="433"/>
      <c r="Q77" s="433"/>
      <c r="R77" s="433"/>
      <c r="S77" s="433"/>
      <c r="T77" s="433"/>
      <c r="U77" s="433"/>
      <c r="V77" s="433"/>
      <c r="W77" s="433"/>
      <c r="X77" s="433"/>
      <c r="Y77" s="433"/>
      <c r="Z77" s="433"/>
      <c r="AA77" s="433"/>
      <c r="AB77" s="433"/>
      <c r="AC77" s="433"/>
    </row>
    <row r="78" spans="1:1025">
      <c r="A78" s="86" t="s">
        <v>413</v>
      </c>
      <c r="B78" s="120"/>
      <c r="C78" s="120"/>
      <c r="D78" s="120"/>
      <c r="E78" s="120"/>
      <c r="F78" s="120"/>
      <c r="G78" s="120"/>
      <c r="H78" s="129"/>
      <c r="I78" s="129"/>
    </row>
    <row r="79" spans="1:1025" ht="19.5" customHeight="1">
      <c r="A79" s="86"/>
      <c r="B79" s="448" t="s">
        <v>417</v>
      </c>
      <c r="C79" s="448"/>
      <c r="D79" s="448"/>
      <c r="E79" s="448"/>
      <c r="F79" s="448"/>
      <c r="G79" s="448"/>
      <c r="H79" s="448"/>
      <c r="I79" s="448"/>
      <c r="J79" s="448"/>
      <c r="K79" s="448"/>
      <c r="L79" s="448"/>
      <c r="M79" s="448"/>
      <c r="N79" s="448"/>
      <c r="O79" s="448"/>
      <c r="P79" s="448"/>
      <c r="Q79" s="448"/>
      <c r="R79" s="448"/>
      <c r="S79" s="448"/>
      <c r="T79" s="448"/>
      <c r="U79" s="448"/>
      <c r="V79" s="448"/>
      <c r="W79" s="448"/>
      <c r="X79" s="448"/>
      <c r="Y79" s="448"/>
      <c r="Z79" s="468" t="s">
        <v>409</v>
      </c>
      <c r="AA79" s="468"/>
      <c r="AB79" s="468"/>
    </row>
    <row r="80" spans="1:1025" ht="19.5" customHeight="1">
      <c r="A80" s="86"/>
      <c r="B80" s="448"/>
      <c r="C80" s="448"/>
      <c r="D80" s="448"/>
      <c r="E80" s="448"/>
      <c r="F80" s="448"/>
      <c r="G80" s="448"/>
      <c r="H80" s="448"/>
      <c r="I80" s="448"/>
      <c r="J80" s="448"/>
      <c r="K80" s="448"/>
      <c r="L80" s="448"/>
      <c r="M80" s="448"/>
      <c r="N80" s="448"/>
      <c r="O80" s="448"/>
      <c r="P80" s="448"/>
      <c r="Q80" s="448"/>
      <c r="R80" s="448"/>
      <c r="S80" s="448"/>
      <c r="T80" s="448"/>
      <c r="U80" s="448"/>
      <c r="V80" s="448"/>
      <c r="W80" s="448"/>
      <c r="X80" s="448"/>
      <c r="Y80" s="448"/>
      <c r="Z80" s="468"/>
      <c r="AA80" s="468"/>
      <c r="AB80" s="468"/>
    </row>
    <row r="81" spans="1:29" ht="19.5" customHeight="1">
      <c r="A81" s="86"/>
      <c r="B81" s="448"/>
      <c r="C81" s="448"/>
      <c r="D81" s="448"/>
      <c r="E81" s="448"/>
      <c r="F81" s="448"/>
      <c r="G81" s="448"/>
      <c r="H81" s="448"/>
      <c r="I81" s="448"/>
      <c r="J81" s="448"/>
      <c r="K81" s="448"/>
      <c r="L81" s="448"/>
      <c r="M81" s="448"/>
      <c r="N81" s="448"/>
      <c r="O81" s="448"/>
      <c r="P81" s="448"/>
      <c r="Q81" s="448"/>
      <c r="R81" s="448"/>
      <c r="S81" s="448"/>
      <c r="T81" s="448"/>
      <c r="U81" s="448"/>
      <c r="V81" s="448"/>
      <c r="W81" s="448"/>
      <c r="X81" s="448"/>
      <c r="Y81" s="448"/>
      <c r="Z81" s="468"/>
      <c r="AA81" s="468"/>
      <c r="AB81" s="468"/>
    </row>
    <row r="82" spans="1:29" ht="21.75" customHeight="1">
      <c r="A82" s="86"/>
      <c r="B82" s="449" t="s">
        <v>141</v>
      </c>
      <c r="C82" s="449"/>
      <c r="D82" s="449"/>
      <c r="E82" s="449"/>
      <c r="F82" s="449"/>
      <c r="G82" s="449"/>
      <c r="H82" s="449"/>
      <c r="I82" s="449"/>
      <c r="J82" s="449"/>
      <c r="K82" s="449"/>
      <c r="L82" s="449"/>
      <c r="M82" s="449"/>
      <c r="N82" s="449"/>
      <c r="O82" s="449"/>
      <c r="P82" s="449"/>
      <c r="Q82" s="449"/>
      <c r="R82" s="449"/>
      <c r="S82" s="449"/>
      <c r="T82" s="449"/>
      <c r="U82" s="449"/>
      <c r="V82" s="449"/>
      <c r="W82" s="449"/>
      <c r="X82" s="449"/>
      <c r="Y82" s="449"/>
      <c r="Z82" s="469" t="s">
        <v>409</v>
      </c>
      <c r="AA82" s="469"/>
      <c r="AB82" s="469"/>
    </row>
    <row r="83" spans="1:29" ht="21.75" customHeight="1">
      <c r="A83" s="86"/>
      <c r="B83" s="449"/>
      <c r="C83" s="449"/>
      <c r="D83" s="449"/>
      <c r="E83" s="449"/>
      <c r="F83" s="449"/>
      <c r="G83" s="449"/>
      <c r="H83" s="449"/>
      <c r="I83" s="449"/>
      <c r="J83" s="449"/>
      <c r="K83" s="449"/>
      <c r="L83" s="449"/>
      <c r="M83" s="449"/>
      <c r="N83" s="449"/>
      <c r="O83" s="449"/>
      <c r="P83" s="449"/>
      <c r="Q83" s="449"/>
      <c r="R83" s="449"/>
      <c r="S83" s="449"/>
      <c r="T83" s="449"/>
      <c r="U83" s="449"/>
      <c r="V83" s="449"/>
      <c r="W83" s="449"/>
      <c r="X83" s="449"/>
      <c r="Y83" s="449"/>
      <c r="Z83" s="469"/>
      <c r="AA83" s="469"/>
      <c r="AB83" s="469"/>
    </row>
    <row r="84" spans="1:29" ht="21.75" customHeight="1">
      <c r="A84" s="86"/>
      <c r="B84" s="449"/>
      <c r="C84" s="449"/>
      <c r="D84" s="449"/>
      <c r="E84" s="449"/>
      <c r="F84" s="449"/>
      <c r="G84" s="449"/>
      <c r="H84" s="449"/>
      <c r="I84" s="449"/>
      <c r="J84" s="449"/>
      <c r="K84" s="449"/>
      <c r="L84" s="449"/>
      <c r="M84" s="449"/>
      <c r="N84" s="449"/>
      <c r="O84" s="449"/>
      <c r="P84" s="449"/>
      <c r="Q84" s="449"/>
      <c r="R84" s="449"/>
      <c r="S84" s="449"/>
      <c r="T84" s="449"/>
      <c r="U84" s="449"/>
      <c r="V84" s="449"/>
      <c r="W84" s="449"/>
      <c r="X84" s="449"/>
      <c r="Y84" s="449"/>
      <c r="Z84" s="469"/>
      <c r="AA84" s="469"/>
      <c r="AB84" s="469"/>
    </row>
    <row r="85" spans="1:29" ht="13.15" customHeight="1">
      <c r="A85" s="86"/>
      <c r="B85" s="450" t="s">
        <v>419</v>
      </c>
      <c r="C85" s="450"/>
      <c r="D85" s="450"/>
      <c r="E85" s="450"/>
      <c r="F85" s="450"/>
      <c r="G85" s="450"/>
      <c r="H85" s="450"/>
      <c r="I85" s="450"/>
      <c r="J85" s="450"/>
      <c r="K85" s="450"/>
      <c r="L85" s="450"/>
      <c r="M85" s="450"/>
      <c r="N85" s="450"/>
      <c r="O85" s="450"/>
      <c r="P85" s="450"/>
      <c r="Q85" s="450"/>
      <c r="R85" s="450"/>
      <c r="S85" s="450"/>
      <c r="T85" s="450"/>
      <c r="U85" s="450"/>
      <c r="V85" s="450"/>
      <c r="W85" s="450"/>
      <c r="X85" s="450"/>
      <c r="Y85" s="450"/>
      <c r="Z85" s="470" t="s">
        <v>409</v>
      </c>
      <c r="AA85" s="470"/>
      <c r="AB85" s="470"/>
    </row>
    <row r="86" spans="1:29" ht="13.15" customHeight="1">
      <c r="A86" s="86"/>
      <c r="B86" s="450"/>
      <c r="C86" s="450"/>
      <c r="D86" s="450"/>
      <c r="E86" s="450"/>
      <c r="F86" s="450"/>
      <c r="G86" s="450"/>
      <c r="H86" s="450"/>
      <c r="I86" s="450"/>
      <c r="J86" s="450"/>
      <c r="K86" s="450"/>
      <c r="L86" s="450"/>
      <c r="M86" s="450"/>
      <c r="N86" s="450"/>
      <c r="O86" s="450"/>
      <c r="P86" s="450"/>
      <c r="Q86" s="450"/>
      <c r="R86" s="450"/>
      <c r="S86" s="450"/>
      <c r="T86" s="450"/>
      <c r="U86" s="450"/>
      <c r="V86" s="450"/>
      <c r="W86" s="450"/>
      <c r="X86" s="450"/>
      <c r="Y86" s="450"/>
      <c r="Z86" s="470"/>
      <c r="AA86" s="470"/>
      <c r="AB86" s="470"/>
    </row>
    <row r="87" spans="1:29" ht="13.15" customHeight="1">
      <c r="A87" s="86"/>
      <c r="B87" s="450"/>
      <c r="C87" s="450"/>
      <c r="D87" s="450"/>
      <c r="E87" s="450"/>
      <c r="F87" s="450"/>
      <c r="G87" s="450"/>
      <c r="H87" s="450"/>
      <c r="I87" s="450"/>
      <c r="J87" s="450"/>
      <c r="K87" s="450"/>
      <c r="L87" s="450"/>
      <c r="M87" s="450"/>
      <c r="N87" s="450"/>
      <c r="O87" s="450"/>
      <c r="P87" s="450"/>
      <c r="Q87" s="450"/>
      <c r="R87" s="450"/>
      <c r="S87" s="450"/>
      <c r="T87" s="450"/>
      <c r="U87" s="450"/>
      <c r="V87" s="450"/>
      <c r="W87" s="450"/>
      <c r="X87" s="450"/>
      <c r="Y87" s="450"/>
      <c r="Z87" s="470"/>
      <c r="AA87" s="470"/>
      <c r="AB87" s="470"/>
    </row>
    <row r="88" spans="1:29" ht="16.5" customHeight="1">
      <c r="A88" s="86"/>
      <c r="B88" s="451" t="s">
        <v>420</v>
      </c>
      <c r="C88" s="451"/>
      <c r="D88" s="451"/>
      <c r="E88" s="451"/>
      <c r="F88" s="451"/>
      <c r="G88" s="451"/>
      <c r="H88" s="451"/>
      <c r="I88" s="451"/>
      <c r="J88" s="451"/>
      <c r="K88" s="451"/>
      <c r="L88" s="451"/>
      <c r="M88" s="451"/>
      <c r="N88" s="451"/>
      <c r="O88" s="451"/>
      <c r="P88" s="451"/>
      <c r="Q88" s="451"/>
      <c r="R88" s="451"/>
      <c r="S88" s="451"/>
      <c r="T88" s="451"/>
      <c r="U88" s="451"/>
      <c r="V88" s="451"/>
      <c r="W88" s="451"/>
      <c r="X88" s="451"/>
      <c r="Y88" s="451"/>
      <c r="Z88" s="471" t="s">
        <v>409</v>
      </c>
      <c r="AA88" s="471"/>
      <c r="AB88" s="471"/>
    </row>
    <row r="89" spans="1:29" ht="16.5" customHeight="1">
      <c r="A89" s="86"/>
      <c r="B89" s="451"/>
      <c r="C89" s="451"/>
      <c r="D89" s="451"/>
      <c r="E89" s="451"/>
      <c r="F89" s="451"/>
      <c r="G89" s="451"/>
      <c r="H89" s="451"/>
      <c r="I89" s="451"/>
      <c r="J89" s="451"/>
      <c r="K89" s="451"/>
      <c r="L89" s="451"/>
      <c r="M89" s="451"/>
      <c r="N89" s="451"/>
      <c r="O89" s="451"/>
      <c r="P89" s="451"/>
      <c r="Q89" s="451"/>
      <c r="R89" s="451"/>
      <c r="S89" s="451"/>
      <c r="T89" s="451"/>
      <c r="U89" s="451"/>
      <c r="V89" s="451"/>
      <c r="W89" s="451"/>
      <c r="X89" s="451"/>
      <c r="Y89" s="451"/>
      <c r="Z89" s="471"/>
      <c r="AA89" s="471"/>
      <c r="AB89" s="471"/>
    </row>
    <row r="90" spans="1:29" ht="16.5" customHeight="1">
      <c r="A90" s="86"/>
      <c r="B90" s="451"/>
      <c r="C90" s="451"/>
      <c r="D90" s="451"/>
      <c r="E90" s="451"/>
      <c r="F90" s="451"/>
      <c r="G90" s="451"/>
      <c r="H90" s="451"/>
      <c r="I90" s="451"/>
      <c r="J90" s="451"/>
      <c r="K90" s="451"/>
      <c r="L90" s="451"/>
      <c r="M90" s="451"/>
      <c r="N90" s="451"/>
      <c r="O90" s="451"/>
      <c r="P90" s="451"/>
      <c r="Q90" s="451"/>
      <c r="R90" s="451"/>
      <c r="S90" s="451"/>
      <c r="T90" s="451"/>
      <c r="U90" s="451"/>
      <c r="V90" s="451"/>
      <c r="W90" s="451"/>
      <c r="X90" s="451"/>
      <c r="Y90" s="451"/>
      <c r="Z90" s="471"/>
      <c r="AA90" s="471"/>
      <c r="AB90" s="471"/>
    </row>
    <row r="91" spans="1:29">
      <c r="A91" s="86"/>
      <c r="B91" s="86"/>
      <c r="C91" s="86"/>
      <c r="D91" s="86"/>
      <c r="E91" s="86"/>
      <c r="F91" s="86"/>
      <c r="G91" s="86"/>
      <c r="H91" s="86"/>
      <c r="I91" s="86"/>
    </row>
    <row r="92" spans="1:29" ht="18" customHeight="1">
      <c r="A92" s="433" t="s">
        <v>4</v>
      </c>
      <c r="B92" s="433"/>
      <c r="C92" s="433"/>
      <c r="D92" s="433"/>
      <c r="E92" s="433"/>
      <c r="F92" s="433"/>
      <c r="G92" s="433"/>
      <c r="H92" s="433"/>
      <c r="I92" s="433"/>
      <c r="J92" s="433"/>
      <c r="K92" s="433"/>
      <c r="L92" s="433"/>
      <c r="M92" s="433"/>
      <c r="N92" s="433"/>
      <c r="O92" s="433"/>
      <c r="P92" s="433"/>
      <c r="Q92" s="433"/>
      <c r="R92" s="433"/>
      <c r="S92" s="433"/>
      <c r="T92" s="433"/>
      <c r="U92" s="433"/>
      <c r="V92" s="433"/>
      <c r="W92" s="433"/>
      <c r="X92" s="433"/>
      <c r="Y92" s="433"/>
      <c r="Z92" s="433"/>
      <c r="AA92" s="433"/>
      <c r="AB92" s="433"/>
      <c r="AC92" s="433"/>
    </row>
    <row r="93" spans="1:29" ht="7.5" customHeight="1">
      <c r="A93" s="88"/>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row>
    <row r="94" spans="1:29">
      <c r="A94" s="84" t="s">
        <v>292</v>
      </c>
      <c r="B94" s="439"/>
      <c r="C94" s="439"/>
      <c r="D94" s="439"/>
      <c r="E94" s="439"/>
      <c r="F94" s="439"/>
      <c r="G94" s="439"/>
      <c r="H94" s="439"/>
      <c r="I94" s="439"/>
    </row>
    <row r="95" spans="1:29" ht="13.15" customHeight="1">
      <c r="A95" s="84"/>
      <c r="B95" s="448" t="s">
        <v>131</v>
      </c>
      <c r="C95" s="448"/>
      <c r="D95" s="448"/>
      <c r="E95" s="448"/>
      <c r="F95" s="448"/>
      <c r="G95" s="448"/>
      <c r="H95" s="448"/>
      <c r="I95" s="448"/>
      <c r="J95" s="448"/>
      <c r="K95" s="448"/>
      <c r="L95" s="448"/>
      <c r="M95" s="448"/>
      <c r="N95" s="448"/>
      <c r="O95" s="448"/>
      <c r="P95" s="448"/>
      <c r="Q95" s="448"/>
      <c r="R95" s="448"/>
      <c r="S95" s="448"/>
      <c r="T95" s="448"/>
      <c r="U95" s="448"/>
      <c r="V95" s="448"/>
      <c r="W95" s="448"/>
      <c r="X95" s="448"/>
      <c r="Y95" s="448"/>
      <c r="Z95" s="469" t="s">
        <v>409</v>
      </c>
      <c r="AA95" s="469"/>
      <c r="AB95" s="469"/>
    </row>
    <row r="96" spans="1:29" ht="13.15" customHeight="1">
      <c r="A96" s="84"/>
      <c r="B96" s="448"/>
      <c r="C96" s="448"/>
      <c r="D96" s="448"/>
      <c r="E96" s="448"/>
      <c r="F96" s="448"/>
      <c r="G96" s="448"/>
      <c r="H96" s="448"/>
      <c r="I96" s="448"/>
      <c r="J96" s="448"/>
      <c r="K96" s="448"/>
      <c r="L96" s="448"/>
      <c r="M96" s="448"/>
      <c r="N96" s="448"/>
      <c r="O96" s="448"/>
      <c r="P96" s="448"/>
      <c r="Q96" s="448"/>
      <c r="R96" s="448"/>
      <c r="S96" s="448"/>
      <c r="T96" s="448"/>
      <c r="U96" s="448"/>
      <c r="V96" s="448"/>
      <c r="W96" s="448"/>
      <c r="X96" s="448"/>
      <c r="Y96" s="448"/>
      <c r="Z96" s="469"/>
      <c r="AA96" s="469"/>
      <c r="AB96" s="469"/>
    </row>
    <row r="97" spans="1:29" ht="13.15" customHeight="1">
      <c r="A97" s="84"/>
      <c r="B97" s="449" t="s">
        <v>414</v>
      </c>
      <c r="C97" s="449"/>
      <c r="D97" s="449"/>
      <c r="E97" s="449"/>
      <c r="F97" s="449"/>
      <c r="G97" s="449"/>
      <c r="H97" s="449"/>
      <c r="I97" s="449"/>
      <c r="J97" s="449"/>
      <c r="K97" s="449"/>
      <c r="L97" s="449"/>
      <c r="M97" s="449"/>
      <c r="N97" s="449"/>
      <c r="O97" s="449"/>
      <c r="P97" s="449"/>
      <c r="Q97" s="449"/>
      <c r="R97" s="449"/>
      <c r="S97" s="449"/>
      <c r="T97" s="449"/>
      <c r="U97" s="449"/>
      <c r="V97" s="449"/>
      <c r="W97" s="449"/>
      <c r="X97" s="449"/>
      <c r="Y97" s="449"/>
      <c r="Z97" s="469" t="s">
        <v>409</v>
      </c>
      <c r="AA97" s="469"/>
      <c r="AB97" s="469"/>
    </row>
    <row r="98" spans="1:29" ht="13.15" customHeight="1">
      <c r="A98" s="84"/>
      <c r="B98" s="449"/>
      <c r="C98" s="449"/>
      <c r="D98" s="449"/>
      <c r="E98" s="449"/>
      <c r="F98" s="449"/>
      <c r="G98" s="449"/>
      <c r="H98" s="449"/>
      <c r="I98" s="449"/>
      <c r="J98" s="449"/>
      <c r="K98" s="449"/>
      <c r="L98" s="449"/>
      <c r="M98" s="449"/>
      <c r="N98" s="449"/>
      <c r="O98" s="449"/>
      <c r="P98" s="449"/>
      <c r="Q98" s="449"/>
      <c r="R98" s="449"/>
      <c r="S98" s="449"/>
      <c r="T98" s="449"/>
      <c r="U98" s="449"/>
      <c r="V98" s="449"/>
      <c r="W98" s="449"/>
      <c r="X98" s="449"/>
      <c r="Y98" s="449"/>
      <c r="Z98" s="469"/>
      <c r="AA98" s="469"/>
      <c r="AB98" s="469"/>
    </row>
    <row r="99" spans="1:29">
      <c r="A99" s="439"/>
      <c r="B99" s="439"/>
      <c r="C99" s="439"/>
      <c r="D99" s="439"/>
      <c r="E99" s="439"/>
      <c r="F99" s="439"/>
      <c r="G99" s="439"/>
      <c r="H99" s="439"/>
      <c r="I99" s="439"/>
    </row>
    <row r="100" spans="1:29">
      <c r="A100" s="433" t="s">
        <v>205</v>
      </c>
      <c r="B100" s="433"/>
      <c r="C100" s="433"/>
      <c r="D100" s="433"/>
      <c r="E100" s="433"/>
      <c r="F100" s="433"/>
      <c r="G100" s="433"/>
      <c r="H100" s="433"/>
      <c r="I100" s="433"/>
      <c r="J100" s="433"/>
      <c r="K100" s="433"/>
      <c r="L100" s="433"/>
      <c r="M100" s="433"/>
      <c r="N100" s="433"/>
      <c r="O100" s="433"/>
      <c r="P100" s="433"/>
      <c r="Q100" s="433"/>
      <c r="R100" s="433"/>
      <c r="S100" s="433"/>
      <c r="T100" s="433"/>
      <c r="U100" s="433"/>
      <c r="V100" s="433"/>
      <c r="W100" s="433"/>
      <c r="X100" s="433"/>
      <c r="Y100" s="433"/>
      <c r="Z100" s="433"/>
      <c r="AA100" s="433"/>
      <c r="AB100" s="433"/>
      <c r="AC100" s="433"/>
    </row>
    <row r="102" spans="1:29">
      <c r="A102" s="430" t="s">
        <v>547</v>
      </c>
    </row>
    <row r="104" spans="1:29">
      <c r="B104" s="415" t="s">
        <v>349</v>
      </c>
      <c r="C104" s="415"/>
      <c r="D104" s="415"/>
      <c r="E104" s="415"/>
      <c r="F104" s="415"/>
      <c r="G104" s="415"/>
      <c r="H104" s="415"/>
      <c r="I104" s="415"/>
      <c r="J104" s="415"/>
      <c r="K104" s="415"/>
      <c r="L104" s="415"/>
      <c r="M104" s="415" t="s">
        <v>441</v>
      </c>
      <c r="N104" s="415"/>
      <c r="O104" s="415"/>
      <c r="P104" s="415"/>
      <c r="Q104" s="415"/>
      <c r="R104" s="415" t="s">
        <v>287</v>
      </c>
      <c r="S104" s="415"/>
      <c r="T104" s="415"/>
      <c r="U104" s="415"/>
      <c r="V104" s="415"/>
      <c r="W104" s="415"/>
      <c r="X104" s="415"/>
      <c r="Y104" s="415"/>
    </row>
    <row r="105" spans="1:29">
      <c r="B105" s="453" t="s">
        <v>89</v>
      </c>
      <c r="C105" s="453"/>
      <c r="D105" s="453"/>
      <c r="E105" s="453"/>
      <c r="F105" s="453"/>
      <c r="G105" s="453"/>
      <c r="H105" s="453"/>
      <c r="I105" s="453"/>
      <c r="J105" s="453"/>
      <c r="K105" s="453"/>
      <c r="L105" s="453"/>
      <c r="M105" s="415"/>
      <c r="N105" s="415"/>
      <c r="O105" s="415"/>
      <c r="P105" s="415"/>
      <c r="Q105" s="415"/>
      <c r="R105" s="415"/>
      <c r="S105" s="415"/>
      <c r="T105" s="415"/>
      <c r="U105" s="415"/>
      <c r="V105" s="415"/>
      <c r="W105" s="415"/>
      <c r="X105" s="415"/>
      <c r="Y105" s="415"/>
    </row>
    <row r="106" spans="1:29">
      <c r="B106" s="453" t="s">
        <v>214</v>
      </c>
      <c r="C106" s="453"/>
      <c r="D106" s="453"/>
      <c r="E106" s="453"/>
      <c r="F106" s="453"/>
      <c r="G106" s="453"/>
      <c r="H106" s="453"/>
      <c r="I106" s="453"/>
      <c r="J106" s="453"/>
      <c r="K106" s="453"/>
      <c r="L106" s="453"/>
      <c r="M106" s="415"/>
      <c r="N106" s="415"/>
      <c r="O106" s="415"/>
      <c r="P106" s="415"/>
      <c r="Q106" s="415"/>
      <c r="R106" s="415"/>
      <c r="S106" s="415"/>
      <c r="T106" s="415"/>
      <c r="U106" s="415"/>
      <c r="V106" s="415"/>
      <c r="W106" s="415"/>
      <c r="X106" s="415"/>
      <c r="Y106" s="415"/>
    </row>
    <row r="107" spans="1:29">
      <c r="B107" s="453" t="s">
        <v>443</v>
      </c>
      <c r="C107" s="453"/>
      <c r="D107" s="453"/>
      <c r="E107" s="453"/>
      <c r="F107" s="453"/>
      <c r="G107" s="453"/>
      <c r="H107" s="453"/>
      <c r="I107" s="453"/>
      <c r="J107" s="453"/>
      <c r="K107" s="453"/>
      <c r="L107" s="453"/>
      <c r="M107" s="415"/>
      <c r="N107" s="415"/>
      <c r="O107" s="415"/>
      <c r="P107" s="415"/>
      <c r="Q107" s="415"/>
      <c r="R107" s="415"/>
      <c r="S107" s="415"/>
      <c r="T107" s="415"/>
      <c r="U107" s="415"/>
      <c r="V107" s="415"/>
      <c r="W107" s="415"/>
      <c r="X107" s="415"/>
      <c r="Y107" s="415"/>
    </row>
    <row r="108" spans="1:29">
      <c r="B108" s="453" t="s">
        <v>73</v>
      </c>
      <c r="C108" s="453"/>
      <c r="D108" s="453"/>
      <c r="E108" s="453"/>
      <c r="F108" s="453"/>
      <c r="G108" s="453"/>
      <c r="H108" s="453"/>
      <c r="I108" s="453"/>
      <c r="J108" s="453"/>
      <c r="K108" s="453"/>
      <c r="L108" s="453"/>
      <c r="M108" s="415"/>
      <c r="N108" s="415"/>
      <c r="O108" s="415"/>
      <c r="P108" s="415"/>
      <c r="Q108" s="415"/>
      <c r="R108" s="415"/>
      <c r="S108" s="415"/>
      <c r="T108" s="415"/>
      <c r="U108" s="415"/>
      <c r="V108" s="415"/>
      <c r="W108" s="415"/>
      <c r="X108" s="415"/>
      <c r="Y108" s="415"/>
    </row>
    <row r="109" spans="1:29">
      <c r="B109" s="453" t="s">
        <v>446</v>
      </c>
      <c r="C109" s="453"/>
      <c r="D109" s="453"/>
      <c r="E109" s="453"/>
      <c r="F109" s="453"/>
      <c r="G109" s="453"/>
      <c r="H109" s="453"/>
      <c r="I109" s="453"/>
      <c r="J109" s="453"/>
      <c r="K109" s="453"/>
      <c r="L109" s="453"/>
      <c r="M109" s="415"/>
      <c r="N109" s="415"/>
      <c r="O109" s="415"/>
      <c r="P109" s="415"/>
      <c r="Q109" s="415"/>
      <c r="R109" s="415"/>
      <c r="S109" s="415"/>
      <c r="T109" s="415"/>
      <c r="U109" s="415"/>
      <c r="V109" s="415"/>
      <c r="W109" s="415"/>
      <c r="X109" s="415"/>
      <c r="Y109" s="415"/>
    </row>
    <row r="110" spans="1:29">
      <c r="B110" s="453" t="s">
        <v>220</v>
      </c>
      <c r="C110" s="453"/>
      <c r="D110" s="453"/>
      <c r="E110" s="453"/>
      <c r="F110" s="453"/>
      <c r="G110" s="453"/>
      <c r="H110" s="453"/>
      <c r="I110" s="453"/>
      <c r="J110" s="453"/>
      <c r="K110" s="453"/>
      <c r="L110" s="453"/>
      <c r="M110" s="415"/>
      <c r="N110" s="415"/>
      <c r="O110" s="415"/>
      <c r="P110" s="415"/>
      <c r="Q110" s="415"/>
      <c r="R110" s="415"/>
      <c r="S110" s="415"/>
      <c r="T110" s="415"/>
      <c r="U110" s="415"/>
      <c r="V110" s="415"/>
      <c r="W110" s="415"/>
      <c r="X110" s="415"/>
      <c r="Y110" s="415"/>
    </row>
    <row r="111" spans="1:29">
      <c r="B111" s="453" t="s">
        <v>146</v>
      </c>
      <c r="C111" s="453"/>
      <c r="D111" s="453"/>
      <c r="E111" s="453"/>
      <c r="F111" s="453"/>
      <c r="G111" s="453"/>
      <c r="H111" s="453"/>
      <c r="I111" s="453"/>
      <c r="J111" s="453"/>
      <c r="K111" s="453"/>
      <c r="L111" s="453"/>
      <c r="M111" s="415"/>
      <c r="N111" s="415"/>
      <c r="O111" s="415"/>
      <c r="P111" s="415"/>
      <c r="Q111" s="415"/>
      <c r="R111" s="415"/>
      <c r="S111" s="415"/>
      <c r="T111" s="415"/>
      <c r="U111" s="415"/>
      <c r="V111" s="415"/>
      <c r="W111" s="415"/>
      <c r="X111" s="415"/>
      <c r="Y111" s="415"/>
    </row>
    <row r="112" spans="1:29">
      <c r="B112" s="453" t="s">
        <v>447</v>
      </c>
      <c r="C112" s="453"/>
      <c r="D112" s="453"/>
      <c r="E112" s="453"/>
      <c r="F112" s="453"/>
      <c r="G112" s="453"/>
      <c r="H112" s="453"/>
      <c r="I112" s="453"/>
      <c r="J112" s="453"/>
      <c r="K112" s="453"/>
      <c r="L112" s="453"/>
      <c r="M112" s="415"/>
      <c r="N112" s="415"/>
      <c r="O112" s="415"/>
      <c r="P112" s="415"/>
      <c r="Q112" s="415"/>
      <c r="R112" s="415"/>
      <c r="S112" s="415"/>
      <c r="T112" s="415"/>
      <c r="U112" s="415"/>
      <c r="V112" s="415"/>
      <c r="W112" s="415"/>
      <c r="X112" s="415"/>
      <c r="Y112" s="415"/>
    </row>
    <row r="113" spans="2:25">
      <c r="B113" s="453" t="s">
        <v>448</v>
      </c>
      <c r="C113" s="453"/>
      <c r="D113" s="453"/>
      <c r="E113" s="453"/>
      <c r="F113" s="453"/>
      <c r="G113" s="453"/>
      <c r="H113" s="453"/>
      <c r="I113" s="453"/>
      <c r="J113" s="453"/>
      <c r="K113" s="453"/>
      <c r="L113" s="453"/>
      <c r="M113" s="415"/>
      <c r="N113" s="415"/>
      <c r="O113" s="415"/>
      <c r="P113" s="415"/>
      <c r="Q113" s="415"/>
      <c r="R113" s="415"/>
      <c r="S113" s="415"/>
      <c r="T113" s="415"/>
      <c r="U113" s="415"/>
      <c r="V113" s="415"/>
      <c r="W113" s="415"/>
      <c r="X113" s="415"/>
      <c r="Y113" s="415"/>
    </row>
    <row r="114" spans="2:25">
      <c r="B114" s="453" t="s">
        <v>452</v>
      </c>
      <c r="C114" s="453"/>
      <c r="D114" s="453"/>
      <c r="E114" s="453"/>
      <c r="F114" s="453"/>
      <c r="G114" s="453"/>
      <c r="H114" s="453"/>
      <c r="I114" s="453"/>
      <c r="J114" s="453"/>
      <c r="K114" s="453"/>
      <c r="L114" s="453"/>
      <c r="M114" s="415"/>
      <c r="N114" s="415"/>
      <c r="O114" s="415"/>
      <c r="P114" s="415"/>
      <c r="Q114" s="415"/>
      <c r="R114" s="415"/>
      <c r="S114" s="415"/>
      <c r="T114" s="415"/>
      <c r="U114" s="415"/>
      <c r="V114" s="415"/>
      <c r="W114" s="415"/>
      <c r="X114" s="415"/>
      <c r="Y114" s="415"/>
    </row>
    <row r="116" spans="2:25">
      <c r="B116" s="454" t="s">
        <v>230</v>
      </c>
      <c r="C116" s="454"/>
      <c r="D116" s="454"/>
      <c r="E116" s="454"/>
      <c r="F116" s="454"/>
      <c r="G116" s="454"/>
      <c r="H116" s="454"/>
      <c r="I116" s="454"/>
      <c r="J116" s="454"/>
      <c r="K116" s="454"/>
      <c r="L116" s="454"/>
      <c r="M116" s="454"/>
      <c r="N116" s="454"/>
      <c r="O116" s="454"/>
      <c r="P116" s="454"/>
      <c r="Q116" s="454"/>
      <c r="R116" s="454"/>
      <c r="S116" s="454"/>
      <c r="T116" s="454"/>
      <c r="U116" s="415" t="s">
        <v>110</v>
      </c>
      <c r="V116" s="415"/>
      <c r="W116" s="415"/>
      <c r="X116" s="415"/>
      <c r="Y116" s="415"/>
    </row>
    <row r="117" spans="2:25">
      <c r="B117" s="454"/>
      <c r="C117" s="454"/>
      <c r="D117" s="454"/>
      <c r="E117" s="454"/>
      <c r="F117" s="454"/>
      <c r="G117" s="454"/>
      <c r="H117" s="454"/>
      <c r="I117" s="454"/>
      <c r="J117" s="454"/>
      <c r="K117" s="454"/>
      <c r="L117" s="454"/>
      <c r="M117" s="454"/>
      <c r="N117" s="454"/>
      <c r="O117" s="454"/>
      <c r="P117" s="454"/>
      <c r="Q117" s="454"/>
      <c r="R117" s="454"/>
      <c r="S117" s="454"/>
      <c r="T117" s="454"/>
      <c r="U117" s="415"/>
      <c r="V117" s="415"/>
      <c r="W117" s="415"/>
      <c r="X117" s="415"/>
      <c r="Y117" s="415"/>
    </row>
    <row r="118" spans="2:25">
      <c r="B118" s="454"/>
      <c r="C118" s="454"/>
      <c r="D118" s="454"/>
      <c r="E118" s="454"/>
      <c r="F118" s="454"/>
      <c r="G118" s="454"/>
      <c r="H118" s="454"/>
      <c r="I118" s="454"/>
      <c r="J118" s="454"/>
      <c r="K118" s="454"/>
      <c r="L118" s="454"/>
      <c r="M118" s="454"/>
      <c r="N118" s="454"/>
      <c r="O118" s="454"/>
      <c r="P118" s="454"/>
      <c r="Q118" s="454"/>
      <c r="R118" s="454"/>
      <c r="S118" s="454"/>
      <c r="T118" s="454"/>
      <c r="U118" s="415"/>
      <c r="V118" s="415"/>
      <c r="W118" s="415"/>
      <c r="X118" s="415"/>
      <c r="Y118" s="415"/>
    </row>
  </sheetData>
  <mergeCells count="151">
    <mergeCell ref="A3:E3"/>
    <mergeCell ref="F3:M3"/>
    <mergeCell ref="O3:S3"/>
    <mergeCell ref="T3:AC3"/>
    <mergeCell ref="A5:AC5"/>
    <mergeCell ref="A6:AC6"/>
    <mergeCell ref="D11:F11"/>
    <mergeCell ref="H11:J11"/>
    <mergeCell ref="L11:N11"/>
    <mergeCell ref="P11:R11"/>
    <mergeCell ref="T11:U11"/>
    <mergeCell ref="V11:W11"/>
    <mergeCell ref="X11:Y11"/>
    <mergeCell ref="Z11:AA11"/>
    <mergeCell ref="C14:J14"/>
    <mergeCell ref="K14:N14"/>
    <mergeCell ref="P14:W14"/>
    <mergeCell ref="X14:AA14"/>
    <mergeCell ref="C17:J17"/>
    <mergeCell ref="K17:O17"/>
    <mergeCell ref="P17:W17"/>
    <mergeCell ref="X17:AB17"/>
    <mergeCell ref="C18:J18"/>
    <mergeCell ref="K18:N18"/>
    <mergeCell ref="P18:W18"/>
    <mergeCell ref="X18:AA18"/>
    <mergeCell ref="C19:J19"/>
    <mergeCell ref="K19:N19"/>
    <mergeCell ref="P19:W19"/>
    <mergeCell ref="X19:AA19"/>
    <mergeCell ref="C20:J20"/>
    <mergeCell ref="K20:N20"/>
    <mergeCell ref="P20:W20"/>
    <mergeCell ref="X20:AA20"/>
    <mergeCell ref="C21:J21"/>
    <mergeCell ref="K21:N21"/>
    <mergeCell ref="A24:AC24"/>
    <mergeCell ref="A25:AC25"/>
    <mergeCell ref="F28:K28"/>
    <mergeCell ref="G29:J29"/>
    <mergeCell ref="B30:E30"/>
    <mergeCell ref="F30:K30"/>
    <mergeCell ref="L30:P30"/>
    <mergeCell ref="Q30:U30"/>
    <mergeCell ref="V30:Y30"/>
    <mergeCell ref="Z30:AC30"/>
    <mergeCell ref="H36:AB36"/>
    <mergeCell ref="J37:AB37"/>
    <mergeCell ref="A39:AC39"/>
    <mergeCell ref="A40:AC40"/>
    <mergeCell ref="B43:E43"/>
    <mergeCell ref="F43:J43"/>
    <mergeCell ref="K43:O43"/>
    <mergeCell ref="P43:T43"/>
    <mergeCell ref="U43:Y43"/>
    <mergeCell ref="Z43:AC43"/>
    <mergeCell ref="B44:E44"/>
    <mergeCell ref="F44:J44"/>
    <mergeCell ref="K44:O44"/>
    <mergeCell ref="P44:T44"/>
    <mergeCell ref="U44:Y44"/>
    <mergeCell ref="Z44:AC44"/>
    <mergeCell ref="B46:AC46"/>
    <mergeCell ref="B47:AC47"/>
    <mergeCell ref="A49:AC49"/>
    <mergeCell ref="A50:AC50"/>
    <mergeCell ref="B53:E53"/>
    <mergeCell ref="F53:J53"/>
    <mergeCell ref="K53:O53"/>
    <mergeCell ref="P53:T53"/>
    <mergeCell ref="U53:Y53"/>
    <mergeCell ref="Z53:AC53"/>
    <mergeCell ref="B54:E54"/>
    <mergeCell ref="F54:J54"/>
    <mergeCell ref="K54:O54"/>
    <mergeCell ref="P54:T54"/>
    <mergeCell ref="U54:Y54"/>
    <mergeCell ref="Z54:AC54"/>
    <mergeCell ref="B55:E55"/>
    <mergeCell ref="F55:J55"/>
    <mergeCell ref="K55:O55"/>
    <mergeCell ref="P55:T55"/>
    <mergeCell ref="U55:Y55"/>
    <mergeCell ref="Z55:AC55"/>
    <mergeCell ref="B56:AC56"/>
    <mergeCell ref="A58:AC58"/>
    <mergeCell ref="A77:AC77"/>
    <mergeCell ref="A92:AC92"/>
    <mergeCell ref="A100:AC100"/>
    <mergeCell ref="B104:L104"/>
    <mergeCell ref="M104:Q104"/>
    <mergeCell ref="R104:Y104"/>
    <mergeCell ref="B105:L105"/>
    <mergeCell ref="M105:Q105"/>
    <mergeCell ref="R105:Y105"/>
    <mergeCell ref="B106:L106"/>
    <mergeCell ref="M106:Q106"/>
    <mergeCell ref="R106:Y106"/>
    <mergeCell ref="B107:L107"/>
    <mergeCell ref="M107:Q107"/>
    <mergeCell ref="R107:Y107"/>
    <mergeCell ref="B108:L108"/>
    <mergeCell ref="M108:Q108"/>
    <mergeCell ref="R108:Y108"/>
    <mergeCell ref="B109:L109"/>
    <mergeCell ref="M109:Q109"/>
    <mergeCell ref="R109:Y109"/>
    <mergeCell ref="B110:L110"/>
    <mergeCell ref="M110:Q110"/>
    <mergeCell ref="R110:Y110"/>
    <mergeCell ref="B111:L111"/>
    <mergeCell ref="M111:Q111"/>
    <mergeCell ref="R111:Y111"/>
    <mergeCell ref="B112:L112"/>
    <mergeCell ref="M112:Q112"/>
    <mergeCell ref="R112:Y112"/>
    <mergeCell ref="B113:L113"/>
    <mergeCell ref="M113:Q113"/>
    <mergeCell ref="R113:Y113"/>
    <mergeCell ref="B114:L114"/>
    <mergeCell ref="M114:Q114"/>
    <mergeCell ref="R114:Y114"/>
    <mergeCell ref="B28:E29"/>
    <mergeCell ref="L28:P29"/>
    <mergeCell ref="Q28:U29"/>
    <mergeCell ref="V28:Y29"/>
    <mergeCell ref="Z28:AC29"/>
    <mergeCell ref="B61:Y62"/>
    <mergeCell ref="Z61:AB62"/>
    <mergeCell ref="B63:Y64"/>
    <mergeCell ref="Z63:AB64"/>
    <mergeCell ref="B65:Y69"/>
    <mergeCell ref="Z65:AB69"/>
    <mergeCell ref="B70:Y73"/>
    <mergeCell ref="Z70:AB73"/>
    <mergeCell ref="B74:Y75"/>
    <mergeCell ref="Z74:AB75"/>
    <mergeCell ref="B79:Y81"/>
    <mergeCell ref="Z79:AB81"/>
    <mergeCell ref="B82:Y84"/>
    <mergeCell ref="Z82:AB84"/>
    <mergeCell ref="B85:Y87"/>
    <mergeCell ref="Z85:AB87"/>
    <mergeCell ref="B88:Y90"/>
    <mergeCell ref="Z88:AB90"/>
    <mergeCell ref="B95:Y96"/>
    <mergeCell ref="Z95:AB96"/>
    <mergeCell ref="B97:Y98"/>
    <mergeCell ref="Z97:AB98"/>
    <mergeCell ref="B116:T118"/>
    <mergeCell ref="U116:Y118"/>
  </mergeCells>
  <phoneticPr fontId="7" type="Hiragana"/>
  <printOptions horizontalCentered="1"/>
  <pageMargins left="0.39374999999999999" right="0.39374999999999999" top="0.59097222222222201" bottom="0.39374999999999999" header="0.27569444444444402" footer="0.51180555555555496"/>
  <pageSetup paperSize="9" scale="91" firstPageNumber="0" fitToWidth="1" fitToHeight="1" orientation="portrait" usePrinterDefaults="1" useFirstPageNumber="1" horizontalDpi="300" verticalDpi="300" r:id="rId1"/>
  <headerFooter>
    <oddHeader>&amp;R&amp;A</oddHeader>
  </headerFooter>
  <rowBreaks count="2" manualBreakCount="2">
    <brk id="56" max="28" man="1"/>
    <brk id="99"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2:AD31"/>
  <sheetViews>
    <sheetView view="pageBreakPreview" zoomScale="80" zoomScaleSheetLayoutView="80" workbookViewId="0"/>
  </sheetViews>
  <sheetFormatPr defaultColWidth="4" defaultRowHeight="13.5"/>
  <cols>
    <col min="1" max="1" width="1.5" style="87" customWidth="1"/>
    <col min="2" max="6" width="5.33203125" style="87" customWidth="1"/>
    <col min="7" max="19" width="7" style="87" customWidth="1"/>
    <col min="20" max="20" width="5.33203125" style="87" customWidth="1"/>
    <col min="21" max="21" width="3" style="87" customWidth="1"/>
    <col min="22" max="22" width="5.5" style="87" customWidth="1"/>
    <col min="23" max="23" width="3.33203125" style="87" customWidth="1"/>
    <col min="24" max="25" width="5.33203125" style="87" customWidth="1"/>
    <col min="26" max="26" width="1.5" style="87" customWidth="1"/>
    <col min="27" max="29" width="4" style="87"/>
    <col min="30" max="30" width="6.625" style="87" bestFit="1" customWidth="1"/>
    <col min="31" max="16384" width="4" style="87"/>
  </cols>
  <sheetData>
    <row r="2" spans="2:30">
      <c r="B2" s="87" t="s">
        <v>587</v>
      </c>
      <c r="C2" s="259"/>
      <c r="D2" s="259"/>
      <c r="E2" s="259"/>
      <c r="F2" s="259"/>
      <c r="G2" s="259"/>
      <c r="H2" s="259"/>
      <c r="I2" s="259"/>
      <c r="J2" s="259"/>
      <c r="K2" s="259"/>
      <c r="L2" s="259"/>
      <c r="M2" s="259"/>
      <c r="N2" s="259"/>
      <c r="O2" s="259"/>
      <c r="P2" s="259"/>
      <c r="Q2" s="259"/>
      <c r="R2" s="259"/>
      <c r="S2" s="259"/>
      <c r="T2" s="259"/>
      <c r="U2" s="259"/>
      <c r="V2" s="259"/>
      <c r="W2" s="259"/>
      <c r="X2" s="259"/>
      <c r="Y2" s="259"/>
    </row>
    <row r="4" spans="2:30" ht="34.5" customHeight="1">
      <c r="B4" s="477" t="s">
        <v>622</v>
      </c>
      <c r="C4" s="88"/>
      <c r="D4" s="88"/>
      <c r="E4" s="88"/>
      <c r="F4" s="88"/>
      <c r="G4" s="88"/>
      <c r="H4" s="88"/>
      <c r="I4" s="88"/>
      <c r="J4" s="88"/>
      <c r="K4" s="88"/>
      <c r="L4" s="88"/>
      <c r="M4" s="88"/>
      <c r="N4" s="88"/>
      <c r="O4" s="88"/>
      <c r="P4" s="88"/>
      <c r="Q4" s="88"/>
      <c r="R4" s="88"/>
      <c r="S4" s="88"/>
      <c r="T4" s="88"/>
      <c r="U4" s="88"/>
      <c r="V4" s="88"/>
      <c r="W4" s="88"/>
      <c r="X4" s="88"/>
      <c r="Y4" s="88"/>
    </row>
    <row r="5" spans="2:30" ht="13.5" customHeight="1"/>
    <row r="6" spans="2:30" ht="24" customHeight="1">
      <c r="B6" s="478" t="s">
        <v>472</v>
      </c>
      <c r="C6" s="478"/>
      <c r="D6" s="478"/>
      <c r="E6" s="478"/>
      <c r="F6" s="478"/>
      <c r="G6" s="201"/>
      <c r="H6" s="130"/>
      <c r="I6" s="130"/>
      <c r="J6" s="130"/>
      <c r="K6" s="130"/>
      <c r="L6" s="130"/>
      <c r="M6" s="130"/>
      <c r="N6" s="130"/>
      <c r="O6" s="130"/>
      <c r="P6" s="130"/>
      <c r="Q6" s="130"/>
      <c r="R6" s="130"/>
      <c r="S6" s="130"/>
      <c r="T6" s="130"/>
      <c r="U6" s="130"/>
      <c r="V6" s="130"/>
      <c r="W6" s="130"/>
      <c r="X6" s="130"/>
      <c r="Y6" s="501"/>
    </row>
    <row r="7" spans="2:30" ht="24" customHeight="1">
      <c r="B7" s="478" t="s">
        <v>358</v>
      </c>
      <c r="C7" s="478"/>
      <c r="D7" s="478"/>
      <c r="E7" s="478"/>
      <c r="F7" s="478"/>
      <c r="G7" s="189" t="s">
        <v>6</v>
      </c>
      <c r="H7" s="499" t="s">
        <v>659</v>
      </c>
      <c r="I7" s="499"/>
      <c r="J7" s="499"/>
      <c r="K7" s="499"/>
      <c r="L7" s="189" t="s">
        <v>6</v>
      </c>
      <c r="M7" s="499" t="s">
        <v>470</v>
      </c>
      <c r="N7" s="499"/>
      <c r="O7" s="499"/>
      <c r="P7" s="499"/>
      <c r="Q7" s="189" t="s">
        <v>6</v>
      </c>
      <c r="R7" s="499" t="s">
        <v>663</v>
      </c>
      <c r="S7" s="499"/>
      <c r="T7" s="499"/>
      <c r="U7" s="499"/>
      <c r="V7" s="499"/>
      <c r="W7" s="130"/>
      <c r="X7" s="130"/>
      <c r="Y7" s="501"/>
    </row>
    <row r="8" spans="2:30" ht="21.95" customHeight="1">
      <c r="B8" s="185" t="s">
        <v>653</v>
      </c>
      <c r="C8" s="191"/>
      <c r="D8" s="191"/>
      <c r="E8" s="191"/>
      <c r="F8" s="203"/>
      <c r="G8" s="185" t="s">
        <v>6</v>
      </c>
      <c r="H8" s="482" t="s">
        <v>342</v>
      </c>
      <c r="I8" s="113"/>
      <c r="J8" s="113"/>
      <c r="K8" s="113"/>
      <c r="L8" s="113"/>
      <c r="M8" s="113"/>
      <c r="N8" s="113"/>
      <c r="O8" s="113"/>
      <c r="P8" s="113"/>
      <c r="Q8" s="113"/>
      <c r="R8" s="113"/>
      <c r="S8" s="113"/>
      <c r="T8" s="113"/>
      <c r="U8" s="113"/>
      <c r="V8" s="113"/>
      <c r="W8" s="113"/>
      <c r="X8" s="113"/>
      <c r="Y8" s="143"/>
    </row>
    <row r="9" spans="2:30" ht="21.95" customHeight="1">
      <c r="B9" s="479"/>
      <c r="C9" s="129"/>
      <c r="D9" s="129"/>
      <c r="E9" s="129"/>
      <c r="F9" s="497"/>
      <c r="G9" s="479" t="s">
        <v>6</v>
      </c>
      <c r="H9" s="267" t="s">
        <v>426</v>
      </c>
      <c r="I9" s="115"/>
      <c r="J9" s="115"/>
      <c r="K9" s="115"/>
      <c r="L9" s="115"/>
      <c r="M9" s="115"/>
      <c r="N9" s="115"/>
      <c r="O9" s="115"/>
      <c r="P9" s="115"/>
      <c r="Q9" s="115"/>
      <c r="R9" s="115"/>
      <c r="S9" s="115"/>
      <c r="T9" s="115"/>
      <c r="U9" s="115"/>
      <c r="V9" s="115"/>
      <c r="W9" s="115"/>
      <c r="X9" s="115"/>
      <c r="Y9" s="144"/>
    </row>
    <row r="10" spans="2:30" ht="21.95" customHeight="1">
      <c r="B10" s="186"/>
      <c r="C10" s="192"/>
      <c r="D10" s="192"/>
      <c r="E10" s="192"/>
      <c r="F10" s="204"/>
      <c r="G10" s="186" t="s">
        <v>6</v>
      </c>
      <c r="H10" s="397" t="s">
        <v>466</v>
      </c>
      <c r="I10" s="114"/>
      <c r="J10" s="114"/>
      <c r="K10" s="114"/>
      <c r="L10" s="114"/>
      <c r="M10" s="114"/>
      <c r="N10" s="114"/>
      <c r="O10" s="114"/>
      <c r="P10" s="114"/>
      <c r="Q10" s="114"/>
      <c r="R10" s="114"/>
      <c r="S10" s="114"/>
      <c r="T10" s="114"/>
      <c r="U10" s="114"/>
      <c r="V10" s="114"/>
      <c r="W10" s="114"/>
      <c r="X10" s="114"/>
      <c r="Y10" s="142"/>
    </row>
    <row r="11" spans="2:30" ht="13.5" customHeight="1">
      <c r="AD11" s="502"/>
    </row>
    <row r="12" spans="2:30" ht="12.95" customHeight="1">
      <c r="B12" s="286"/>
      <c r="C12" s="482"/>
      <c r="D12" s="482"/>
      <c r="E12" s="482"/>
      <c r="F12" s="482"/>
      <c r="G12" s="482"/>
      <c r="H12" s="482"/>
      <c r="I12" s="482"/>
      <c r="J12" s="482"/>
      <c r="K12" s="482"/>
      <c r="L12" s="482"/>
      <c r="M12" s="482"/>
      <c r="N12" s="482"/>
      <c r="O12" s="482"/>
      <c r="P12" s="482"/>
      <c r="Q12" s="482"/>
      <c r="R12" s="482"/>
      <c r="S12" s="482"/>
      <c r="T12" s="281"/>
      <c r="U12" s="482"/>
      <c r="V12" s="482"/>
      <c r="W12" s="482"/>
      <c r="X12" s="482"/>
      <c r="Y12" s="281"/>
      <c r="Z12" s="259"/>
      <c r="AA12" s="259"/>
    </row>
    <row r="13" spans="2:30" ht="17.100000000000001" customHeight="1">
      <c r="B13" s="480" t="s">
        <v>117</v>
      </c>
      <c r="C13" s="483"/>
      <c r="D13" s="267"/>
      <c r="E13" s="267"/>
      <c r="F13" s="267"/>
      <c r="G13" s="267"/>
      <c r="H13" s="267"/>
      <c r="I13" s="267"/>
      <c r="J13" s="267"/>
      <c r="K13" s="267"/>
      <c r="L13" s="267"/>
      <c r="M13" s="267"/>
      <c r="N13" s="267"/>
      <c r="O13" s="267"/>
      <c r="P13" s="267"/>
      <c r="Q13" s="267"/>
      <c r="R13" s="267"/>
      <c r="S13" s="267"/>
      <c r="T13" s="500"/>
      <c r="U13" s="267"/>
      <c r="V13" s="433" t="s">
        <v>664</v>
      </c>
      <c r="W13" s="433" t="s">
        <v>86</v>
      </c>
      <c r="X13" s="433" t="s">
        <v>665</v>
      </c>
      <c r="Y13" s="500"/>
      <c r="Z13" s="259"/>
      <c r="AA13" s="259"/>
    </row>
    <row r="14" spans="2:30" ht="17.100000000000001" customHeight="1">
      <c r="B14" s="481"/>
      <c r="C14" s="267"/>
      <c r="D14" s="267"/>
      <c r="E14" s="267"/>
      <c r="F14" s="267"/>
      <c r="G14" s="267"/>
      <c r="H14" s="267"/>
      <c r="I14" s="267"/>
      <c r="J14" s="267"/>
      <c r="K14" s="267"/>
      <c r="L14" s="267"/>
      <c r="M14" s="267"/>
      <c r="N14" s="267"/>
      <c r="O14" s="267"/>
      <c r="P14" s="267"/>
      <c r="Q14" s="267"/>
      <c r="R14" s="267"/>
      <c r="S14" s="267"/>
      <c r="T14" s="500"/>
      <c r="U14" s="267"/>
      <c r="V14" s="267"/>
      <c r="W14" s="267"/>
      <c r="X14" s="267"/>
      <c r="Y14" s="500"/>
      <c r="Z14" s="259"/>
      <c r="AA14" s="259"/>
    </row>
    <row r="15" spans="2:30" ht="49.5" customHeight="1">
      <c r="B15" s="481"/>
      <c r="C15" s="484" t="s">
        <v>654</v>
      </c>
      <c r="D15" s="485"/>
      <c r="E15" s="485"/>
      <c r="F15" s="478" t="s">
        <v>263</v>
      </c>
      <c r="G15" s="498" t="s">
        <v>64</v>
      </c>
      <c r="H15" s="498"/>
      <c r="I15" s="498"/>
      <c r="J15" s="498"/>
      <c r="K15" s="498"/>
      <c r="L15" s="498"/>
      <c r="M15" s="498"/>
      <c r="N15" s="498"/>
      <c r="O15" s="498"/>
      <c r="P15" s="498"/>
      <c r="Q15" s="498"/>
      <c r="R15" s="498"/>
      <c r="S15" s="498"/>
      <c r="T15" s="500"/>
      <c r="U15" s="267"/>
      <c r="V15" s="129" t="s">
        <v>6</v>
      </c>
      <c r="W15" s="129" t="s">
        <v>86</v>
      </c>
      <c r="X15" s="129" t="s">
        <v>6</v>
      </c>
      <c r="Y15" s="500"/>
      <c r="Z15" s="259"/>
      <c r="AA15" s="259"/>
    </row>
    <row r="16" spans="2:30" ht="69" customHeight="1">
      <c r="B16" s="481"/>
      <c r="C16" s="485"/>
      <c r="D16" s="485"/>
      <c r="E16" s="485"/>
      <c r="F16" s="478" t="s">
        <v>148</v>
      </c>
      <c r="G16" s="498" t="s">
        <v>404</v>
      </c>
      <c r="H16" s="498"/>
      <c r="I16" s="498"/>
      <c r="J16" s="498"/>
      <c r="K16" s="498"/>
      <c r="L16" s="498"/>
      <c r="M16" s="498"/>
      <c r="N16" s="498"/>
      <c r="O16" s="498"/>
      <c r="P16" s="498"/>
      <c r="Q16" s="498"/>
      <c r="R16" s="498"/>
      <c r="S16" s="498"/>
      <c r="T16" s="500"/>
      <c r="U16" s="267"/>
      <c r="V16" s="129" t="s">
        <v>6</v>
      </c>
      <c r="W16" s="129" t="s">
        <v>86</v>
      </c>
      <c r="X16" s="129" t="s">
        <v>6</v>
      </c>
      <c r="Y16" s="500"/>
      <c r="Z16" s="259"/>
      <c r="AA16" s="259"/>
    </row>
    <row r="17" spans="2:27" ht="39.950000000000003" customHeight="1">
      <c r="B17" s="481"/>
      <c r="C17" s="485"/>
      <c r="D17" s="485"/>
      <c r="E17" s="485"/>
      <c r="F17" s="478" t="s">
        <v>335</v>
      </c>
      <c r="G17" s="498" t="s">
        <v>92</v>
      </c>
      <c r="H17" s="498"/>
      <c r="I17" s="498"/>
      <c r="J17" s="498"/>
      <c r="K17" s="498"/>
      <c r="L17" s="498"/>
      <c r="M17" s="498"/>
      <c r="N17" s="498"/>
      <c r="O17" s="498"/>
      <c r="P17" s="498"/>
      <c r="Q17" s="498"/>
      <c r="R17" s="498"/>
      <c r="S17" s="498"/>
      <c r="T17" s="500"/>
      <c r="U17" s="267"/>
      <c r="V17" s="129" t="s">
        <v>6</v>
      </c>
      <c r="W17" s="129" t="s">
        <v>86</v>
      </c>
      <c r="X17" s="129" t="s">
        <v>6</v>
      </c>
      <c r="Y17" s="500"/>
      <c r="Z17" s="259"/>
      <c r="AA17" s="259"/>
    </row>
    <row r="18" spans="2:27" ht="21.95" customHeight="1">
      <c r="B18" s="481"/>
      <c r="C18" s="485"/>
      <c r="D18" s="485"/>
      <c r="E18" s="485"/>
      <c r="F18" s="478" t="s">
        <v>343</v>
      </c>
      <c r="G18" s="498" t="s">
        <v>115</v>
      </c>
      <c r="H18" s="498"/>
      <c r="I18" s="498"/>
      <c r="J18" s="498"/>
      <c r="K18" s="498"/>
      <c r="L18" s="498"/>
      <c r="M18" s="498"/>
      <c r="N18" s="498"/>
      <c r="O18" s="498"/>
      <c r="P18" s="498"/>
      <c r="Q18" s="498"/>
      <c r="R18" s="498"/>
      <c r="S18" s="498"/>
      <c r="T18" s="500"/>
      <c r="U18" s="267"/>
      <c r="V18" s="129" t="s">
        <v>6</v>
      </c>
      <c r="W18" s="129" t="s">
        <v>86</v>
      </c>
      <c r="X18" s="129" t="s">
        <v>6</v>
      </c>
      <c r="Y18" s="500"/>
      <c r="Z18" s="259"/>
      <c r="AA18" s="259"/>
    </row>
    <row r="19" spans="2:27" ht="17.45" customHeight="1">
      <c r="B19" s="481"/>
      <c r="C19" s="436"/>
      <c r="D19" s="436"/>
      <c r="E19" s="436"/>
      <c r="F19" s="129"/>
      <c r="G19" s="115"/>
      <c r="H19" s="115"/>
      <c r="I19" s="115"/>
      <c r="J19" s="115"/>
      <c r="K19" s="115"/>
      <c r="L19" s="115"/>
      <c r="M19" s="115"/>
      <c r="N19" s="115"/>
      <c r="O19" s="115"/>
      <c r="P19" s="115"/>
      <c r="Q19" s="115"/>
      <c r="R19" s="115"/>
      <c r="S19" s="115"/>
      <c r="T19" s="500"/>
      <c r="U19" s="267"/>
      <c r="W19" s="267"/>
      <c r="Y19" s="500"/>
      <c r="Z19" s="259"/>
      <c r="AA19" s="259"/>
    </row>
    <row r="20" spans="2:27" ht="69" customHeight="1">
      <c r="B20" s="481"/>
      <c r="C20" s="486" t="s">
        <v>224</v>
      </c>
      <c r="D20" s="487"/>
      <c r="E20" s="487"/>
      <c r="F20" s="478" t="s">
        <v>263</v>
      </c>
      <c r="G20" s="498" t="s">
        <v>219</v>
      </c>
      <c r="H20" s="498"/>
      <c r="I20" s="498"/>
      <c r="J20" s="498"/>
      <c r="K20" s="498"/>
      <c r="L20" s="498"/>
      <c r="M20" s="498"/>
      <c r="N20" s="498"/>
      <c r="O20" s="498"/>
      <c r="P20" s="498"/>
      <c r="Q20" s="498"/>
      <c r="R20" s="498"/>
      <c r="S20" s="498"/>
      <c r="T20" s="500"/>
      <c r="U20" s="267"/>
      <c r="V20" s="129" t="s">
        <v>6</v>
      </c>
      <c r="W20" s="129" t="s">
        <v>86</v>
      </c>
      <c r="X20" s="129" t="s">
        <v>6</v>
      </c>
      <c r="Y20" s="500"/>
      <c r="Z20" s="259"/>
      <c r="AA20" s="259"/>
    </row>
    <row r="21" spans="2:27" ht="69" customHeight="1">
      <c r="B21" s="481"/>
      <c r="C21" s="487"/>
      <c r="D21" s="487"/>
      <c r="E21" s="487"/>
      <c r="F21" s="478" t="s">
        <v>148</v>
      </c>
      <c r="G21" s="498" t="s">
        <v>656</v>
      </c>
      <c r="H21" s="498"/>
      <c r="I21" s="498"/>
      <c r="J21" s="498"/>
      <c r="K21" s="498"/>
      <c r="L21" s="498"/>
      <c r="M21" s="498"/>
      <c r="N21" s="498"/>
      <c r="O21" s="498"/>
      <c r="P21" s="498"/>
      <c r="Q21" s="498"/>
      <c r="R21" s="498"/>
      <c r="S21" s="498"/>
      <c r="T21" s="500"/>
      <c r="U21" s="267"/>
      <c r="V21" s="129" t="s">
        <v>6</v>
      </c>
      <c r="W21" s="129" t="s">
        <v>86</v>
      </c>
      <c r="X21" s="129" t="s">
        <v>6</v>
      </c>
      <c r="Y21" s="500"/>
      <c r="Z21" s="259"/>
      <c r="AA21" s="259"/>
    </row>
    <row r="22" spans="2:27" ht="49.5" customHeight="1">
      <c r="B22" s="481"/>
      <c r="C22" s="487"/>
      <c r="D22" s="487"/>
      <c r="E22" s="487"/>
      <c r="F22" s="478" t="s">
        <v>335</v>
      </c>
      <c r="G22" s="498" t="s">
        <v>517</v>
      </c>
      <c r="H22" s="498"/>
      <c r="I22" s="498"/>
      <c r="J22" s="498"/>
      <c r="K22" s="498"/>
      <c r="L22" s="498"/>
      <c r="M22" s="498"/>
      <c r="N22" s="498"/>
      <c r="O22" s="498"/>
      <c r="P22" s="498"/>
      <c r="Q22" s="498"/>
      <c r="R22" s="498"/>
      <c r="S22" s="498"/>
      <c r="T22" s="500"/>
      <c r="U22" s="267"/>
      <c r="V22" s="129" t="s">
        <v>6</v>
      </c>
      <c r="W22" s="129" t="s">
        <v>86</v>
      </c>
      <c r="X22" s="129" t="s">
        <v>6</v>
      </c>
      <c r="Y22" s="500"/>
      <c r="Z22" s="259"/>
      <c r="AA22" s="259"/>
    </row>
    <row r="23" spans="2:27" ht="21.95" customHeight="1">
      <c r="B23" s="481"/>
      <c r="C23" s="487"/>
      <c r="D23" s="487"/>
      <c r="E23" s="487"/>
      <c r="F23" s="478" t="s">
        <v>343</v>
      </c>
      <c r="G23" s="498" t="s">
        <v>657</v>
      </c>
      <c r="H23" s="498"/>
      <c r="I23" s="498"/>
      <c r="J23" s="498"/>
      <c r="K23" s="498"/>
      <c r="L23" s="498"/>
      <c r="M23" s="498"/>
      <c r="N23" s="498"/>
      <c r="O23" s="498"/>
      <c r="P23" s="498"/>
      <c r="Q23" s="498"/>
      <c r="R23" s="498"/>
      <c r="S23" s="498"/>
      <c r="T23" s="500"/>
      <c r="U23" s="267"/>
      <c r="V23" s="129" t="s">
        <v>6</v>
      </c>
      <c r="W23" s="129" t="s">
        <v>86</v>
      </c>
      <c r="X23" s="129" t="s">
        <v>6</v>
      </c>
      <c r="Y23" s="500"/>
      <c r="Z23" s="259"/>
      <c r="AA23" s="259"/>
    </row>
    <row r="24" spans="2:27" ht="17.45" customHeight="1">
      <c r="B24" s="481"/>
      <c r="C24" s="436"/>
      <c r="D24" s="436"/>
      <c r="E24" s="436"/>
      <c r="F24" s="129"/>
      <c r="G24" s="115"/>
      <c r="H24" s="115"/>
      <c r="I24" s="115"/>
      <c r="J24" s="115"/>
      <c r="K24" s="115"/>
      <c r="L24" s="115"/>
      <c r="M24" s="115"/>
      <c r="N24" s="115"/>
      <c r="O24" s="115"/>
      <c r="P24" s="115"/>
      <c r="Q24" s="115"/>
      <c r="R24" s="115"/>
      <c r="S24" s="115"/>
      <c r="T24" s="500"/>
      <c r="U24" s="267"/>
      <c r="W24" s="267"/>
      <c r="Y24" s="500"/>
      <c r="Z24" s="259"/>
      <c r="AA24" s="259"/>
    </row>
    <row r="25" spans="2:27" ht="69" customHeight="1">
      <c r="B25" s="481"/>
      <c r="C25" s="488" t="s">
        <v>296</v>
      </c>
      <c r="D25" s="491"/>
      <c r="E25" s="494"/>
      <c r="F25" s="478" t="s">
        <v>263</v>
      </c>
      <c r="G25" s="498" t="s">
        <v>295</v>
      </c>
      <c r="H25" s="498"/>
      <c r="I25" s="498"/>
      <c r="J25" s="498"/>
      <c r="K25" s="498"/>
      <c r="L25" s="498"/>
      <c r="M25" s="498"/>
      <c r="N25" s="498"/>
      <c r="O25" s="498"/>
      <c r="P25" s="498"/>
      <c r="Q25" s="498"/>
      <c r="R25" s="498"/>
      <c r="S25" s="498"/>
      <c r="T25" s="500"/>
      <c r="U25" s="267"/>
      <c r="V25" s="129" t="s">
        <v>6</v>
      </c>
      <c r="W25" s="129" t="s">
        <v>86</v>
      </c>
      <c r="X25" s="129" t="s">
        <v>6</v>
      </c>
      <c r="Y25" s="500"/>
      <c r="Z25" s="259"/>
      <c r="AA25" s="259"/>
    </row>
    <row r="26" spans="2:27" ht="69" customHeight="1">
      <c r="B26" s="481"/>
      <c r="C26" s="489"/>
      <c r="D26" s="492"/>
      <c r="E26" s="495"/>
      <c r="F26" s="478" t="s">
        <v>148</v>
      </c>
      <c r="G26" s="498" t="s">
        <v>575</v>
      </c>
      <c r="H26" s="498"/>
      <c r="I26" s="498"/>
      <c r="J26" s="498"/>
      <c r="K26" s="498"/>
      <c r="L26" s="498"/>
      <c r="M26" s="498"/>
      <c r="N26" s="498"/>
      <c r="O26" s="498"/>
      <c r="P26" s="498"/>
      <c r="Q26" s="498"/>
      <c r="R26" s="498"/>
      <c r="S26" s="498"/>
      <c r="T26" s="500"/>
      <c r="U26" s="267"/>
      <c r="V26" s="129" t="s">
        <v>6</v>
      </c>
      <c r="W26" s="129" t="s">
        <v>86</v>
      </c>
      <c r="X26" s="129" t="s">
        <v>6</v>
      </c>
      <c r="Y26" s="500"/>
      <c r="Z26" s="259"/>
      <c r="AA26" s="259"/>
    </row>
    <row r="27" spans="2:27" ht="49.5" customHeight="1">
      <c r="B27" s="481"/>
      <c r="C27" s="490"/>
      <c r="D27" s="493"/>
      <c r="E27" s="496"/>
      <c r="F27" s="478" t="s">
        <v>335</v>
      </c>
      <c r="G27" s="498" t="s">
        <v>658</v>
      </c>
      <c r="H27" s="498"/>
      <c r="I27" s="498"/>
      <c r="J27" s="498"/>
      <c r="K27" s="498"/>
      <c r="L27" s="498"/>
      <c r="M27" s="498"/>
      <c r="N27" s="498"/>
      <c r="O27" s="498"/>
      <c r="P27" s="498"/>
      <c r="Q27" s="498"/>
      <c r="R27" s="498"/>
      <c r="S27" s="498"/>
      <c r="T27" s="500"/>
      <c r="U27" s="267"/>
      <c r="V27" s="129" t="s">
        <v>6</v>
      </c>
      <c r="W27" s="129" t="s">
        <v>86</v>
      </c>
      <c r="X27" s="129" t="s">
        <v>6</v>
      </c>
      <c r="Y27" s="500"/>
      <c r="Z27" s="259"/>
      <c r="AA27" s="259"/>
    </row>
    <row r="28" spans="2:27" ht="12.95" customHeight="1">
      <c r="B28" s="287"/>
      <c r="C28" s="397"/>
      <c r="D28" s="397"/>
      <c r="E28" s="397"/>
      <c r="F28" s="397"/>
      <c r="G28" s="397"/>
      <c r="H28" s="397"/>
      <c r="I28" s="397"/>
      <c r="J28" s="397"/>
      <c r="K28" s="397"/>
      <c r="L28" s="397"/>
      <c r="M28" s="397"/>
      <c r="N28" s="397"/>
      <c r="O28" s="397"/>
      <c r="P28" s="397"/>
      <c r="Q28" s="397"/>
      <c r="R28" s="397"/>
      <c r="S28" s="397"/>
      <c r="T28" s="282"/>
      <c r="U28" s="397"/>
      <c r="V28" s="397"/>
      <c r="W28" s="397"/>
      <c r="X28" s="397"/>
      <c r="Y28" s="282"/>
      <c r="Z28" s="267"/>
      <c r="AA28" s="267"/>
    </row>
    <row r="29" spans="2:27">
      <c r="B29" s="267"/>
      <c r="C29" s="267"/>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row>
    <row r="30" spans="2:27">
      <c r="B30" s="267" t="s">
        <v>350</v>
      </c>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row>
    <row r="31" spans="2:27">
      <c r="B31" s="267" t="s">
        <v>360</v>
      </c>
      <c r="C31" s="267"/>
      <c r="D31" s="267"/>
      <c r="E31" s="267"/>
      <c r="F31" s="267"/>
      <c r="G31" s="267"/>
      <c r="H31" s="267"/>
      <c r="I31" s="267"/>
      <c r="J31" s="267"/>
      <c r="K31" s="259"/>
      <c r="L31" s="259"/>
      <c r="M31" s="259"/>
      <c r="N31" s="259"/>
      <c r="O31" s="259"/>
      <c r="P31" s="259"/>
      <c r="Q31" s="259"/>
      <c r="R31" s="259"/>
      <c r="S31" s="259"/>
      <c r="T31" s="259"/>
      <c r="U31" s="259"/>
      <c r="V31" s="259"/>
      <c r="W31" s="259"/>
      <c r="X31" s="259"/>
      <c r="Y31" s="259"/>
      <c r="Z31" s="259"/>
      <c r="AA31" s="259"/>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7"/>
  <dataValidations count="1">
    <dataValidation type="list" allowBlank="1" showDropDown="0"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pageSetup paperSize="9" scale="84"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2:W59"/>
  <sheetViews>
    <sheetView view="pageBreakPreview" zoomScaleSheetLayoutView="100" workbookViewId="0"/>
  </sheetViews>
  <sheetFormatPr defaultRowHeight="13.5"/>
  <cols>
    <col min="1" max="24" width="5" style="503" customWidth="1"/>
    <col min="25" max="39" width="5.625" style="503" customWidth="1"/>
    <col min="40" max="16384" width="9" style="503" customWidth="1"/>
  </cols>
  <sheetData>
    <row r="2" spans="2:23">
      <c r="B2" s="503" t="s">
        <v>869</v>
      </c>
      <c r="M2" s="523"/>
      <c r="N2" s="505"/>
      <c r="O2" s="505"/>
      <c r="P2" s="505"/>
      <c r="Q2" s="523" t="s">
        <v>72</v>
      </c>
      <c r="R2" s="511"/>
      <c r="S2" s="505" t="s">
        <v>0</v>
      </c>
      <c r="T2" s="511"/>
      <c r="U2" s="505" t="s">
        <v>583</v>
      </c>
      <c r="V2" s="511"/>
      <c r="W2" s="505" t="s">
        <v>641</v>
      </c>
    </row>
    <row r="3" spans="2:23" ht="5.0999999999999996" customHeight="1">
      <c r="M3" s="523"/>
      <c r="N3" s="505"/>
      <c r="O3" s="505"/>
      <c r="P3" s="505"/>
      <c r="Q3" s="523"/>
      <c r="R3" s="505"/>
      <c r="S3" s="505"/>
      <c r="T3" s="505"/>
      <c r="U3" s="505"/>
      <c r="V3" s="505"/>
      <c r="W3" s="505"/>
    </row>
    <row r="4" spans="2:23">
      <c r="B4" s="504" t="s">
        <v>390</v>
      </c>
      <c r="C4" s="504"/>
      <c r="D4" s="504"/>
      <c r="E4" s="504"/>
      <c r="F4" s="504"/>
      <c r="G4" s="504"/>
      <c r="H4" s="504"/>
      <c r="I4" s="504"/>
      <c r="J4" s="504"/>
      <c r="K4" s="504"/>
      <c r="L4" s="504"/>
      <c r="M4" s="504"/>
      <c r="N4" s="504"/>
      <c r="O4" s="504"/>
      <c r="P4" s="504"/>
      <c r="Q4" s="504"/>
      <c r="R4" s="504"/>
      <c r="S4" s="504"/>
      <c r="T4" s="504"/>
      <c r="U4" s="504"/>
      <c r="V4" s="504"/>
      <c r="W4" s="504"/>
    </row>
    <row r="5" spans="2:23" ht="5.0999999999999996" customHeight="1">
      <c r="B5" s="505"/>
      <c r="C5" s="505"/>
      <c r="D5" s="505"/>
      <c r="E5" s="505"/>
      <c r="F5" s="505"/>
      <c r="G5" s="505"/>
      <c r="H5" s="505"/>
      <c r="I5" s="505"/>
      <c r="J5" s="505"/>
      <c r="K5" s="505"/>
      <c r="L5" s="505"/>
      <c r="M5" s="505"/>
      <c r="N5" s="505"/>
      <c r="O5" s="505"/>
      <c r="P5" s="505"/>
      <c r="Q5" s="505"/>
      <c r="R5" s="505"/>
      <c r="S5" s="505"/>
      <c r="T5" s="505"/>
      <c r="U5" s="505"/>
      <c r="V5" s="505"/>
      <c r="W5" s="505"/>
    </row>
    <row r="6" spans="2:23">
      <c r="B6" s="505"/>
      <c r="C6" s="505"/>
      <c r="D6" s="505"/>
      <c r="E6" s="505"/>
      <c r="F6" s="505"/>
      <c r="G6" s="505"/>
      <c r="H6" s="505"/>
      <c r="I6" s="505"/>
      <c r="J6" s="505"/>
      <c r="K6" s="505"/>
      <c r="L6" s="505"/>
      <c r="M6" s="505"/>
      <c r="N6" s="505"/>
      <c r="O6" s="505"/>
      <c r="P6" s="523" t="s">
        <v>173</v>
      </c>
      <c r="Q6" s="524"/>
      <c r="R6" s="524"/>
      <c r="S6" s="524"/>
      <c r="T6" s="524"/>
      <c r="U6" s="524"/>
      <c r="V6" s="524"/>
      <c r="W6" s="524"/>
    </row>
    <row r="7" spans="2:23">
      <c r="B7" s="505"/>
      <c r="C7" s="505"/>
      <c r="D7" s="505"/>
      <c r="E7" s="505"/>
      <c r="F7" s="505"/>
      <c r="G7" s="505"/>
      <c r="H7" s="505"/>
      <c r="I7" s="505"/>
      <c r="J7" s="505"/>
      <c r="K7" s="505"/>
      <c r="L7" s="505"/>
      <c r="M7" s="505"/>
      <c r="N7" s="505"/>
      <c r="O7" s="505"/>
      <c r="P7" s="523" t="s">
        <v>169</v>
      </c>
      <c r="Q7" s="525"/>
      <c r="R7" s="525"/>
      <c r="S7" s="525"/>
      <c r="T7" s="525"/>
      <c r="U7" s="525"/>
      <c r="V7" s="525"/>
      <c r="W7" s="525"/>
    </row>
    <row r="8" spans="2:23" ht="10.5" customHeight="1">
      <c r="B8" s="505"/>
      <c r="C8" s="505"/>
      <c r="D8" s="505"/>
      <c r="E8" s="505"/>
      <c r="F8" s="505"/>
      <c r="G8" s="505"/>
      <c r="H8" s="505"/>
      <c r="I8" s="505"/>
      <c r="J8" s="505"/>
      <c r="K8" s="505"/>
      <c r="L8" s="505"/>
      <c r="M8" s="505"/>
      <c r="N8" s="505"/>
      <c r="O8" s="505"/>
      <c r="P8" s="505"/>
      <c r="Q8" s="505"/>
      <c r="R8" s="505"/>
      <c r="S8" s="505"/>
      <c r="T8" s="505"/>
      <c r="U8" s="505"/>
      <c r="V8" s="505"/>
      <c r="W8" s="505"/>
    </row>
    <row r="9" spans="2:23">
      <c r="B9" s="503" t="s">
        <v>666</v>
      </c>
    </row>
    <row r="10" spans="2:23">
      <c r="C10" s="511" t="s">
        <v>6</v>
      </c>
      <c r="D10" s="503" t="s">
        <v>421</v>
      </c>
      <c r="J10" s="511" t="s">
        <v>6</v>
      </c>
      <c r="K10" s="503" t="s">
        <v>380</v>
      </c>
    </row>
    <row r="11" spans="2:23" ht="10.5" customHeight="1"/>
    <row r="12" spans="2:23">
      <c r="B12" s="503" t="s">
        <v>667</v>
      </c>
    </row>
    <row r="13" spans="2:23">
      <c r="C13" s="511" t="s">
        <v>6</v>
      </c>
      <c r="D13" s="503" t="s">
        <v>643</v>
      </c>
    </row>
    <row r="14" spans="2:23">
      <c r="C14" s="511" t="s">
        <v>6</v>
      </c>
      <c r="D14" s="503" t="s">
        <v>432</v>
      </c>
    </row>
    <row r="15" spans="2:23" ht="10.5" customHeight="1"/>
    <row r="16" spans="2:23">
      <c r="B16" s="503" t="s">
        <v>460</v>
      </c>
    </row>
    <row r="17" spans="2:23" ht="60" customHeight="1">
      <c r="B17" s="506"/>
      <c r="C17" s="506"/>
      <c r="D17" s="506"/>
      <c r="E17" s="506"/>
      <c r="F17" s="517" t="s">
        <v>268</v>
      </c>
      <c r="G17" s="520"/>
      <c r="H17" s="520"/>
      <c r="I17" s="520"/>
      <c r="J17" s="520"/>
      <c r="K17" s="520"/>
      <c r="L17" s="522"/>
      <c r="M17" s="508" t="s">
        <v>676</v>
      </c>
      <c r="N17" s="508"/>
      <c r="O17" s="508"/>
      <c r="P17" s="508"/>
      <c r="Q17" s="508"/>
      <c r="R17" s="508"/>
      <c r="S17" s="508"/>
    </row>
    <row r="18" spans="2:23">
      <c r="B18" s="507">
        <v>4</v>
      </c>
      <c r="C18" s="512"/>
      <c r="D18" s="512" t="s">
        <v>674</v>
      </c>
      <c r="E18" s="515"/>
      <c r="F18" s="509"/>
      <c r="G18" s="513"/>
      <c r="H18" s="513"/>
      <c r="I18" s="513"/>
      <c r="J18" s="513"/>
      <c r="K18" s="513"/>
      <c r="L18" s="515" t="s">
        <v>274</v>
      </c>
      <c r="M18" s="509"/>
      <c r="N18" s="513"/>
      <c r="O18" s="513"/>
      <c r="P18" s="513"/>
      <c r="Q18" s="513"/>
      <c r="R18" s="513"/>
      <c r="S18" s="515" t="s">
        <v>274</v>
      </c>
    </row>
    <row r="19" spans="2:23">
      <c r="B19" s="507">
        <v>5</v>
      </c>
      <c r="C19" s="512"/>
      <c r="D19" s="512" t="s">
        <v>674</v>
      </c>
      <c r="E19" s="515"/>
      <c r="F19" s="509"/>
      <c r="G19" s="513"/>
      <c r="H19" s="513"/>
      <c r="I19" s="513"/>
      <c r="J19" s="513"/>
      <c r="K19" s="513"/>
      <c r="L19" s="515" t="s">
        <v>274</v>
      </c>
      <c r="M19" s="509"/>
      <c r="N19" s="513"/>
      <c r="O19" s="513"/>
      <c r="P19" s="513"/>
      <c r="Q19" s="513"/>
      <c r="R19" s="513"/>
      <c r="S19" s="515" t="s">
        <v>274</v>
      </c>
    </row>
    <row r="20" spans="2:23">
      <c r="B20" s="507">
        <v>6</v>
      </c>
      <c r="C20" s="512"/>
      <c r="D20" s="512" t="s">
        <v>674</v>
      </c>
      <c r="E20" s="515"/>
      <c r="F20" s="509"/>
      <c r="G20" s="513"/>
      <c r="H20" s="513"/>
      <c r="I20" s="513"/>
      <c r="J20" s="513"/>
      <c r="K20" s="513"/>
      <c r="L20" s="515" t="s">
        <v>274</v>
      </c>
      <c r="M20" s="509"/>
      <c r="N20" s="513"/>
      <c r="O20" s="513"/>
      <c r="P20" s="513"/>
      <c r="Q20" s="513"/>
      <c r="R20" s="513"/>
      <c r="S20" s="515" t="s">
        <v>274</v>
      </c>
    </row>
    <row r="21" spans="2:23">
      <c r="B21" s="507">
        <v>7</v>
      </c>
      <c r="C21" s="512"/>
      <c r="D21" s="512" t="s">
        <v>674</v>
      </c>
      <c r="E21" s="515"/>
      <c r="F21" s="509"/>
      <c r="G21" s="513"/>
      <c r="H21" s="513"/>
      <c r="I21" s="513"/>
      <c r="J21" s="513"/>
      <c r="K21" s="513"/>
      <c r="L21" s="515" t="s">
        <v>274</v>
      </c>
      <c r="M21" s="509"/>
      <c r="N21" s="513"/>
      <c r="O21" s="513"/>
      <c r="P21" s="513"/>
      <c r="Q21" s="513"/>
      <c r="R21" s="513"/>
      <c r="S21" s="515" t="s">
        <v>274</v>
      </c>
    </row>
    <row r="22" spans="2:23">
      <c r="B22" s="507">
        <v>8</v>
      </c>
      <c r="C22" s="512"/>
      <c r="D22" s="512" t="s">
        <v>674</v>
      </c>
      <c r="E22" s="515"/>
      <c r="F22" s="509"/>
      <c r="G22" s="513"/>
      <c r="H22" s="513"/>
      <c r="I22" s="513"/>
      <c r="J22" s="513"/>
      <c r="K22" s="513"/>
      <c r="L22" s="515" t="s">
        <v>274</v>
      </c>
      <c r="M22" s="509"/>
      <c r="N22" s="513"/>
      <c r="O22" s="513"/>
      <c r="P22" s="513"/>
      <c r="Q22" s="513"/>
      <c r="R22" s="513"/>
      <c r="S22" s="515" t="s">
        <v>274</v>
      </c>
    </row>
    <row r="23" spans="2:23">
      <c r="B23" s="507">
        <v>9</v>
      </c>
      <c r="C23" s="512"/>
      <c r="D23" s="512" t="s">
        <v>674</v>
      </c>
      <c r="E23" s="515"/>
      <c r="F23" s="509"/>
      <c r="G23" s="513"/>
      <c r="H23" s="513"/>
      <c r="I23" s="513"/>
      <c r="J23" s="513"/>
      <c r="K23" s="513"/>
      <c r="L23" s="515" t="s">
        <v>274</v>
      </c>
      <c r="M23" s="509"/>
      <c r="N23" s="513"/>
      <c r="O23" s="513"/>
      <c r="P23" s="513"/>
      <c r="Q23" s="513"/>
      <c r="R23" s="513"/>
      <c r="S23" s="515" t="s">
        <v>274</v>
      </c>
    </row>
    <row r="24" spans="2:23">
      <c r="B24" s="507">
        <v>10</v>
      </c>
      <c r="C24" s="512"/>
      <c r="D24" s="512" t="s">
        <v>674</v>
      </c>
      <c r="E24" s="515"/>
      <c r="F24" s="509"/>
      <c r="G24" s="513"/>
      <c r="H24" s="513"/>
      <c r="I24" s="513"/>
      <c r="J24" s="513"/>
      <c r="K24" s="513"/>
      <c r="L24" s="515" t="s">
        <v>274</v>
      </c>
      <c r="M24" s="509"/>
      <c r="N24" s="513"/>
      <c r="O24" s="513"/>
      <c r="P24" s="513"/>
      <c r="Q24" s="513"/>
      <c r="R24" s="513"/>
      <c r="S24" s="515" t="s">
        <v>274</v>
      </c>
    </row>
    <row r="25" spans="2:23">
      <c r="B25" s="507">
        <v>11</v>
      </c>
      <c r="C25" s="512"/>
      <c r="D25" s="512" t="s">
        <v>674</v>
      </c>
      <c r="E25" s="515"/>
      <c r="F25" s="509"/>
      <c r="G25" s="513"/>
      <c r="H25" s="513"/>
      <c r="I25" s="513"/>
      <c r="J25" s="513"/>
      <c r="K25" s="513"/>
      <c r="L25" s="515" t="s">
        <v>274</v>
      </c>
      <c r="M25" s="509"/>
      <c r="N25" s="513"/>
      <c r="O25" s="513"/>
      <c r="P25" s="513"/>
      <c r="Q25" s="513"/>
      <c r="R25" s="513"/>
      <c r="S25" s="515" t="s">
        <v>274</v>
      </c>
    </row>
    <row r="26" spans="2:23">
      <c r="B26" s="507">
        <v>12</v>
      </c>
      <c r="C26" s="512"/>
      <c r="D26" s="512" t="s">
        <v>674</v>
      </c>
      <c r="E26" s="515"/>
      <c r="F26" s="509"/>
      <c r="G26" s="513"/>
      <c r="H26" s="513"/>
      <c r="I26" s="513"/>
      <c r="J26" s="513"/>
      <c r="K26" s="513"/>
      <c r="L26" s="515" t="s">
        <v>274</v>
      </c>
      <c r="M26" s="509"/>
      <c r="N26" s="513"/>
      <c r="O26" s="513"/>
      <c r="P26" s="513"/>
      <c r="Q26" s="513"/>
      <c r="R26" s="513"/>
      <c r="S26" s="515" t="s">
        <v>274</v>
      </c>
      <c r="U26" s="506" t="s">
        <v>677</v>
      </c>
      <c r="V26" s="506"/>
      <c r="W26" s="506"/>
    </row>
    <row r="27" spans="2:23">
      <c r="B27" s="507">
        <v>1</v>
      </c>
      <c r="C27" s="512"/>
      <c r="D27" s="512" t="s">
        <v>674</v>
      </c>
      <c r="E27" s="515"/>
      <c r="F27" s="509"/>
      <c r="G27" s="513"/>
      <c r="H27" s="513"/>
      <c r="I27" s="513"/>
      <c r="J27" s="513"/>
      <c r="K27" s="513"/>
      <c r="L27" s="515" t="s">
        <v>274</v>
      </c>
      <c r="M27" s="509"/>
      <c r="N27" s="513"/>
      <c r="O27" s="513"/>
      <c r="P27" s="513"/>
      <c r="Q27" s="513"/>
      <c r="R27" s="513"/>
      <c r="S27" s="515" t="s">
        <v>274</v>
      </c>
      <c r="U27" s="526"/>
      <c r="V27" s="526"/>
      <c r="W27" s="526"/>
    </row>
    <row r="28" spans="2:23">
      <c r="B28" s="507">
        <v>2</v>
      </c>
      <c r="C28" s="512"/>
      <c r="D28" s="512" t="s">
        <v>674</v>
      </c>
      <c r="E28" s="515"/>
      <c r="F28" s="509"/>
      <c r="G28" s="513"/>
      <c r="H28" s="513"/>
      <c r="I28" s="513"/>
      <c r="J28" s="513"/>
      <c r="K28" s="513"/>
      <c r="L28" s="515" t="s">
        <v>274</v>
      </c>
      <c r="M28" s="509"/>
      <c r="N28" s="513"/>
      <c r="O28" s="513"/>
      <c r="P28" s="513"/>
      <c r="Q28" s="513"/>
      <c r="R28" s="513"/>
      <c r="S28" s="515" t="s">
        <v>274</v>
      </c>
    </row>
    <row r="29" spans="2:23">
      <c r="B29" s="506" t="s">
        <v>11</v>
      </c>
      <c r="C29" s="506"/>
      <c r="D29" s="506"/>
      <c r="E29" s="506"/>
      <c r="F29" s="507" t="str">
        <f>IF(SUM(F18:K28)=0,"",SUM(F18:K28))</f>
        <v/>
      </c>
      <c r="G29" s="512"/>
      <c r="H29" s="512"/>
      <c r="I29" s="512"/>
      <c r="J29" s="512"/>
      <c r="K29" s="512"/>
      <c r="L29" s="515" t="s">
        <v>274</v>
      </c>
      <c r="M29" s="507" t="str">
        <f>IF(SUM(M18:R28)=0,"",SUM(M18:R28))</f>
        <v/>
      </c>
      <c r="N29" s="512"/>
      <c r="O29" s="512"/>
      <c r="P29" s="512"/>
      <c r="Q29" s="512"/>
      <c r="R29" s="512"/>
      <c r="S29" s="515" t="s">
        <v>274</v>
      </c>
      <c r="U29" s="506" t="s">
        <v>408</v>
      </c>
      <c r="V29" s="506"/>
      <c r="W29" s="506"/>
    </row>
    <row r="30" spans="2:23" ht="39.950000000000003" customHeight="1">
      <c r="B30" s="508" t="s">
        <v>422</v>
      </c>
      <c r="C30" s="506"/>
      <c r="D30" s="506"/>
      <c r="E30" s="506"/>
      <c r="F30" s="518" t="str">
        <f>IF(F29="","",F29/U27)</f>
        <v/>
      </c>
      <c r="G30" s="521"/>
      <c r="H30" s="521"/>
      <c r="I30" s="521"/>
      <c r="J30" s="521"/>
      <c r="K30" s="521"/>
      <c r="L30" s="515" t="s">
        <v>274</v>
      </c>
      <c r="M30" s="518" t="str">
        <f>IF(M29="","",M29/U27)</f>
        <v/>
      </c>
      <c r="N30" s="521"/>
      <c r="O30" s="521"/>
      <c r="P30" s="521"/>
      <c r="Q30" s="521"/>
      <c r="R30" s="521"/>
      <c r="S30" s="515" t="s">
        <v>274</v>
      </c>
      <c r="U30" s="527" t="str">
        <f>IF(F30="","",ROUNDDOWN(M30/F30,3))</f>
        <v/>
      </c>
      <c r="V30" s="529"/>
      <c r="W30" s="530"/>
    </row>
    <row r="32" spans="2:23">
      <c r="B32" s="503" t="s">
        <v>53</v>
      </c>
    </row>
    <row r="33" spans="2:23" ht="60" customHeight="1">
      <c r="B33" s="506"/>
      <c r="C33" s="506"/>
      <c r="D33" s="506"/>
      <c r="E33" s="506"/>
      <c r="F33" s="517" t="s">
        <v>268</v>
      </c>
      <c r="G33" s="520"/>
      <c r="H33" s="520"/>
      <c r="I33" s="520"/>
      <c r="J33" s="520"/>
      <c r="K33" s="520"/>
      <c r="L33" s="522"/>
      <c r="M33" s="508" t="s">
        <v>676</v>
      </c>
      <c r="N33" s="508"/>
      <c r="O33" s="508"/>
      <c r="P33" s="508"/>
      <c r="Q33" s="508"/>
      <c r="R33" s="508"/>
      <c r="S33" s="508"/>
    </row>
    <row r="34" spans="2:23">
      <c r="B34" s="509"/>
      <c r="C34" s="513"/>
      <c r="D34" s="513"/>
      <c r="E34" s="516" t="s">
        <v>674</v>
      </c>
      <c r="F34" s="509"/>
      <c r="G34" s="513"/>
      <c r="H34" s="513"/>
      <c r="I34" s="513"/>
      <c r="J34" s="513"/>
      <c r="K34" s="513"/>
      <c r="L34" s="515" t="s">
        <v>274</v>
      </c>
      <c r="M34" s="509"/>
      <c r="N34" s="513"/>
      <c r="O34" s="513"/>
      <c r="P34" s="513"/>
      <c r="Q34" s="513"/>
      <c r="R34" s="513"/>
      <c r="S34" s="515" t="s">
        <v>274</v>
      </c>
    </row>
    <row r="35" spans="2:23">
      <c r="B35" s="509"/>
      <c r="C35" s="513"/>
      <c r="D35" s="513"/>
      <c r="E35" s="516" t="s">
        <v>674</v>
      </c>
      <c r="F35" s="509"/>
      <c r="G35" s="513"/>
      <c r="H35" s="513"/>
      <c r="I35" s="513"/>
      <c r="J35" s="513"/>
      <c r="K35" s="513"/>
      <c r="L35" s="515" t="s">
        <v>274</v>
      </c>
      <c r="M35" s="509"/>
      <c r="N35" s="513"/>
      <c r="O35" s="513"/>
      <c r="P35" s="513"/>
      <c r="Q35" s="513"/>
      <c r="R35" s="513"/>
      <c r="S35" s="515" t="s">
        <v>274</v>
      </c>
    </row>
    <row r="36" spans="2:23">
      <c r="B36" s="509"/>
      <c r="C36" s="513"/>
      <c r="D36" s="513"/>
      <c r="E36" s="516" t="s">
        <v>217</v>
      </c>
      <c r="F36" s="509"/>
      <c r="G36" s="513"/>
      <c r="H36" s="513"/>
      <c r="I36" s="513"/>
      <c r="J36" s="513"/>
      <c r="K36" s="513"/>
      <c r="L36" s="515" t="s">
        <v>274</v>
      </c>
      <c r="M36" s="509"/>
      <c r="N36" s="513"/>
      <c r="O36" s="513"/>
      <c r="P36" s="513"/>
      <c r="Q36" s="513"/>
      <c r="R36" s="513"/>
      <c r="S36" s="515" t="s">
        <v>274</v>
      </c>
    </row>
    <row r="37" spans="2:23">
      <c r="B37" s="506" t="s">
        <v>11</v>
      </c>
      <c r="C37" s="506"/>
      <c r="D37" s="506"/>
      <c r="E37" s="506"/>
      <c r="F37" s="507" t="str">
        <f>IF(SUM(F34:K36)=0,"",SUM(F34:K36))</f>
        <v/>
      </c>
      <c r="G37" s="512"/>
      <c r="H37" s="512"/>
      <c r="I37" s="512"/>
      <c r="J37" s="512"/>
      <c r="K37" s="512"/>
      <c r="L37" s="515" t="s">
        <v>274</v>
      </c>
      <c r="M37" s="507" t="str">
        <f>IF(SUM(M34:R36)=0,"",SUM(M34:R36))</f>
        <v/>
      </c>
      <c r="N37" s="512"/>
      <c r="O37" s="512"/>
      <c r="P37" s="512"/>
      <c r="Q37" s="512"/>
      <c r="R37" s="512"/>
      <c r="S37" s="515" t="s">
        <v>274</v>
      </c>
      <c r="U37" s="506" t="s">
        <v>408</v>
      </c>
      <c r="V37" s="506"/>
      <c r="W37" s="506"/>
    </row>
    <row r="38" spans="2:23" ht="39.950000000000003" customHeight="1">
      <c r="B38" s="508" t="s">
        <v>422</v>
      </c>
      <c r="C38" s="506"/>
      <c r="D38" s="506"/>
      <c r="E38" s="506"/>
      <c r="F38" s="518" t="str">
        <f>IF(F37="","",F37/3)</f>
        <v/>
      </c>
      <c r="G38" s="521"/>
      <c r="H38" s="521"/>
      <c r="I38" s="521"/>
      <c r="J38" s="521"/>
      <c r="K38" s="521"/>
      <c r="L38" s="515" t="s">
        <v>274</v>
      </c>
      <c r="M38" s="518" t="str">
        <f>IF(M37="","",M37/3)</f>
        <v/>
      </c>
      <c r="N38" s="521"/>
      <c r="O38" s="521"/>
      <c r="P38" s="521"/>
      <c r="Q38" s="521"/>
      <c r="R38" s="521"/>
      <c r="S38" s="515" t="s">
        <v>274</v>
      </c>
      <c r="U38" s="527" t="str">
        <f>IF(F38="","",ROUNDDOWN(M38/F38,3))</f>
        <v/>
      </c>
      <c r="V38" s="529"/>
      <c r="W38" s="530"/>
    </row>
    <row r="39" spans="2:23" ht="5.0999999999999996" customHeight="1">
      <c r="B39" s="510"/>
      <c r="C39" s="514"/>
      <c r="D39" s="514"/>
      <c r="E39" s="514"/>
      <c r="F39" s="519"/>
      <c r="G39" s="519"/>
      <c r="H39" s="519"/>
      <c r="I39" s="519"/>
      <c r="J39" s="519"/>
      <c r="K39" s="519"/>
      <c r="L39" s="514"/>
      <c r="M39" s="519"/>
      <c r="N39" s="519"/>
      <c r="O39" s="519"/>
      <c r="P39" s="519"/>
      <c r="Q39" s="519"/>
      <c r="R39" s="519"/>
      <c r="S39" s="514"/>
      <c r="U39" s="528"/>
      <c r="V39" s="528"/>
      <c r="W39" s="528"/>
    </row>
    <row r="40" spans="2:23">
      <c r="B40" s="503" t="s">
        <v>668</v>
      </c>
    </row>
    <row r="41" spans="2:23">
      <c r="B41" s="315" t="s">
        <v>670</v>
      </c>
      <c r="C41" s="315"/>
      <c r="D41" s="315"/>
      <c r="E41" s="315"/>
      <c r="F41" s="315"/>
      <c r="G41" s="315"/>
      <c r="H41" s="315"/>
      <c r="I41" s="315"/>
      <c r="J41" s="315"/>
      <c r="K41" s="315"/>
      <c r="L41" s="315"/>
      <c r="M41" s="315"/>
      <c r="N41" s="315"/>
      <c r="O41" s="315"/>
      <c r="P41" s="315"/>
      <c r="Q41" s="315"/>
      <c r="R41" s="315"/>
      <c r="S41" s="315"/>
      <c r="T41" s="315"/>
      <c r="U41" s="315"/>
      <c r="V41" s="315"/>
      <c r="W41" s="315"/>
    </row>
    <row r="42" spans="2:23">
      <c r="B42" s="315" t="s">
        <v>650</v>
      </c>
      <c r="C42" s="315"/>
      <c r="D42" s="315"/>
      <c r="E42" s="315"/>
      <c r="F42" s="315"/>
      <c r="G42" s="315"/>
      <c r="H42" s="315"/>
      <c r="I42" s="315"/>
      <c r="J42" s="315"/>
      <c r="K42" s="315"/>
      <c r="L42" s="315"/>
      <c r="M42" s="315"/>
      <c r="N42" s="315"/>
      <c r="O42" s="315"/>
      <c r="P42" s="315"/>
      <c r="Q42" s="315"/>
      <c r="R42" s="315"/>
      <c r="S42" s="315"/>
      <c r="T42" s="315"/>
      <c r="U42" s="315"/>
      <c r="V42" s="315"/>
      <c r="W42" s="315"/>
    </row>
    <row r="43" spans="2:23">
      <c r="B43" s="315" t="s">
        <v>533</v>
      </c>
      <c r="C43" s="315"/>
      <c r="D43" s="315"/>
      <c r="E43" s="315"/>
      <c r="F43" s="315"/>
      <c r="G43" s="315"/>
      <c r="H43" s="315"/>
      <c r="I43" s="315"/>
      <c r="J43" s="315"/>
      <c r="K43" s="315"/>
      <c r="L43" s="315"/>
      <c r="M43" s="315"/>
      <c r="N43" s="315"/>
      <c r="O43" s="315"/>
      <c r="P43" s="315"/>
      <c r="Q43" s="315"/>
      <c r="R43" s="315"/>
      <c r="S43" s="315"/>
      <c r="T43" s="315"/>
      <c r="U43" s="315"/>
      <c r="V43" s="315"/>
      <c r="W43" s="315"/>
    </row>
    <row r="44" spans="2:23">
      <c r="B44" s="315" t="s">
        <v>45</v>
      </c>
      <c r="C44" s="315"/>
      <c r="D44" s="315"/>
      <c r="E44" s="315"/>
      <c r="F44" s="315"/>
      <c r="G44" s="315"/>
      <c r="H44" s="315"/>
      <c r="I44" s="315"/>
      <c r="J44" s="315"/>
      <c r="K44" s="315"/>
      <c r="L44" s="315"/>
      <c r="M44" s="315"/>
      <c r="N44" s="315"/>
      <c r="O44" s="315"/>
      <c r="P44" s="315"/>
      <c r="Q44" s="315"/>
      <c r="R44" s="315"/>
      <c r="S44" s="315"/>
      <c r="T44" s="315"/>
      <c r="U44" s="315"/>
      <c r="V44" s="315"/>
      <c r="W44" s="315"/>
    </row>
    <row r="45" spans="2:23">
      <c r="B45" s="315" t="s">
        <v>429</v>
      </c>
      <c r="C45" s="315"/>
      <c r="D45" s="315"/>
      <c r="E45" s="315"/>
      <c r="F45" s="315"/>
      <c r="G45" s="315"/>
      <c r="H45" s="315"/>
      <c r="I45" s="315"/>
      <c r="J45" s="315"/>
      <c r="K45" s="315"/>
      <c r="L45" s="315"/>
      <c r="M45" s="315"/>
      <c r="N45" s="315"/>
      <c r="O45" s="315"/>
      <c r="P45" s="315"/>
      <c r="Q45" s="315"/>
      <c r="R45" s="315"/>
      <c r="S45" s="315"/>
      <c r="T45" s="315"/>
      <c r="U45" s="315"/>
      <c r="V45" s="315"/>
      <c r="W45" s="315"/>
    </row>
    <row r="46" spans="2:23">
      <c r="B46" s="315" t="s">
        <v>294</v>
      </c>
      <c r="C46" s="315"/>
      <c r="D46" s="315"/>
      <c r="E46" s="315"/>
      <c r="F46" s="315"/>
      <c r="G46" s="315"/>
      <c r="H46" s="315"/>
      <c r="I46" s="315"/>
      <c r="J46" s="315"/>
      <c r="K46" s="315"/>
      <c r="L46" s="315"/>
      <c r="M46" s="315"/>
      <c r="N46" s="315"/>
      <c r="O46" s="315"/>
      <c r="P46" s="315"/>
      <c r="Q46" s="315"/>
      <c r="R46" s="315"/>
      <c r="S46" s="315"/>
      <c r="T46" s="315"/>
      <c r="U46" s="315"/>
      <c r="V46" s="315"/>
      <c r="W46" s="315"/>
    </row>
    <row r="47" spans="2:23">
      <c r="B47" s="315" t="s">
        <v>672</v>
      </c>
      <c r="C47" s="315"/>
      <c r="D47" s="315"/>
      <c r="E47" s="315"/>
      <c r="F47" s="315"/>
      <c r="G47" s="315"/>
      <c r="H47" s="315"/>
      <c r="I47" s="315"/>
      <c r="J47" s="315"/>
      <c r="K47" s="315"/>
      <c r="L47" s="315"/>
      <c r="M47" s="315"/>
      <c r="N47" s="315"/>
      <c r="O47" s="315"/>
      <c r="P47" s="315"/>
      <c r="Q47" s="315"/>
      <c r="R47" s="315"/>
      <c r="S47" s="315"/>
      <c r="T47" s="315"/>
      <c r="U47" s="315"/>
      <c r="V47" s="315"/>
      <c r="W47" s="315"/>
    </row>
    <row r="48" spans="2:23">
      <c r="B48" s="315" t="s">
        <v>673</v>
      </c>
      <c r="C48" s="315"/>
      <c r="D48" s="315"/>
      <c r="E48" s="315"/>
      <c r="F48" s="315"/>
      <c r="G48" s="315"/>
      <c r="H48" s="315"/>
      <c r="I48" s="315"/>
      <c r="J48" s="315"/>
      <c r="K48" s="315"/>
      <c r="L48" s="315"/>
      <c r="M48" s="315"/>
      <c r="N48" s="315"/>
      <c r="O48" s="315"/>
      <c r="P48" s="315"/>
      <c r="Q48" s="315"/>
      <c r="R48" s="315"/>
      <c r="S48" s="315"/>
      <c r="T48" s="315"/>
      <c r="U48" s="315"/>
      <c r="V48" s="315"/>
      <c r="W48" s="315"/>
    </row>
    <row r="49" spans="2:23">
      <c r="B49" s="315"/>
      <c r="C49" s="315"/>
      <c r="D49" s="315"/>
      <c r="E49" s="315"/>
      <c r="F49" s="315"/>
      <c r="G49" s="315"/>
      <c r="H49" s="315"/>
      <c r="I49" s="315"/>
      <c r="J49" s="315"/>
      <c r="K49" s="315"/>
      <c r="L49" s="315"/>
      <c r="M49" s="315"/>
      <c r="N49" s="315"/>
      <c r="O49" s="315"/>
      <c r="P49" s="315"/>
      <c r="Q49" s="315"/>
      <c r="R49" s="315"/>
      <c r="S49" s="315"/>
      <c r="T49" s="315"/>
      <c r="U49" s="315"/>
      <c r="V49" s="315"/>
      <c r="W49" s="315"/>
    </row>
    <row r="50" spans="2:23">
      <c r="B50" s="315"/>
      <c r="C50" s="315"/>
      <c r="D50" s="315"/>
      <c r="E50" s="315"/>
      <c r="F50" s="315"/>
      <c r="G50" s="315"/>
      <c r="H50" s="315"/>
      <c r="I50" s="315"/>
      <c r="J50" s="315"/>
      <c r="K50" s="315"/>
      <c r="L50" s="315"/>
      <c r="M50" s="315"/>
      <c r="N50" s="315"/>
      <c r="O50" s="315"/>
      <c r="P50" s="315"/>
      <c r="Q50" s="315"/>
      <c r="R50" s="315"/>
      <c r="S50" s="315"/>
      <c r="T50" s="315"/>
      <c r="U50" s="315"/>
      <c r="V50" s="315"/>
      <c r="W50" s="315"/>
    </row>
    <row r="51" spans="2:23">
      <c r="B51" s="315"/>
      <c r="C51" s="315"/>
      <c r="D51" s="315"/>
      <c r="E51" s="315"/>
      <c r="F51" s="315"/>
      <c r="G51" s="315"/>
      <c r="H51" s="315"/>
      <c r="I51" s="315"/>
      <c r="J51" s="315"/>
      <c r="K51" s="315"/>
      <c r="L51" s="315"/>
      <c r="M51" s="315"/>
      <c r="N51" s="315"/>
      <c r="O51" s="315"/>
      <c r="P51" s="315"/>
      <c r="Q51" s="315"/>
      <c r="R51" s="315"/>
      <c r="S51" s="315"/>
      <c r="T51" s="315"/>
      <c r="U51" s="315"/>
      <c r="V51" s="315"/>
      <c r="W51" s="315"/>
    </row>
    <row r="52" spans="2:23">
      <c r="B52" s="315"/>
      <c r="C52" s="315"/>
      <c r="D52" s="315"/>
      <c r="E52" s="315"/>
      <c r="F52" s="315"/>
      <c r="G52" s="315"/>
      <c r="H52" s="315"/>
      <c r="I52" s="315"/>
      <c r="J52" s="315"/>
      <c r="K52" s="315"/>
      <c r="L52" s="315"/>
      <c r="M52" s="315"/>
      <c r="N52" s="315"/>
      <c r="O52" s="315"/>
      <c r="P52" s="315"/>
      <c r="Q52" s="315"/>
      <c r="R52" s="315"/>
      <c r="S52" s="315"/>
      <c r="T52" s="315"/>
      <c r="U52" s="315"/>
      <c r="V52" s="315"/>
      <c r="W52" s="315"/>
    </row>
    <row r="53" spans="2:23">
      <c r="B53" s="315"/>
      <c r="C53" s="315"/>
      <c r="D53" s="315"/>
      <c r="E53" s="315"/>
      <c r="F53" s="315"/>
      <c r="G53" s="315"/>
      <c r="H53" s="315"/>
      <c r="I53" s="315"/>
      <c r="J53" s="315"/>
      <c r="K53" s="315"/>
      <c r="L53" s="315"/>
      <c r="M53" s="315"/>
      <c r="N53" s="315"/>
      <c r="O53" s="315"/>
      <c r="P53" s="315"/>
      <c r="Q53" s="315"/>
      <c r="R53" s="315"/>
      <c r="S53" s="315"/>
      <c r="T53" s="315"/>
      <c r="U53" s="315"/>
      <c r="V53" s="315"/>
      <c r="W53" s="315"/>
    </row>
    <row r="54" spans="2:23">
      <c r="B54" s="315"/>
      <c r="C54" s="315"/>
      <c r="D54" s="315"/>
      <c r="E54" s="315"/>
      <c r="F54" s="315"/>
      <c r="G54" s="315"/>
      <c r="H54" s="315"/>
      <c r="I54" s="315"/>
      <c r="J54" s="315"/>
      <c r="K54" s="315"/>
      <c r="L54" s="315"/>
      <c r="M54" s="315"/>
      <c r="N54" s="315"/>
      <c r="O54" s="315"/>
      <c r="P54" s="315"/>
      <c r="Q54" s="315"/>
      <c r="R54" s="315"/>
      <c r="S54" s="315"/>
      <c r="T54" s="315"/>
      <c r="U54" s="315"/>
      <c r="V54" s="315"/>
      <c r="W54" s="315"/>
    </row>
    <row r="55" spans="2:23">
      <c r="B55" s="315"/>
      <c r="C55" s="315"/>
      <c r="D55" s="315"/>
      <c r="E55" s="315"/>
      <c r="F55" s="315"/>
      <c r="G55" s="315"/>
      <c r="H55" s="315"/>
      <c r="I55" s="315"/>
      <c r="J55" s="315"/>
      <c r="K55" s="315"/>
      <c r="L55" s="315"/>
      <c r="M55" s="315"/>
      <c r="N55" s="315"/>
      <c r="O55" s="315"/>
      <c r="P55" s="315"/>
      <c r="Q55" s="315"/>
      <c r="R55" s="315"/>
      <c r="S55" s="315"/>
      <c r="T55" s="315"/>
      <c r="U55" s="315"/>
      <c r="V55" s="315"/>
      <c r="W55" s="315"/>
    </row>
    <row r="56" spans="2:23">
      <c r="B56" s="315"/>
      <c r="C56" s="315"/>
      <c r="D56" s="315"/>
      <c r="E56" s="315"/>
      <c r="F56" s="315"/>
      <c r="G56" s="315"/>
      <c r="H56" s="315"/>
      <c r="I56" s="315"/>
      <c r="J56" s="315"/>
      <c r="K56" s="315"/>
      <c r="L56" s="315"/>
      <c r="M56" s="315"/>
      <c r="N56" s="315"/>
      <c r="O56" s="315"/>
      <c r="P56" s="315"/>
      <c r="Q56" s="315"/>
      <c r="R56" s="315"/>
      <c r="S56" s="315"/>
      <c r="T56" s="315"/>
      <c r="U56" s="315"/>
      <c r="V56" s="315"/>
      <c r="W56" s="315"/>
    </row>
    <row r="57" spans="2:23">
      <c r="B57" s="315"/>
      <c r="C57" s="315"/>
      <c r="D57" s="315"/>
      <c r="E57" s="315"/>
      <c r="F57" s="315"/>
      <c r="G57" s="315"/>
      <c r="H57" s="315"/>
      <c r="I57" s="315"/>
      <c r="J57" s="315"/>
      <c r="K57" s="315"/>
      <c r="L57" s="315"/>
      <c r="M57" s="315"/>
      <c r="N57" s="315"/>
      <c r="O57" s="315"/>
      <c r="P57" s="315"/>
      <c r="Q57" s="315"/>
      <c r="R57" s="315"/>
      <c r="S57" s="315"/>
      <c r="T57" s="315"/>
      <c r="U57" s="315"/>
      <c r="V57" s="315"/>
      <c r="W57" s="315"/>
    </row>
    <row r="58" spans="2:23">
      <c r="B58" s="315"/>
      <c r="C58" s="315"/>
      <c r="D58" s="315"/>
      <c r="E58" s="315"/>
      <c r="F58" s="315"/>
      <c r="G58" s="315"/>
      <c r="H58" s="315"/>
      <c r="I58" s="315"/>
      <c r="J58" s="315"/>
      <c r="K58" s="315"/>
      <c r="L58" s="315"/>
      <c r="M58" s="315"/>
      <c r="N58" s="315"/>
      <c r="O58" s="315"/>
      <c r="P58" s="315"/>
      <c r="Q58" s="315"/>
      <c r="R58" s="315"/>
      <c r="S58" s="315"/>
      <c r="T58" s="315"/>
      <c r="U58" s="315"/>
      <c r="V58" s="315"/>
      <c r="W58" s="315"/>
    </row>
    <row r="59" spans="2:23">
      <c r="B59" s="315"/>
      <c r="C59" s="315"/>
      <c r="D59" s="315"/>
      <c r="E59" s="315"/>
      <c r="F59" s="315"/>
      <c r="G59" s="315"/>
      <c r="H59" s="315"/>
      <c r="I59" s="315"/>
      <c r="J59" s="315"/>
      <c r="K59" s="315"/>
      <c r="L59" s="315"/>
      <c r="M59" s="315"/>
      <c r="N59" s="315"/>
      <c r="O59" s="315"/>
      <c r="P59" s="315"/>
      <c r="Q59" s="315"/>
      <c r="R59" s="315"/>
      <c r="S59" s="315"/>
      <c r="T59" s="315"/>
      <c r="U59" s="315"/>
      <c r="V59" s="315"/>
      <c r="W59" s="315"/>
    </row>
  </sheetData>
  <mergeCells count="99">
    <mergeCell ref="B4:W4"/>
    <mergeCell ref="Q6:W6"/>
    <mergeCell ref="Q7:W7"/>
    <mergeCell ref="B17:E17"/>
    <mergeCell ref="F17:L17"/>
    <mergeCell ref="M17:S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B26:C26"/>
    <mergeCell ref="D26:E26"/>
    <mergeCell ref="F26:K26"/>
    <mergeCell ref="M26:R26"/>
    <mergeCell ref="U26:W26"/>
    <mergeCell ref="B27:C27"/>
    <mergeCell ref="D27:E27"/>
    <mergeCell ref="F27:K27"/>
    <mergeCell ref="M27:R27"/>
    <mergeCell ref="U27:W27"/>
    <mergeCell ref="B28:C28"/>
    <mergeCell ref="D28:E28"/>
    <mergeCell ref="F28:K28"/>
    <mergeCell ref="M28:R28"/>
    <mergeCell ref="B29:E29"/>
    <mergeCell ref="F29:K29"/>
    <mergeCell ref="M29:R29"/>
    <mergeCell ref="U29:W29"/>
    <mergeCell ref="B30:E30"/>
    <mergeCell ref="F30:K30"/>
    <mergeCell ref="M30:R30"/>
    <mergeCell ref="U30:W30"/>
    <mergeCell ref="B33:E33"/>
    <mergeCell ref="F33:L33"/>
    <mergeCell ref="M33:S33"/>
    <mergeCell ref="B34:D34"/>
    <mergeCell ref="F34:K34"/>
    <mergeCell ref="M34:R34"/>
    <mergeCell ref="B35:D35"/>
    <mergeCell ref="F35:K35"/>
    <mergeCell ref="M35:R35"/>
    <mergeCell ref="B36:D36"/>
    <mergeCell ref="F36:K36"/>
    <mergeCell ref="M36:R36"/>
    <mergeCell ref="B37:E37"/>
    <mergeCell ref="F37:K37"/>
    <mergeCell ref="M37:R37"/>
    <mergeCell ref="U37:W37"/>
    <mergeCell ref="B38:E38"/>
    <mergeCell ref="F38:K38"/>
    <mergeCell ref="M38:R38"/>
    <mergeCell ref="U38:W38"/>
    <mergeCell ref="B41:W41"/>
    <mergeCell ref="B42:W42"/>
    <mergeCell ref="B43:W43"/>
    <mergeCell ref="B44:W44"/>
    <mergeCell ref="B45:W45"/>
    <mergeCell ref="B46:W46"/>
    <mergeCell ref="B47:W47"/>
    <mergeCell ref="B48:W48"/>
    <mergeCell ref="B49:W49"/>
    <mergeCell ref="B50:W50"/>
    <mergeCell ref="B51:W51"/>
    <mergeCell ref="B52:W52"/>
    <mergeCell ref="B53:W53"/>
    <mergeCell ref="B54:W54"/>
    <mergeCell ref="B55:W55"/>
    <mergeCell ref="B56:W56"/>
    <mergeCell ref="B57:W57"/>
    <mergeCell ref="B58:W58"/>
    <mergeCell ref="B59:W59"/>
  </mergeCells>
  <phoneticPr fontId="7"/>
  <dataValidations count="1">
    <dataValidation type="list" allowBlank="1" showDropDown="0" showInputMessage="1" showErrorMessage="1" sqref="C10 J10 C13:C14">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rowBreaks count="1" manualBreakCount="1">
    <brk id="3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B2:AG123"/>
  <sheetViews>
    <sheetView workbookViewId="0"/>
  </sheetViews>
  <sheetFormatPr defaultColWidth="4" defaultRowHeight="13.5"/>
  <cols>
    <col min="1" max="1" width="1.5" style="87" customWidth="1"/>
    <col min="2" max="2" width="3.125" style="87" customWidth="1"/>
    <col min="3" max="3" width="1.125" style="87" customWidth="1"/>
    <col min="4" max="23" width="5" style="87" customWidth="1"/>
    <col min="24" max="24" width="2.375" style="87" customWidth="1"/>
    <col min="25" max="25" width="4" style="87"/>
    <col min="26" max="26" width="2.25" style="87" customWidth="1"/>
    <col min="27" max="27" width="4" style="87"/>
    <col min="28" max="28" width="2.375" style="87" customWidth="1"/>
    <col min="29" max="29" width="1.5" style="87" customWidth="1"/>
    <col min="30" max="32" width="4" style="87"/>
    <col min="33" max="33" width="6.625" style="87" bestFit="1" customWidth="1"/>
    <col min="34" max="16384" width="4" style="87"/>
  </cols>
  <sheetData>
    <row r="2" spans="2:33">
      <c r="B2" s="87" t="s">
        <v>602</v>
      </c>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row>
    <row r="4" spans="2:33" ht="34.5" customHeight="1">
      <c r="B4" s="477" t="s">
        <v>678</v>
      </c>
      <c r="C4" s="88"/>
      <c r="D4" s="88"/>
      <c r="E4" s="88"/>
      <c r="F4" s="88"/>
      <c r="G4" s="88"/>
      <c r="H4" s="88"/>
      <c r="I4" s="88"/>
      <c r="J4" s="88"/>
      <c r="K4" s="88"/>
      <c r="L4" s="88"/>
      <c r="M4" s="88"/>
      <c r="N4" s="88"/>
      <c r="O4" s="88"/>
      <c r="P4" s="88"/>
      <c r="Q4" s="88"/>
      <c r="R4" s="88"/>
      <c r="S4" s="88"/>
      <c r="T4" s="88"/>
      <c r="U4" s="88"/>
      <c r="V4" s="88"/>
      <c r="W4" s="88"/>
      <c r="X4" s="88"/>
      <c r="Y4" s="88"/>
      <c r="Z4" s="88"/>
      <c r="AA4" s="88"/>
      <c r="AB4" s="88"/>
    </row>
    <row r="5" spans="2:33" ht="16.5" customHeight="1">
      <c r="B5" s="88" t="s">
        <v>916</v>
      </c>
      <c r="C5" s="88"/>
      <c r="D5" s="88"/>
      <c r="E5" s="88"/>
      <c r="F5" s="88"/>
      <c r="G5" s="88"/>
      <c r="H5" s="88"/>
      <c r="I5" s="88"/>
      <c r="J5" s="88"/>
      <c r="K5" s="88"/>
      <c r="L5" s="88"/>
      <c r="M5" s="88"/>
      <c r="N5" s="88"/>
      <c r="O5" s="88"/>
      <c r="P5" s="88"/>
      <c r="Q5" s="88"/>
      <c r="R5" s="88"/>
      <c r="S5" s="88"/>
      <c r="T5" s="88"/>
      <c r="U5" s="88"/>
      <c r="V5" s="88"/>
      <c r="W5" s="88"/>
      <c r="X5" s="88"/>
      <c r="Y5" s="88"/>
      <c r="Z5" s="88"/>
      <c r="AA5" s="88"/>
      <c r="AB5" s="88"/>
      <c r="AC5" s="86"/>
      <c r="AD5" s="86"/>
    </row>
    <row r="6" spans="2:33" ht="13.5" customHeight="1"/>
    <row r="7" spans="2:33" ht="24" customHeight="1">
      <c r="B7" s="478" t="s">
        <v>472</v>
      </c>
      <c r="C7" s="478"/>
      <c r="D7" s="478"/>
      <c r="E7" s="478"/>
      <c r="F7" s="478"/>
      <c r="G7" s="201"/>
      <c r="H7" s="130"/>
      <c r="I7" s="130"/>
      <c r="J7" s="130"/>
      <c r="K7" s="130"/>
      <c r="L7" s="130"/>
      <c r="M7" s="130"/>
      <c r="N7" s="130"/>
      <c r="O7" s="130"/>
      <c r="P7" s="130"/>
      <c r="Q7" s="130"/>
      <c r="R7" s="130"/>
      <c r="S7" s="130"/>
      <c r="T7" s="130"/>
      <c r="U7" s="130"/>
      <c r="V7" s="130"/>
      <c r="W7" s="130"/>
      <c r="X7" s="130"/>
      <c r="Y7" s="130"/>
      <c r="Z7" s="130"/>
      <c r="AA7" s="130"/>
      <c r="AB7" s="501"/>
    </row>
    <row r="8" spans="2:33" ht="24" customHeight="1">
      <c r="B8" s="478" t="s">
        <v>358</v>
      </c>
      <c r="C8" s="478"/>
      <c r="D8" s="478"/>
      <c r="E8" s="478"/>
      <c r="F8" s="478"/>
      <c r="G8" s="189" t="s">
        <v>6</v>
      </c>
      <c r="H8" s="499" t="s">
        <v>659</v>
      </c>
      <c r="I8" s="499"/>
      <c r="J8" s="499"/>
      <c r="K8" s="499"/>
      <c r="L8" s="189" t="s">
        <v>6</v>
      </c>
      <c r="M8" s="499" t="s">
        <v>470</v>
      </c>
      <c r="N8" s="499"/>
      <c r="O8" s="499"/>
      <c r="P8" s="499"/>
      <c r="Q8" s="189" t="s">
        <v>6</v>
      </c>
      <c r="R8" s="499" t="s">
        <v>663</v>
      </c>
      <c r="S8" s="499"/>
      <c r="T8" s="499"/>
      <c r="U8" s="499"/>
      <c r="V8" s="499"/>
      <c r="W8" s="499"/>
      <c r="X8" s="499"/>
      <c r="Y8" s="499"/>
      <c r="Z8" s="130"/>
      <c r="AA8" s="130"/>
      <c r="AB8" s="501"/>
    </row>
    <row r="9" spans="2:33" ht="21.95" customHeight="1">
      <c r="B9" s="185" t="s">
        <v>653</v>
      </c>
      <c r="C9" s="191"/>
      <c r="D9" s="191"/>
      <c r="E9" s="191"/>
      <c r="F9" s="203"/>
      <c r="G9" s="185" t="s">
        <v>6</v>
      </c>
      <c r="H9" s="482" t="s">
        <v>342</v>
      </c>
      <c r="I9" s="113"/>
      <c r="J9" s="113"/>
      <c r="K9" s="113"/>
      <c r="L9" s="113"/>
      <c r="M9" s="113"/>
      <c r="N9" s="113"/>
      <c r="O9" s="113"/>
      <c r="P9" s="113"/>
      <c r="Q9" s="113"/>
      <c r="R9" s="113"/>
      <c r="S9" s="113"/>
      <c r="T9" s="113"/>
      <c r="U9" s="113"/>
      <c r="V9" s="113"/>
      <c r="W9" s="113"/>
      <c r="X9" s="113"/>
      <c r="Y9" s="113"/>
      <c r="Z9" s="113"/>
      <c r="AA9" s="113"/>
      <c r="AB9" s="143"/>
    </row>
    <row r="10" spans="2:33" ht="21.95" customHeight="1">
      <c r="B10" s="186"/>
      <c r="C10" s="192"/>
      <c r="D10" s="192"/>
      <c r="E10" s="192"/>
      <c r="F10" s="204"/>
      <c r="G10" s="186" t="s">
        <v>6</v>
      </c>
      <c r="H10" s="397" t="s">
        <v>426</v>
      </c>
      <c r="I10" s="114"/>
      <c r="J10" s="114"/>
      <c r="K10" s="114"/>
      <c r="L10" s="114"/>
      <c r="M10" s="114"/>
      <c r="N10" s="114"/>
      <c r="O10" s="114"/>
      <c r="P10" s="114"/>
      <c r="Q10" s="114"/>
      <c r="R10" s="114"/>
      <c r="S10" s="114"/>
      <c r="T10" s="114"/>
      <c r="U10" s="114"/>
      <c r="V10" s="114"/>
      <c r="W10" s="114"/>
      <c r="X10" s="114"/>
      <c r="Y10" s="114"/>
      <c r="Z10" s="114"/>
      <c r="AA10" s="114"/>
      <c r="AB10" s="142"/>
    </row>
    <row r="11" spans="2:33" ht="13.5" customHeight="1">
      <c r="AG11" s="502"/>
    </row>
    <row r="12" spans="2:33" ht="12.95" customHeight="1">
      <c r="B12" s="286"/>
      <c r="C12" s="482"/>
      <c r="D12" s="482"/>
      <c r="E12" s="482"/>
      <c r="F12" s="482"/>
      <c r="G12" s="482"/>
      <c r="H12" s="482"/>
      <c r="I12" s="482"/>
      <c r="J12" s="482"/>
      <c r="K12" s="482"/>
      <c r="L12" s="482"/>
      <c r="M12" s="482"/>
      <c r="N12" s="482"/>
      <c r="O12" s="482"/>
      <c r="P12" s="482"/>
      <c r="Q12" s="482"/>
      <c r="R12" s="482"/>
      <c r="S12" s="482"/>
      <c r="T12" s="482"/>
      <c r="U12" s="482"/>
      <c r="V12" s="482"/>
      <c r="W12" s="482"/>
      <c r="X12" s="286"/>
      <c r="Y12" s="482"/>
      <c r="Z12" s="482"/>
      <c r="AA12" s="482"/>
      <c r="AB12" s="281"/>
      <c r="AC12" s="531"/>
      <c r="AD12" s="531"/>
    </row>
    <row r="13" spans="2:33" ht="17.100000000000001" customHeight="1">
      <c r="B13" s="480" t="s">
        <v>210</v>
      </c>
      <c r="C13" s="532"/>
      <c r="X13" s="481"/>
      <c r="Y13" s="540" t="s">
        <v>664</v>
      </c>
      <c r="Z13" s="540" t="s">
        <v>86</v>
      </c>
      <c r="AA13" s="540" t="s">
        <v>665</v>
      </c>
      <c r="AB13" s="500"/>
      <c r="AC13" s="531"/>
      <c r="AD13" s="531"/>
    </row>
    <row r="14" spans="2:33" ht="17.100000000000001" customHeight="1">
      <c r="B14" s="481"/>
      <c r="X14" s="481"/>
      <c r="AB14" s="500"/>
      <c r="AC14" s="531"/>
      <c r="AD14" s="531"/>
    </row>
    <row r="15" spans="2:33" ht="49.15" customHeight="1">
      <c r="B15" s="481"/>
      <c r="C15" s="484" t="s">
        <v>654</v>
      </c>
      <c r="D15" s="484"/>
      <c r="E15" s="484"/>
      <c r="F15" s="478" t="s">
        <v>263</v>
      </c>
      <c r="G15" s="116" t="s">
        <v>64</v>
      </c>
      <c r="H15" s="116"/>
      <c r="I15" s="116"/>
      <c r="J15" s="116"/>
      <c r="K15" s="116"/>
      <c r="L15" s="116"/>
      <c r="M15" s="116"/>
      <c r="N15" s="116"/>
      <c r="O15" s="116"/>
      <c r="P15" s="116"/>
      <c r="Q15" s="116"/>
      <c r="R15" s="116"/>
      <c r="S15" s="116"/>
      <c r="T15" s="116"/>
      <c r="U15" s="116"/>
      <c r="V15" s="145"/>
      <c r="X15" s="481"/>
      <c r="Y15" s="88" t="s">
        <v>6</v>
      </c>
      <c r="Z15" s="88" t="s">
        <v>86</v>
      </c>
      <c r="AA15" s="88" t="s">
        <v>6</v>
      </c>
      <c r="AB15" s="500"/>
      <c r="AC15" s="531"/>
      <c r="AD15" s="531"/>
    </row>
    <row r="16" spans="2:33" ht="80.25" customHeight="1">
      <c r="B16" s="481"/>
      <c r="C16" s="484"/>
      <c r="D16" s="484"/>
      <c r="E16" s="484"/>
      <c r="F16" s="533"/>
      <c r="G16" s="113" t="s">
        <v>917</v>
      </c>
      <c r="H16" s="113"/>
      <c r="I16" s="113"/>
      <c r="J16" s="113"/>
      <c r="K16" s="113"/>
      <c r="L16" s="113"/>
      <c r="M16" s="113"/>
      <c r="N16" s="113"/>
      <c r="O16" s="113"/>
      <c r="P16" s="113"/>
      <c r="Q16" s="113"/>
      <c r="R16" s="113"/>
      <c r="S16" s="113"/>
      <c r="T16" s="113"/>
      <c r="U16" s="113"/>
      <c r="V16" s="143"/>
      <c r="X16" s="481"/>
      <c r="Y16" s="88" t="s">
        <v>6</v>
      </c>
      <c r="Z16" s="88" t="s">
        <v>86</v>
      </c>
      <c r="AA16" s="88" t="s">
        <v>6</v>
      </c>
      <c r="AB16" s="500"/>
      <c r="AC16" s="531"/>
      <c r="AD16" s="531"/>
    </row>
    <row r="17" spans="2:30" ht="19.5" customHeight="1">
      <c r="B17" s="481"/>
      <c r="C17" s="484"/>
      <c r="D17" s="484"/>
      <c r="E17" s="484"/>
      <c r="F17" s="534" t="s">
        <v>148</v>
      </c>
      <c r="G17" s="245"/>
      <c r="H17" s="245"/>
      <c r="I17" s="245"/>
      <c r="J17" s="245"/>
      <c r="K17" s="245"/>
      <c r="L17" s="245"/>
      <c r="M17" s="245"/>
      <c r="N17" s="245"/>
      <c r="O17" s="245"/>
      <c r="P17" s="245"/>
      <c r="Q17" s="245"/>
      <c r="R17" s="245"/>
      <c r="S17" s="245"/>
      <c r="T17" s="245"/>
      <c r="U17" s="245"/>
      <c r="V17" s="144"/>
      <c r="X17" s="481"/>
      <c r="AB17" s="500"/>
      <c r="AC17" s="531"/>
      <c r="AD17" s="531"/>
    </row>
    <row r="18" spans="2:30" ht="19.5" customHeight="1">
      <c r="B18" s="481"/>
      <c r="C18" s="484"/>
      <c r="D18" s="484"/>
      <c r="E18" s="484"/>
      <c r="F18" s="534"/>
      <c r="H18" s="536" t="s">
        <v>680</v>
      </c>
      <c r="I18" s="499"/>
      <c r="J18" s="499"/>
      <c r="K18" s="499"/>
      <c r="L18" s="499"/>
      <c r="M18" s="499"/>
      <c r="N18" s="499"/>
      <c r="O18" s="499"/>
      <c r="P18" s="499"/>
      <c r="Q18" s="537"/>
      <c r="R18" s="183"/>
      <c r="S18" s="189"/>
      <c r="T18" s="189"/>
      <c r="U18" s="501" t="s">
        <v>684</v>
      </c>
      <c r="V18" s="144"/>
      <c r="X18" s="481"/>
      <c r="AB18" s="500"/>
      <c r="AC18" s="531"/>
      <c r="AD18" s="531"/>
    </row>
    <row r="19" spans="2:30" ht="19.5" customHeight="1">
      <c r="B19" s="481"/>
      <c r="C19" s="484"/>
      <c r="D19" s="484"/>
      <c r="E19" s="484"/>
      <c r="F19" s="534"/>
      <c r="H19" s="536" t="s">
        <v>681</v>
      </c>
      <c r="I19" s="499"/>
      <c r="J19" s="499"/>
      <c r="K19" s="499"/>
      <c r="L19" s="499"/>
      <c r="M19" s="499"/>
      <c r="N19" s="499"/>
      <c r="O19" s="499"/>
      <c r="P19" s="499"/>
      <c r="Q19" s="537"/>
      <c r="R19" s="183"/>
      <c r="S19" s="189"/>
      <c r="T19" s="189"/>
      <c r="U19" s="501" t="s">
        <v>684</v>
      </c>
      <c r="V19" s="144"/>
      <c r="X19" s="481"/>
      <c r="AB19" s="500"/>
      <c r="AC19" s="531"/>
      <c r="AD19" s="531"/>
    </row>
    <row r="20" spans="2:30" ht="19.5" customHeight="1">
      <c r="B20" s="481"/>
      <c r="C20" s="484"/>
      <c r="D20" s="484"/>
      <c r="E20" s="484"/>
      <c r="F20" s="534"/>
      <c r="H20" s="536" t="s">
        <v>682</v>
      </c>
      <c r="I20" s="499"/>
      <c r="J20" s="499"/>
      <c r="K20" s="499"/>
      <c r="L20" s="499"/>
      <c r="M20" s="499"/>
      <c r="N20" s="499"/>
      <c r="O20" s="499"/>
      <c r="P20" s="499"/>
      <c r="Q20" s="537"/>
      <c r="R20" s="538" t="str">
        <f>(IFERROR(ROUNDDOWN(R19/R18*100,0),""))</f>
        <v/>
      </c>
      <c r="S20" s="539"/>
      <c r="T20" s="539"/>
      <c r="U20" s="501" t="s">
        <v>341</v>
      </c>
      <c r="V20" s="144"/>
      <c r="X20" s="481"/>
      <c r="AB20" s="500"/>
      <c r="AC20" s="531"/>
      <c r="AD20" s="531"/>
    </row>
    <row r="21" spans="2:30" ht="19.5" customHeight="1">
      <c r="B21" s="481"/>
      <c r="C21" s="484"/>
      <c r="D21" s="484"/>
      <c r="E21" s="484"/>
      <c r="F21" s="535"/>
      <c r="G21" s="114"/>
      <c r="H21" s="114"/>
      <c r="I21" s="114"/>
      <c r="J21" s="114"/>
      <c r="K21" s="114"/>
      <c r="L21" s="114"/>
      <c r="M21" s="114"/>
      <c r="N21" s="114"/>
      <c r="O21" s="114"/>
      <c r="P21" s="114"/>
      <c r="Q21" s="114"/>
      <c r="R21" s="114"/>
      <c r="S21" s="114"/>
      <c r="T21" s="114"/>
      <c r="U21" s="114"/>
      <c r="V21" s="142"/>
      <c r="X21" s="481"/>
      <c r="AB21" s="500"/>
      <c r="AC21" s="531"/>
      <c r="AD21" s="531"/>
    </row>
    <row r="22" spans="2:30" ht="63" customHeight="1">
      <c r="B22" s="481"/>
      <c r="C22" s="484"/>
      <c r="D22" s="484"/>
      <c r="E22" s="484"/>
      <c r="F22" s="535" t="s">
        <v>335</v>
      </c>
      <c r="G22" s="102" t="s">
        <v>301</v>
      </c>
      <c r="H22" s="116"/>
      <c r="I22" s="116"/>
      <c r="J22" s="116"/>
      <c r="K22" s="116"/>
      <c r="L22" s="116"/>
      <c r="M22" s="116"/>
      <c r="N22" s="116"/>
      <c r="O22" s="116"/>
      <c r="P22" s="116"/>
      <c r="Q22" s="116"/>
      <c r="R22" s="116"/>
      <c r="S22" s="116"/>
      <c r="T22" s="116"/>
      <c r="U22" s="116"/>
      <c r="V22" s="145"/>
      <c r="X22" s="481"/>
      <c r="Y22" s="88" t="s">
        <v>6</v>
      </c>
      <c r="Z22" s="88" t="s">
        <v>86</v>
      </c>
      <c r="AA22" s="88" t="s">
        <v>6</v>
      </c>
      <c r="AB22" s="500"/>
      <c r="AC22" s="531"/>
      <c r="AD22" s="531"/>
    </row>
    <row r="23" spans="2:30" ht="37.15" customHeight="1">
      <c r="B23" s="481"/>
      <c r="C23" s="484"/>
      <c r="D23" s="484"/>
      <c r="E23" s="484"/>
      <c r="F23" s="535" t="s">
        <v>343</v>
      </c>
      <c r="G23" s="102" t="s">
        <v>918</v>
      </c>
      <c r="H23" s="116"/>
      <c r="I23" s="116"/>
      <c r="J23" s="116"/>
      <c r="K23" s="116"/>
      <c r="L23" s="116"/>
      <c r="M23" s="116"/>
      <c r="N23" s="116"/>
      <c r="O23" s="116"/>
      <c r="P23" s="116"/>
      <c r="Q23" s="116"/>
      <c r="R23" s="116"/>
      <c r="S23" s="116"/>
      <c r="T23" s="116"/>
      <c r="U23" s="116"/>
      <c r="V23" s="145"/>
      <c r="X23" s="481"/>
      <c r="Y23" s="88" t="s">
        <v>6</v>
      </c>
      <c r="Z23" s="88" t="s">
        <v>86</v>
      </c>
      <c r="AA23" s="88" t="s">
        <v>6</v>
      </c>
      <c r="AB23" s="500"/>
      <c r="AC23" s="531"/>
      <c r="AD23" s="531"/>
    </row>
    <row r="24" spans="2:30" ht="16.899999999999999" customHeight="1">
      <c r="B24" s="481"/>
      <c r="C24" s="435"/>
      <c r="D24" s="435"/>
      <c r="E24" s="435"/>
      <c r="F24" s="88"/>
      <c r="G24" s="245"/>
      <c r="H24" s="245"/>
      <c r="I24" s="245"/>
      <c r="J24" s="245"/>
      <c r="K24" s="245"/>
      <c r="L24" s="245"/>
      <c r="M24" s="245"/>
      <c r="N24" s="245"/>
      <c r="O24" s="245"/>
      <c r="P24" s="245"/>
      <c r="Q24" s="245"/>
      <c r="R24" s="245"/>
      <c r="S24" s="245"/>
      <c r="T24" s="245"/>
      <c r="U24" s="245"/>
      <c r="V24" s="245"/>
      <c r="X24" s="481"/>
      <c r="AB24" s="500"/>
      <c r="AC24" s="531"/>
      <c r="AD24" s="531"/>
    </row>
    <row r="25" spans="2:30" ht="49.9" customHeight="1">
      <c r="B25" s="481"/>
      <c r="C25" s="486" t="s">
        <v>364</v>
      </c>
      <c r="D25" s="486"/>
      <c r="E25" s="486"/>
      <c r="F25" s="478" t="s">
        <v>263</v>
      </c>
      <c r="G25" s="102" t="s">
        <v>219</v>
      </c>
      <c r="H25" s="116"/>
      <c r="I25" s="116"/>
      <c r="J25" s="116"/>
      <c r="K25" s="116"/>
      <c r="L25" s="116"/>
      <c r="M25" s="116"/>
      <c r="N25" s="116"/>
      <c r="O25" s="116"/>
      <c r="P25" s="116"/>
      <c r="Q25" s="116"/>
      <c r="R25" s="116"/>
      <c r="S25" s="116"/>
      <c r="T25" s="116"/>
      <c r="U25" s="116"/>
      <c r="V25" s="145"/>
      <c r="X25" s="481"/>
      <c r="Y25" s="88" t="s">
        <v>6</v>
      </c>
      <c r="Z25" s="88" t="s">
        <v>86</v>
      </c>
      <c r="AA25" s="88" t="s">
        <v>6</v>
      </c>
      <c r="AB25" s="500"/>
      <c r="AC25" s="531"/>
      <c r="AD25" s="531"/>
    </row>
    <row r="26" spans="2:30" ht="79.150000000000006" customHeight="1">
      <c r="B26" s="481"/>
      <c r="C26" s="486"/>
      <c r="D26" s="486"/>
      <c r="E26" s="486"/>
      <c r="F26" s="533"/>
      <c r="G26" s="113" t="s">
        <v>919</v>
      </c>
      <c r="H26" s="113"/>
      <c r="I26" s="113"/>
      <c r="J26" s="113"/>
      <c r="K26" s="113"/>
      <c r="L26" s="113"/>
      <c r="M26" s="113"/>
      <c r="N26" s="113"/>
      <c r="O26" s="113"/>
      <c r="P26" s="113"/>
      <c r="Q26" s="113"/>
      <c r="R26" s="113"/>
      <c r="S26" s="113"/>
      <c r="T26" s="113"/>
      <c r="U26" s="113"/>
      <c r="V26" s="143"/>
      <c r="X26" s="481"/>
      <c r="Y26" s="88" t="s">
        <v>6</v>
      </c>
      <c r="Z26" s="88" t="s">
        <v>86</v>
      </c>
      <c r="AA26" s="88" t="s">
        <v>6</v>
      </c>
      <c r="AB26" s="500"/>
      <c r="AC26" s="531"/>
      <c r="AD26" s="531"/>
    </row>
    <row r="27" spans="2:30" ht="19.5" customHeight="1">
      <c r="B27" s="481"/>
      <c r="C27" s="486"/>
      <c r="D27" s="486"/>
      <c r="E27" s="486"/>
      <c r="F27" s="534" t="s">
        <v>148</v>
      </c>
      <c r="G27" s="245"/>
      <c r="H27" s="245"/>
      <c r="I27" s="245"/>
      <c r="J27" s="245"/>
      <c r="K27" s="245"/>
      <c r="L27" s="245"/>
      <c r="M27" s="245"/>
      <c r="N27" s="245"/>
      <c r="O27" s="245"/>
      <c r="P27" s="245"/>
      <c r="Q27" s="245"/>
      <c r="R27" s="245"/>
      <c r="S27" s="245"/>
      <c r="T27" s="245"/>
      <c r="U27" s="245"/>
      <c r="V27" s="144"/>
      <c r="X27" s="481"/>
      <c r="AB27" s="500"/>
      <c r="AC27" s="531"/>
      <c r="AD27" s="531"/>
    </row>
    <row r="28" spans="2:30" ht="19.5" customHeight="1">
      <c r="B28" s="481"/>
      <c r="C28" s="486"/>
      <c r="D28" s="486"/>
      <c r="E28" s="486"/>
      <c r="F28" s="534"/>
      <c r="H28" s="536" t="s">
        <v>680</v>
      </c>
      <c r="I28" s="499"/>
      <c r="J28" s="499"/>
      <c r="K28" s="499"/>
      <c r="L28" s="499"/>
      <c r="M28" s="499"/>
      <c r="N28" s="499"/>
      <c r="O28" s="499"/>
      <c r="P28" s="499"/>
      <c r="Q28" s="537"/>
      <c r="R28" s="183"/>
      <c r="S28" s="189"/>
      <c r="T28" s="189"/>
      <c r="U28" s="501" t="s">
        <v>684</v>
      </c>
      <c r="V28" s="144"/>
      <c r="X28" s="481"/>
      <c r="AB28" s="500"/>
      <c r="AC28" s="531"/>
      <c r="AD28" s="531"/>
    </row>
    <row r="29" spans="2:30" ht="19.5" customHeight="1">
      <c r="B29" s="481"/>
      <c r="C29" s="486"/>
      <c r="D29" s="486"/>
      <c r="E29" s="486"/>
      <c r="F29" s="534"/>
      <c r="H29" s="536" t="s">
        <v>681</v>
      </c>
      <c r="I29" s="499"/>
      <c r="J29" s="499"/>
      <c r="K29" s="499"/>
      <c r="L29" s="499"/>
      <c r="M29" s="499"/>
      <c r="N29" s="499"/>
      <c r="O29" s="499"/>
      <c r="P29" s="499"/>
      <c r="Q29" s="537"/>
      <c r="R29" s="183"/>
      <c r="S29" s="189"/>
      <c r="T29" s="189"/>
      <c r="U29" s="501" t="s">
        <v>684</v>
      </c>
      <c r="V29" s="144"/>
      <c r="X29" s="481"/>
      <c r="AB29" s="500"/>
      <c r="AC29" s="531"/>
      <c r="AD29" s="531"/>
    </row>
    <row r="30" spans="2:30" ht="19.149999999999999" customHeight="1">
      <c r="B30" s="481"/>
      <c r="C30" s="486"/>
      <c r="D30" s="486"/>
      <c r="E30" s="486"/>
      <c r="F30" s="534"/>
      <c r="H30" s="536" t="s">
        <v>682</v>
      </c>
      <c r="I30" s="499"/>
      <c r="J30" s="499"/>
      <c r="K30" s="499"/>
      <c r="L30" s="499"/>
      <c r="M30" s="499"/>
      <c r="N30" s="499"/>
      <c r="O30" s="499"/>
      <c r="P30" s="499"/>
      <c r="Q30" s="537"/>
      <c r="R30" s="538" t="str">
        <f>(IFERROR(ROUNDDOWN(R29/R28*100,0),""))</f>
        <v/>
      </c>
      <c r="S30" s="539"/>
      <c r="T30" s="539"/>
      <c r="U30" s="501" t="s">
        <v>341</v>
      </c>
      <c r="V30" s="144"/>
      <c r="X30" s="481"/>
      <c r="AB30" s="500"/>
      <c r="AC30" s="531"/>
      <c r="AD30" s="531"/>
    </row>
    <row r="31" spans="2:30" ht="19.899999999999999" customHeight="1">
      <c r="B31" s="481"/>
      <c r="C31" s="486"/>
      <c r="D31" s="486"/>
      <c r="E31" s="486"/>
      <c r="F31" s="535"/>
      <c r="G31" s="114"/>
      <c r="H31" s="114"/>
      <c r="I31" s="114"/>
      <c r="J31" s="114"/>
      <c r="K31" s="114"/>
      <c r="L31" s="114"/>
      <c r="M31" s="114"/>
      <c r="N31" s="114"/>
      <c r="O31" s="114"/>
      <c r="P31" s="114"/>
      <c r="Q31" s="114"/>
      <c r="R31" s="114"/>
      <c r="S31" s="114"/>
      <c r="T31" s="114"/>
      <c r="U31" s="114"/>
      <c r="V31" s="142"/>
      <c r="X31" s="481"/>
      <c r="AB31" s="500"/>
      <c r="AC31" s="531"/>
      <c r="AD31" s="531"/>
    </row>
    <row r="32" spans="2:30" ht="63" customHeight="1">
      <c r="B32" s="481"/>
      <c r="C32" s="486"/>
      <c r="D32" s="486"/>
      <c r="E32" s="486"/>
      <c r="F32" s="478" t="s">
        <v>335</v>
      </c>
      <c r="G32" s="498" t="s">
        <v>662</v>
      </c>
      <c r="H32" s="498"/>
      <c r="I32" s="498"/>
      <c r="J32" s="498"/>
      <c r="K32" s="498"/>
      <c r="L32" s="498"/>
      <c r="M32" s="498"/>
      <c r="N32" s="498"/>
      <c r="O32" s="498"/>
      <c r="P32" s="498"/>
      <c r="Q32" s="498"/>
      <c r="R32" s="498"/>
      <c r="S32" s="498"/>
      <c r="T32" s="498"/>
      <c r="U32" s="498"/>
      <c r="V32" s="498"/>
      <c r="X32" s="481"/>
      <c r="Y32" s="88" t="s">
        <v>6</v>
      </c>
      <c r="Z32" s="88" t="s">
        <v>86</v>
      </c>
      <c r="AA32" s="88" t="s">
        <v>6</v>
      </c>
      <c r="AB32" s="500"/>
      <c r="AC32" s="531"/>
    </row>
    <row r="33" spans="2:29" ht="32.450000000000003" customHeight="1">
      <c r="B33" s="481"/>
      <c r="C33" s="486"/>
      <c r="D33" s="486"/>
      <c r="E33" s="486"/>
      <c r="F33" s="535" t="s">
        <v>343</v>
      </c>
      <c r="G33" s="102" t="s">
        <v>918</v>
      </c>
      <c r="H33" s="116"/>
      <c r="I33" s="116"/>
      <c r="J33" s="116"/>
      <c r="K33" s="116"/>
      <c r="L33" s="116"/>
      <c r="M33" s="116"/>
      <c r="N33" s="116"/>
      <c r="O33" s="116"/>
      <c r="P33" s="116"/>
      <c r="Q33" s="116"/>
      <c r="R33" s="116"/>
      <c r="S33" s="116"/>
      <c r="T33" s="116"/>
      <c r="U33" s="116"/>
      <c r="V33" s="145"/>
      <c r="X33" s="481"/>
      <c r="Y33" s="88" t="s">
        <v>6</v>
      </c>
      <c r="Z33" s="88" t="s">
        <v>86</v>
      </c>
      <c r="AA33" s="88" t="s">
        <v>6</v>
      </c>
      <c r="AB33" s="500"/>
      <c r="AC33" s="531"/>
    </row>
    <row r="34" spans="2:29">
      <c r="B34" s="287"/>
      <c r="C34" s="397"/>
      <c r="D34" s="397"/>
      <c r="E34" s="397"/>
      <c r="F34" s="397"/>
      <c r="G34" s="397"/>
      <c r="H34" s="397"/>
      <c r="I34" s="397"/>
      <c r="J34" s="397"/>
      <c r="K34" s="397"/>
      <c r="L34" s="397"/>
      <c r="M34" s="397"/>
      <c r="N34" s="397"/>
      <c r="O34" s="397"/>
      <c r="P34" s="397"/>
      <c r="Q34" s="397"/>
      <c r="R34" s="397"/>
      <c r="S34" s="397"/>
      <c r="T34" s="397"/>
      <c r="U34" s="397"/>
      <c r="V34" s="397"/>
      <c r="W34" s="397"/>
      <c r="X34" s="287"/>
      <c r="Y34" s="397"/>
      <c r="Z34" s="397"/>
      <c r="AA34" s="397"/>
      <c r="AB34" s="282"/>
    </row>
    <row r="36" spans="2:29">
      <c r="B36" s="87" t="s">
        <v>350</v>
      </c>
    </row>
    <row r="37" spans="2:29">
      <c r="B37" s="87" t="s">
        <v>360</v>
      </c>
      <c r="K37" s="531"/>
      <c r="L37" s="531"/>
      <c r="M37" s="531"/>
      <c r="N37" s="531"/>
      <c r="O37" s="531"/>
      <c r="P37" s="531"/>
      <c r="Q37" s="531"/>
      <c r="R37" s="531"/>
      <c r="S37" s="531"/>
      <c r="T37" s="531"/>
      <c r="U37" s="531"/>
      <c r="V37" s="531"/>
      <c r="W37" s="531"/>
      <c r="X37" s="531"/>
      <c r="Y37" s="531"/>
      <c r="Z37" s="531"/>
      <c r="AA37" s="531"/>
    </row>
    <row r="122" spans="3:7">
      <c r="C122" s="397"/>
      <c r="D122" s="397"/>
      <c r="E122" s="397"/>
      <c r="F122" s="397"/>
      <c r="G122" s="397"/>
    </row>
    <row r="123" spans="3:7">
      <c r="C123" s="482"/>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7"/>
  <dataValidations count="1">
    <dataValidation type="list" allowBlank="1" showDropDown="0" showInputMessage="1" showErrorMessage="1" sqref="Y15:Y16 AA15:AA16 AA22:AA23 Q8 Y25:Y26 AA25:AA26 AA32:AA33 Y22:Y23 G8:G10 L8 Y32:Y33">
      <formula1>"□,■"</formula1>
    </dataValidation>
  </dataValidations>
  <pageMargins left="0.7" right="0.7" top="0.75" bottom="0.75" header="0.3" footer="0.3"/>
  <pageSetup paperSize="9" scale="82"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AF123"/>
  <sheetViews>
    <sheetView workbookViewId="0"/>
  </sheetViews>
  <sheetFormatPr defaultRowHeight="13.5"/>
  <cols>
    <col min="1" max="1" width="2.125" style="541" customWidth="1"/>
    <col min="2" max="5" width="5.5" style="541" customWidth="1"/>
    <col min="6" max="19" width="5.1640625" style="541" customWidth="1"/>
    <col min="20" max="23" width="5.5" style="541" customWidth="1"/>
    <col min="24" max="24" width="2.125" style="541" customWidth="1"/>
    <col min="25" max="37" width="5.625" style="541" customWidth="1"/>
    <col min="38" max="16384" width="9" style="541" customWidth="1"/>
  </cols>
  <sheetData>
    <row r="1" spans="2:23">
      <c r="B1" s="541" t="s">
        <v>875</v>
      </c>
      <c r="M1" s="562"/>
      <c r="N1" s="332"/>
      <c r="O1" s="332"/>
      <c r="P1" s="332"/>
      <c r="Q1" s="562" t="s">
        <v>72</v>
      </c>
      <c r="R1" s="549"/>
      <c r="S1" s="332" t="s">
        <v>0</v>
      </c>
      <c r="T1" s="549"/>
      <c r="U1" s="332" t="s">
        <v>583</v>
      </c>
      <c r="V1" s="549"/>
      <c r="W1" s="332" t="s">
        <v>641</v>
      </c>
    </row>
    <row r="2" spans="2:23" ht="5.0999999999999996" customHeight="1">
      <c r="M2" s="562"/>
      <c r="N2" s="332"/>
      <c r="O2" s="332"/>
      <c r="P2" s="332"/>
      <c r="Q2" s="562"/>
      <c r="R2" s="332"/>
      <c r="S2" s="332"/>
      <c r="T2" s="332"/>
      <c r="U2" s="332"/>
      <c r="V2" s="332"/>
      <c r="W2" s="332"/>
    </row>
    <row r="3" spans="2:23">
      <c r="B3" s="543" t="s">
        <v>686</v>
      </c>
      <c r="C3" s="543"/>
      <c r="D3" s="543"/>
      <c r="E3" s="543"/>
      <c r="F3" s="543"/>
      <c r="G3" s="543"/>
      <c r="H3" s="543"/>
      <c r="I3" s="543"/>
      <c r="J3" s="543"/>
      <c r="K3" s="543"/>
      <c r="L3" s="543"/>
      <c r="M3" s="543"/>
      <c r="N3" s="543"/>
      <c r="O3" s="543"/>
      <c r="P3" s="543"/>
      <c r="Q3" s="543"/>
      <c r="R3" s="543"/>
      <c r="S3" s="543"/>
      <c r="T3" s="543"/>
      <c r="U3" s="543"/>
      <c r="V3" s="543"/>
      <c r="W3" s="543"/>
    </row>
    <row r="4" spans="2:23" ht="5.0999999999999996" customHeight="1">
      <c r="B4" s="332"/>
      <c r="C4" s="332"/>
      <c r="D4" s="332"/>
      <c r="E4" s="332"/>
      <c r="F4" s="332"/>
      <c r="G4" s="332"/>
      <c r="H4" s="332"/>
      <c r="I4" s="332"/>
      <c r="J4" s="332"/>
      <c r="K4" s="332"/>
      <c r="L4" s="332"/>
      <c r="M4" s="332"/>
      <c r="N4" s="332"/>
      <c r="O4" s="332"/>
      <c r="P4" s="332"/>
      <c r="Q4" s="332"/>
      <c r="R4" s="332"/>
      <c r="S4" s="332"/>
      <c r="T4" s="332"/>
      <c r="U4" s="332"/>
      <c r="V4" s="332"/>
      <c r="W4" s="332"/>
    </row>
    <row r="5" spans="2:23">
      <c r="B5" s="332"/>
      <c r="C5" s="332"/>
      <c r="D5" s="332"/>
      <c r="E5" s="332"/>
      <c r="F5" s="332"/>
      <c r="G5" s="332"/>
      <c r="H5" s="332"/>
      <c r="I5" s="332"/>
      <c r="J5" s="332"/>
      <c r="K5" s="332"/>
      <c r="L5" s="332"/>
      <c r="M5" s="332"/>
      <c r="N5" s="332"/>
      <c r="O5" s="332"/>
      <c r="P5" s="562" t="s">
        <v>173</v>
      </c>
      <c r="Q5" s="563"/>
      <c r="R5" s="563"/>
      <c r="S5" s="563"/>
      <c r="T5" s="563"/>
      <c r="U5" s="563"/>
      <c r="V5" s="563"/>
      <c r="W5" s="563"/>
    </row>
    <row r="6" spans="2:23">
      <c r="B6" s="332"/>
      <c r="C6" s="332"/>
      <c r="D6" s="332"/>
      <c r="E6" s="332"/>
      <c r="F6" s="332"/>
      <c r="G6" s="332"/>
      <c r="H6" s="332"/>
      <c r="I6" s="332"/>
      <c r="J6" s="332"/>
      <c r="K6" s="332"/>
      <c r="L6" s="332"/>
      <c r="M6" s="332"/>
      <c r="N6" s="332"/>
      <c r="O6" s="332"/>
      <c r="P6" s="562" t="s">
        <v>169</v>
      </c>
      <c r="Q6" s="564"/>
      <c r="R6" s="564"/>
      <c r="S6" s="564"/>
      <c r="T6" s="564"/>
      <c r="U6" s="564"/>
      <c r="V6" s="564"/>
      <c r="W6" s="564"/>
    </row>
    <row r="7" spans="2:23" ht="10.5" customHeight="1">
      <c r="B7" s="332"/>
      <c r="C7" s="332"/>
      <c r="D7" s="332"/>
      <c r="E7" s="332"/>
      <c r="F7" s="332"/>
      <c r="G7" s="332"/>
      <c r="H7" s="332"/>
      <c r="I7" s="332"/>
      <c r="J7" s="332"/>
      <c r="K7" s="332"/>
      <c r="L7" s="332"/>
      <c r="M7" s="332"/>
      <c r="N7" s="332"/>
      <c r="O7" s="332"/>
      <c r="P7" s="332"/>
      <c r="Q7" s="332"/>
      <c r="R7" s="332"/>
      <c r="S7" s="332"/>
      <c r="T7" s="332"/>
      <c r="U7" s="332"/>
      <c r="V7" s="332"/>
      <c r="W7" s="332"/>
    </row>
    <row r="8" spans="2:23">
      <c r="B8" s="541" t="s">
        <v>687</v>
      </c>
    </row>
    <row r="9" spans="2:23">
      <c r="C9" s="549" t="s">
        <v>6</v>
      </c>
      <c r="D9" s="541" t="s">
        <v>421</v>
      </c>
      <c r="J9" s="549" t="s">
        <v>6</v>
      </c>
      <c r="K9" s="541" t="s">
        <v>380</v>
      </c>
    </row>
    <row r="10" spans="2:23" ht="10.5" customHeight="1"/>
    <row r="11" spans="2:23">
      <c r="B11" s="541" t="s">
        <v>667</v>
      </c>
    </row>
    <row r="12" spans="2:23">
      <c r="C12" s="549" t="s">
        <v>6</v>
      </c>
      <c r="D12" s="541" t="s">
        <v>643</v>
      </c>
    </row>
    <row r="13" spans="2:23">
      <c r="C13" s="549" t="s">
        <v>6</v>
      </c>
      <c r="D13" s="541" t="s">
        <v>432</v>
      </c>
    </row>
    <row r="14" spans="2:23" ht="10.5" customHeight="1"/>
    <row r="15" spans="2:23">
      <c r="B15" s="541" t="s">
        <v>460</v>
      </c>
    </row>
    <row r="16" spans="2:23" ht="60" customHeight="1">
      <c r="B16" s="544"/>
      <c r="C16" s="544"/>
      <c r="D16" s="544"/>
      <c r="E16" s="544"/>
      <c r="F16" s="556" t="s">
        <v>268</v>
      </c>
      <c r="G16" s="559"/>
      <c r="H16" s="559"/>
      <c r="I16" s="559"/>
      <c r="J16" s="559"/>
      <c r="K16" s="559"/>
      <c r="L16" s="561"/>
      <c r="M16" s="546" t="s">
        <v>689</v>
      </c>
      <c r="N16" s="546"/>
      <c r="O16" s="546"/>
      <c r="P16" s="546"/>
      <c r="Q16" s="546"/>
      <c r="R16" s="546"/>
      <c r="S16" s="546"/>
    </row>
    <row r="17" spans="2:23">
      <c r="B17" s="545">
        <v>4</v>
      </c>
      <c r="C17" s="550"/>
      <c r="D17" s="550" t="s">
        <v>674</v>
      </c>
      <c r="E17" s="554"/>
      <c r="F17" s="547"/>
      <c r="G17" s="551"/>
      <c r="H17" s="551"/>
      <c r="I17" s="551"/>
      <c r="J17" s="551"/>
      <c r="K17" s="551"/>
      <c r="L17" s="554" t="s">
        <v>274</v>
      </c>
      <c r="M17" s="547"/>
      <c r="N17" s="551"/>
      <c r="O17" s="551"/>
      <c r="P17" s="551"/>
      <c r="Q17" s="551"/>
      <c r="R17" s="551"/>
      <c r="S17" s="554" t="s">
        <v>274</v>
      </c>
    </row>
    <row r="18" spans="2:23">
      <c r="B18" s="545">
        <v>5</v>
      </c>
      <c r="C18" s="550"/>
      <c r="D18" s="550" t="s">
        <v>674</v>
      </c>
      <c r="E18" s="554"/>
      <c r="F18" s="547"/>
      <c r="G18" s="551"/>
      <c r="H18" s="551"/>
      <c r="I18" s="551"/>
      <c r="J18" s="551"/>
      <c r="K18" s="551"/>
      <c r="L18" s="554" t="s">
        <v>274</v>
      </c>
      <c r="M18" s="547"/>
      <c r="N18" s="551"/>
      <c r="O18" s="551"/>
      <c r="P18" s="551"/>
      <c r="Q18" s="551"/>
      <c r="R18" s="551"/>
      <c r="S18" s="554" t="s">
        <v>274</v>
      </c>
    </row>
    <row r="19" spans="2:23">
      <c r="B19" s="545">
        <v>6</v>
      </c>
      <c r="C19" s="550"/>
      <c r="D19" s="550" t="s">
        <v>674</v>
      </c>
      <c r="E19" s="554"/>
      <c r="F19" s="547"/>
      <c r="G19" s="551"/>
      <c r="H19" s="551"/>
      <c r="I19" s="551"/>
      <c r="J19" s="551"/>
      <c r="K19" s="551"/>
      <c r="L19" s="554" t="s">
        <v>274</v>
      </c>
      <c r="M19" s="547"/>
      <c r="N19" s="551"/>
      <c r="O19" s="551"/>
      <c r="P19" s="551"/>
      <c r="Q19" s="551"/>
      <c r="R19" s="551"/>
      <c r="S19" s="554" t="s">
        <v>274</v>
      </c>
    </row>
    <row r="20" spans="2:23">
      <c r="B20" s="545">
        <v>7</v>
      </c>
      <c r="C20" s="550"/>
      <c r="D20" s="550" t="s">
        <v>674</v>
      </c>
      <c r="E20" s="554"/>
      <c r="F20" s="547"/>
      <c r="G20" s="551"/>
      <c r="H20" s="551"/>
      <c r="I20" s="551"/>
      <c r="J20" s="551"/>
      <c r="K20" s="551"/>
      <c r="L20" s="554" t="s">
        <v>274</v>
      </c>
      <c r="M20" s="547"/>
      <c r="N20" s="551"/>
      <c r="O20" s="551"/>
      <c r="P20" s="551"/>
      <c r="Q20" s="551"/>
      <c r="R20" s="551"/>
      <c r="S20" s="554" t="s">
        <v>274</v>
      </c>
    </row>
    <row r="21" spans="2:23">
      <c r="B21" s="545">
        <v>8</v>
      </c>
      <c r="C21" s="550"/>
      <c r="D21" s="550" t="s">
        <v>674</v>
      </c>
      <c r="E21" s="554"/>
      <c r="F21" s="547"/>
      <c r="G21" s="551"/>
      <c r="H21" s="551"/>
      <c r="I21" s="551"/>
      <c r="J21" s="551"/>
      <c r="K21" s="551"/>
      <c r="L21" s="554" t="s">
        <v>274</v>
      </c>
      <c r="M21" s="547"/>
      <c r="N21" s="551"/>
      <c r="O21" s="551"/>
      <c r="P21" s="551"/>
      <c r="Q21" s="551"/>
      <c r="R21" s="551"/>
      <c r="S21" s="554" t="s">
        <v>274</v>
      </c>
    </row>
    <row r="22" spans="2:23">
      <c r="B22" s="545">
        <v>9</v>
      </c>
      <c r="C22" s="550"/>
      <c r="D22" s="550" t="s">
        <v>674</v>
      </c>
      <c r="E22" s="554"/>
      <c r="F22" s="547"/>
      <c r="G22" s="551"/>
      <c r="H22" s="551"/>
      <c r="I22" s="551"/>
      <c r="J22" s="551"/>
      <c r="K22" s="551"/>
      <c r="L22" s="554" t="s">
        <v>274</v>
      </c>
      <c r="M22" s="547"/>
      <c r="N22" s="551"/>
      <c r="O22" s="551"/>
      <c r="P22" s="551"/>
      <c r="Q22" s="551"/>
      <c r="R22" s="551"/>
      <c r="S22" s="554" t="s">
        <v>274</v>
      </c>
    </row>
    <row r="23" spans="2:23">
      <c r="B23" s="545">
        <v>10</v>
      </c>
      <c r="C23" s="550"/>
      <c r="D23" s="550" t="s">
        <v>674</v>
      </c>
      <c r="E23" s="554"/>
      <c r="F23" s="547"/>
      <c r="G23" s="551"/>
      <c r="H23" s="551"/>
      <c r="I23" s="551"/>
      <c r="J23" s="551"/>
      <c r="K23" s="551"/>
      <c r="L23" s="554" t="s">
        <v>274</v>
      </c>
      <c r="M23" s="547"/>
      <c r="N23" s="551"/>
      <c r="O23" s="551"/>
      <c r="P23" s="551"/>
      <c r="Q23" s="551"/>
      <c r="R23" s="551"/>
      <c r="S23" s="554" t="s">
        <v>274</v>
      </c>
    </row>
    <row r="24" spans="2:23">
      <c r="B24" s="545">
        <v>11</v>
      </c>
      <c r="C24" s="550"/>
      <c r="D24" s="550" t="s">
        <v>674</v>
      </c>
      <c r="E24" s="554"/>
      <c r="F24" s="547"/>
      <c r="G24" s="551"/>
      <c r="H24" s="551"/>
      <c r="I24" s="551"/>
      <c r="J24" s="551"/>
      <c r="K24" s="551"/>
      <c r="L24" s="554" t="s">
        <v>274</v>
      </c>
      <c r="M24" s="547"/>
      <c r="N24" s="551"/>
      <c r="O24" s="551"/>
      <c r="P24" s="551"/>
      <c r="Q24" s="551"/>
      <c r="R24" s="551"/>
      <c r="S24" s="554" t="s">
        <v>274</v>
      </c>
    </row>
    <row r="25" spans="2:23">
      <c r="B25" s="545">
        <v>12</v>
      </c>
      <c r="C25" s="550"/>
      <c r="D25" s="550" t="s">
        <v>674</v>
      </c>
      <c r="E25" s="554"/>
      <c r="F25" s="547"/>
      <c r="G25" s="551"/>
      <c r="H25" s="551"/>
      <c r="I25" s="551"/>
      <c r="J25" s="551"/>
      <c r="K25" s="551"/>
      <c r="L25" s="554" t="s">
        <v>274</v>
      </c>
      <c r="M25" s="547"/>
      <c r="N25" s="551"/>
      <c r="O25" s="551"/>
      <c r="P25" s="551"/>
      <c r="Q25" s="551"/>
      <c r="R25" s="551"/>
      <c r="S25" s="554" t="s">
        <v>274</v>
      </c>
      <c r="U25" s="544" t="s">
        <v>677</v>
      </c>
      <c r="V25" s="544"/>
      <c r="W25" s="544"/>
    </row>
    <row r="26" spans="2:23">
      <c r="B26" s="545">
        <v>1</v>
      </c>
      <c r="C26" s="550"/>
      <c r="D26" s="550" t="s">
        <v>674</v>
      </c>
      <c r="E26" s="554"/>
      <c r="F26" s="547"/>
      <c r="G26" s="551"/>
      <c r="H26" s="551"/>
      <c r="I26" s="551"/>
      <c r="J26" s="551"/>
      <c r="K26" s="551"/>
      <c r="L26" s="554" t="s">
        <v>274</v>
      </c>
      <c r="M26" s="547"/>
      <c r="N26" s="551"/>
      <c r="O26" s="551"/>
      <c r="P26" s="551"/>
      <c r="Q26" s="551"/>
      <c r="R26" s="551"/>
      <c r="S26" s="554" t="s">
        <v>274</v>
      </c>
      <c r="U26" s="565"/>
      <c r="V26" s="565"/>
      <c r="W26" s="565"/>
    </row>
    <row r="27" spans="2:23">
      <c r="B27" s="545">
        <v>2</v>
      </c>
      <c r="C27" s="550"/>
      <c r="D27" s="550" t="s">
        <v>674</v>
      </c>
      <c r="E27" s="554"/>
      <c r="F27" s="547"/>
      <c r="G27" s="551"/>
      <c r="H27" s="551"/>
      <c r="I27" s="551"/>
      <c r="J27" s="551"/>
      <c r="K27" s="551"/>
      <c r="L27" s="554" t="s">
        <v>274</v>
      </c>
      <c r="M27" s="547"/>
      <c r="N27" s="551"/>
      <c r="O27" s="551"/>
      <c r="P27" s="551"/>
      <c r="Q27" s="551"/>
      <c r="R27" s="551"/>
      <c r="S27" s="554" t="s">
        <v>274</v>
      </c>
    </row>
    <row r="28" spans="2:23">
      <c r="B28" s="544" t="s">
        <v>11</v>
      </c>
      <c r="C28" s="544"/>
      <c r="D28" s="544"/>
      <c r="E28" s="544"/>
      <c r="F28" s="545" t="str">
        <f>IF(SUM(F17:K27)=0,"",SUM(F17:K27))</f>
        <v/>
      </c>
      <c r="G28" s="550"/>
      <c r="H28" s="550"/>
      <c r="I28" s="550"/>
      <c r="J28" s="550"/>
      <c r="K28" s="550"/>
      <c r="L28" s="554" t="s">
        <v>274</v>
      </c>
      <c r="M28" s="545" t="str">
        <f>IF(SUM(M17:R27)=0,"",SUM(M17:R27))</f>
        <v/>
      </c>
      <c r="N28" s="550"/>
      <c r="O28" s="550"/>
      <c r="P28" s="550"/>
      <c r="Q28" s="550"/>
      <c r="R28" s="550"/>
      <c r="S28" s="554" t="s">
        <v>274</v>
      </c>
      <c r="U28" s="544" t="s">
        <v>408</v>
      </c>
      <c r="V28" s="544"/>
      <c r="W28" s="544"/>
    </row>
    <row r="29" spans="2:23" ht="39.950000000000003" customHeight="1">
      <c r="B29" s="546" t="s">
        <v>422</v>
      </c>
      <c r="C29" s="544"/>
      <c r="D29" s="544"/>
      <c r="E29" s="544"/>
      <c r="F29" s="557" t="str">
        <f>IF(F28="","",F28/U26)</f>
        <v/>
      </c>
      <c r="G29" s="560"/>
      <c r="H29" s="560"/>
      <c r="I29" s="560"/>
      <c r="J29" s="560"/>
      <c r="K29" s="560"/>
      <c r="L29" s="554" t="s">
        <v>274</v>
      </c>
      <c r="M29" s="557" t="str">
        <f>IF(M28="","",M28/U26)</f>
        <v/>
      </c>
      <c r="N29" s="560"/>
      <c r="O29" s="560"/>
      <c r="P29" s="560"/>
      <c r="Q29" s="560"/>
      <c r="R29" s="560"/>
      <c r="S29" s="554" t="s">
        <v>274</v>
      </c>
      <c r="U29" s="566" t="str">
        <f>IF(F29="","",ROUNDDOWN(M29/F29,3))</f>
        <v/>
      </c>
      <c r="V29" s="568"/>
      <c r="W29" s="569"/>
    </row>
    <row r="31" spans="2:23">
      <c r="B31" s="541" t="s">
        <v>53</v>
      </c>
    </row>
    <row r="32" spans="2:23" ht="60" customHeight="1">
      <c r="B32" s="544"/>
      <c r="C32" s="544"/>
      <c r="D32" s="544"/>
      <c r="E32" s="544"/>
      <c r="F32" s="556" t="s">
        <v>268</v>
      </c>
      <c r="G32" s="559"/>
      <c r="H32" s="559"/>
      <c r="I32" s="559"/>
      <c r="J32" s="559"/>
      <c r="K32" s="559"/>
      <c r="L32" s="561"/>
      <c r="M32" s="546" t="s">
        <v>689</v>
      </c>
      <c r="N32" s="546"/>
      <c r="O32" s="546"/>
      <c r="P32" s="546"/>
      <c r="Q32" s="546"/>
      <c r="R32" s="546"/>
      <c r="S32" s="546"/>
    </row>
    <row r="33" spans="1:32">
      <c r="B33" s="547"/>
      <c r="C33" s="551"/>
      <c r="D33" s="551"/>
      <c r="E33" s="555" t="s">
        <v>674</v>
      </c>
      <c r="F33" s="547"/>
      <c r="G33" s="551"/>
      <c r="H33" s="551"/>
      <c r="I33" s="551"/>
      <c r="J33" s="551"/>
      <c r="K33" s="551"/>
      <c r="L33" s="554" t="s">
        <v>274</v>
      </c>
      <c r="M33" s="547"/>
      <c r="N33" s="551"/>
      <c r="O33" s="551"/>
      <c r="P33" s="551"/>
      <c r="Q33" s="551"/>
      <c r="R33" s="551"/>
      <c r="S33" s="554" t="s">
        <v>274</v>
      </c>
    </row>
    <row r="34" spans="1:32">
      <c r="B34" s="547"/>
      <c r="C34" s="551"/>
      <c r="D34" s="551"/>
      <c r="E34" s="555" t="s">
        <v>674</v>
      </c>
      <c r="F34" s="547"/>
      <c r="G34" s="551"/>
      <c r="H34" s="551"/>
      <c r="I34" s="551"/>
      <c r="J34" s="551"/>
      <c r="K34" s="551"/>
      <c r="L34" s="554" t="s">
        <v>274</v>
      </c>
      <c r="M34" s="547"/>
      <c r="N34" s="551"/>
      <c r="O34" s="551"/>
      <c r="P34" s="551"/>
      <c r="Q34" s="551"/>
      <c r="R34" s="551"/>
      <c r="S34" s="554" t="s">
        <v>274</v>
      </c>
    </row>
    <row r="35" spans="1:32">
      <c r="B35" s="547"/>
      <c r="C35" s="551"/>
      <c r="D35" s="551"/>
      <c r="E35" s="555" t="s">
        <v>217</v>
      </c>
      <c r="F35" s="547"/>
      <c r="G35" s="551"/>
      <c r="H35" s="551"/>
      <c r="I35" s="551"/>
      <c r="J35" s="551"/>
      <c r="K35" s="551"/>
      <c r="L35" s="554" t="s">
        <v>274</v>
      </c>
      <c r="M35" s="547"/>
      <c r="N35" s="551"/>
      <c r="O35" s="551"/>
      <c r="P35" s="551"/>
      <c r="Q35" s="551"/>
      <c r="R35" s="551"/>
      <c r="S35" s="554" t="s">
        <v>274</v>
      </c>
    </row>
    <row r="36" spans="1:32">
      <c r="B36" s="544" t="s">
        <v>11</v>
      </c>
      <c r="C36" s="544"/>
      <c r="D36" s="544"/>
      <c r="E36" s="544"/>
      <c r="F36" s="545" t="str">
        <f>IF(SUM(F33:K35)=0,"",SUM(F33:K35))</f>
        <v/>
      </c>
      <c r="G36" s="550"/>
      <c r="H36" s="550"/>
      <c r="I36" s="550"/>
      <c r="J36" s="550"/>
      <c r="K36" s="550"/>
      <c r="L36" s="554" t="s">
        <v>274</v>
      </c>
      <c r="M36" s="545" t="str">
        <f>IF(SUM(M33:R35)=0,"",SUM(M33:R35))</f>
        <v/>
      </c>
      <c r="N36" s="550"/>
      <c r="O36" s="550"/>
      <c r="P36" s="550"/>
      <c r="Q36" s="550"/>
      <c r="R36" s="550"/>
      <c r="S36" s="554" t="s">
        <v>274</v>
      </c>
      <c r="U36" s="544" t="s">
        <v>408</v>
      </c>
      <c r="V36" s="544"/>
      <c r="W36" s="544"/>
    </row>
    <row r="37" spans="1:32" ht="39.950000000000003" customHeight="1">
      <c r="B37" s="546" t="s">
        <v>422</v>
      </c>
      <c r="C37" s="544"/>
      <c r="D37" s="544"/>
      <c r="E37" s="544"/>
      <c r="F37" s="557" t="str">
        <f>IF(F36="","",F36/3)</f>
        <v/>
      </c>
      <c r="G37" s="560"/>
      <c r="H37" s="560"/>
      <c r="I37" s="560"/>
      <c r="J37" s="560"/>
      <c r="K37" s="560"/>
      <c r="L37" s="554" t="s">
        <v>274</v>
      </c>
      <c r="M37" s="557" t="str">
        <f>IF(M36="","",M36/3)</f>
        <v/>
      </c>
      <c r="N37" s="560"/>
      <c r="O37" s="560"/>
      <c r="P37" s="560"/>
      <c r="Q37" s="560"/>
      <c r="R37" s="560"/>
      <c r="S37" s="554" t="s">
        <v>274</v>
      </c>
      <c r="U37" s="566" t="str">
        <f>IF(F37="","",ROUNDDOWN(M37/F37,3))</f>
        <v/>
      </c>
      <c r="V37" s="568"/>
      <c r="W37" s="569"/>
    </row>
    <row r="38" spans="1:32" ht="5.0999999999999996" customHeight="1">
      <c r="A38" s="542"/>
      <c r="B38" s="548"/>
      <c r="C38" s="552"/>
      <c r="D38" s="552"/>
      <c r="E38" s="552"/>
      <c r="F38" s="558"/>
      <c r="G38" s="558"/>
      <c r="H38" s="558"/>
      <c r="I38" s="558"/>
      <c r="J38" s="558"/>
      <c r="K38" s="558"/>
      <c r="L38" s="552"/>
      <c r="M38" s="558"/>
      <c r="N38" s="558"/>
      <c r="O38" s="558"/>
      <c r="P38" s="558"/>
      <c r="Q38" s="558"/>
      <c r="R38" s="558"/>
      <c r="S38" s="552"/>
      <c r="T38" s="542"/>
      <c r="U38" s="567"/>
      <c r="V38" s="567"/>
      <c r="W38" s="567"/>
      <c r="X38" s="542"/>
      <c r="Y38" s="542"/>
      <c r="Z38" s="542"/>
      <c r="AA38" s="542"/>
      <c r="AB38" s="542"/>
      <c r="AC38" s="542"/>
      <c r="AD38" s="542"/>
      <c r="AE38" s="542"/>
      <c r="AF38" s="542"/>
    </row>
    <row r="39" spans="1:32">
      <c r="B39" s="541" t="s">
        <v>668</v>
      </c>
      <c r="C39" s="553"/>
    </row>
    <row r="40" spans="1:32">
      <c r="B40" s="368" t="s">
        <v>688</v>
      </c>
      <c r="C40" s="368"/>
      <c r="D40" s="368"/>
      <c r="E40" s="368"/>
      <c r="F40" s="368"/>
      <c r="G40" s="368"/>
      <c r="H40" s="368"/>
      <c r="I40" s="368"/>
      <c r="J40" s="368"/>
      <c r="K40" s="368"/>
      <c r="L40" s="368"/>
      <c r="M40" s="368"/>
      <c r="N40" s="368"/>
      <c r="O40" s="368"/>
      <c r="P40" s="368"/>
      <c r="Q40" s="368"/>
      <c r="R40" s="368"/>
      <c r="S40" s="368"/>
      <c r="T40" s="368"/>
      <c r="U40" s="368"/>
      <c r="V40" s="368"/>
      <c r="W40" s="368"/>
    </row>
    <row r="41" spans="1:32">
      <c r="B41" s="368" t="s">
        <v>434</v>
      </c>
      <c r="C41" s="368"/>
      <c r="D41" s="368"/>
      <c r="E41" s="368"/>
      <c r="F41" s="368"/>
      <c r="G41" s="368"/>
      <c r="H41" s="368"/>
      <c r="I41" s="368"/>
      <c r="J41" s="368"/>
      <c r="K41" s="368"/>
      <c r="L41" s="368"/>
      <c r="M41" s="368"/>
      <c r="N41" s="368"/>
      <c r="O41" s="368"/>
      <c r="P41" s="368"/>
      <c r="Q41" s="368"/>
      <c r="R41" s="368"/>
      <c r="S41" s="368"/>
      <c r="T41" s="368"/>
      <c r="U41" s="368"/>
      <c r="V41" s="368"/>
      <c r="W41" s="368"/>
    </row>
    <row r="42" spans="1:32">
      <c r="B42" s="246" t="s">
        <v>920</v>
      </c>
      <c r="C42" s="246"/>
      <c r="D42" s="246"/>
      <c r="E42" s="246"/>
      <c r="F42" s="246"/>
      <c r="G42" s="246"/>
      <c r="H42" s="246"/>
      <c r="I42" s="246"/>
      <c r="J42" s="246"/>
      <c r="K42" s="246"/>
      <c r="L42" s="246"/>
      <c r="M42" s="246"/>
      <c r="N42" s="246"/>
      <c r="O42" s="246"/>
      <c r="P42" s="246"/>
      <c r="Q42" s="246"/>
      <c r="R42" s="246"/>
      <c r="S42" s="246"/>
      <c r="T42" s="246"/>
      <c r="U42" s="246"/>
      <c r="V42" s="246"/>
      <c r="W42" s="246"/>
    </row>
    <row r="43" spans="1:32">
      <c r="B43" s="368" t="s">
        <v>533</v>
      </c>
      <c r="C43" s="368"/>
      <c r="D43" s="368"/>
      <c r="E43" s="368"/>
      <c r="F43" s="368"/>
      <c r="G43" s="368"/>
      <c r="H43" s="368"/>
      <c r="I43" s="368"/>
      <c r="J43" s="368"/>
      <c r="K43" s="368"/>
      <c r="L43" s="368"/>
      <c r="M43" s="368"/>
      <c r="N43" s="368"/>
      <c r="O43" s="368"/>
      <c r="P43" s="368"/>
      <c r="Q43" s="368"/>
      <c r="R43" s="368"/>
      <c r="S43" s="368"/>
      <c r="T43" s="368"/>
      <c r="U43" s="368"/>
      <c r="V43" s="368"/>
      <c r="W43" s="368"/>
    </row>
    <row r="44" spans="1:32">
      <c r="B44" s="368" t="s">
        <v>45</v>
      </c>
      <c r="C44" s="368"/>
      <c r="D44" s="368"/>
      <c r="E44" s="368"/>
      <c r="F44" s="368"/>
      <c r="G44" s="368"/>
      <c r="H44" s="368"/>
      <c r="I44" s="368"/>
      <c r="J44" s="368"/>
      <c r="K44" s="368"/>
      <c r="L44" s="368"/>
      <c r="M44" s="368"/>
      <c r="N44" s="368"/>
      <c r="O44" s="368"/>
      <c r="P44" s="368"/>
      <c r="Q44" s="368"/>
      <c r="R44" s="368"/>
      <c r="S44" s="368"/>
      <c r="T44" s="368"/>
      <c r="U44" s="368"/>
      <c r="V44" s="368"/>
      <c r="W44" s="368"/>
    </row>
    <row r="45" spans="1:32">
      <c r="B45" s="368" t="s">
        <v>429</v>
      </c>
      <c r="C45" s="368"/>
      <c r="D45" s="368"/>
      <c r="E45" s="368"/>
      <c r="F45" s="368"/>
      <c r="G45" s="368"/>
      <c r="H45" s="368"/>
      <c r="I45" s="368"/>
      <c r="J45" s="368"/>
      <c r="K45" s="368"/>
      <c r="L45" s="368"/>
      <c r="M45" s="368"/>
      <c r="N45" s="368"/>
      <c r="O45" s="368"/>
      <c r="P45" s="368"/>
      <c r="Q45" s="368"/>
      <c r="R45" s="368"/>
      <c r="S45" s="368"/>
      <c r="T45" s="368"/>
      <c r="U45" s="368"/>
      <c r="V45" s="368"/>
      <c r="W45" s="368"/>
    </row>
    <row r="46" spans="1:32">
      <c r="B46" s="368" t="s">
        <v>294</v>
      </c>
      <c r="C46" s="368"/>
      <c r="D46" s="368"/>
      <c r="E46" s="368"/>
      <c r="F46" s="368"/>
      <c r="G46" s="368"/>
      <c r="H46" s="368"/>
      <c r="I46" s="368"/>
      <c r="J46" s="368"/>
      <c r="K46" s="368"/>
      <c r="L46" s="368"/>
      <c r="M46" s="368"/>
      <c r="N46" s="368"/>
      <c r="O46" s="368"/>
      <c r="P46" s="368"/>
      <c r="Q46" s="368"/>
      <c r="R46" s="368"/>
      <c r="S46" s="368"/>
      <c r="T46" s="368"/>
      <c r="U46" s="368"/>
      <c r="V46" s="368"/>
      <c r="W46" s="368"/>
    </row>
    <row r="47" spans="1:32">
      <c r="B47" s="368" t="s">
        <v>672</v>
      </c>
      <c r="C47" s="368"/>
      <c r="D47" s="368"/>
      <c r="E47" s="368"/>
      <c r="F47" s="368"/>
      <c r="G47" s="368"/>
      <c r="H47" s="368"/>
      <c r="I47" s="368"/>
      <c r="J47" s="368"/>
      <c r="K47" s="368"/>
      <c r="L47" s="368"/>
      <c r="M47" s="368"/>
      <c r="N47" s="368"/>
      <c r="O47" s="368"/>
      <c r="P47" s="368"/>
      <c r="Q47" s="368"/>
      <c r="R47" s="368"/>
      <c r="S47" s="368"/>
      <c r="T47" s="368"/>
      <c r="U47" s="368"/>
      <c r="V47" s="368"/>
      <c r="W47" s="368"/>
    </row>
    <row r="48" spans="1:32">
      <c r="B48" s="368" t="s">
        <v>673</v>
      </c>
      <c r="C48" s="368"/>
      <c r="D48" s="368"/>
      <c r="E48" s="368"/>
      <c r="F48" s="368"/>
      <c r="G48" s="368"/>
      <c r="H48" s="368"/>
      <c r="I48" s="368"/>
      <c r="J48" s="368"/>
      <c r="K48" s="368"/>
      <c r="L48" s="368"/>
      <c r="M48" s="368"/>
      <c r="N48" s="368"/>
      <c r="O48" s="368"/>
      <c r="P48" s="368"/>
      <c r="Q48" s="368"/>
      <c r="R48" s="368"/>
      <c r="S48" s="368"/>
      <c r="T48" s="368"/>
      <c r="U48" s="368"/>
      <c r="V48" s="368"/>
      <c r="W48" s="368"/>
    </row>
    <row r="49" spans="2:23">
      <c r="B49" s="368"/>
      <c r="C49" s="368"/>
      <c r="D49" s="368"/>
      <c r="E49" s="368"/>
      <c r="F49" s="368"/>
      <c r="G49" s="368"/>
      <c r="H49" s="368"/>
      <c r="I49" s="368"/>
      <c r="J49" s="368"/>
      <c r="K49" s="368"/>
      <c r="L49" s="368"/>
      <c r="M49" s="368"/>
      <c r="N49" s="368"/>
      <c r="O49" s="368"/>
      <c r="P49" s="368"/>
      <c r="Q49" s="368"/>
      <c r="R49" s="368"/>
      <c r="S49" s="368"/>
      <c r="T49" s="368"/>
      <c r="U49" s="368"/>
      <c r="V49" s="368"/>
      <c r="W49" s="368"/>
    </row>
    <row r="50" spans="2:23">
      <c r="B50" s="368"/>
      <c r="C50" s="368"/>
      <c r="D50" s="368"/>
      <c r="E50" s="368"/>
      <c r="F50" s="368"/>
      <c r="G50" s="368"/>
      <c r="H50" s="368"/>
      <c r="I50" s="368"/>
      <c r="J50" s="368"/>
      <c r="K50" s="368"/>
      <c r="L50" s="368"/>
      <c r="M50" s="368"/>
      <c r="N50" s="368"/>
      <c r="O50" s="368"/>
      <c r="P50" s="368"/>
      <c r="Q50" s="368"/>
      <c r="R50" s="368"/>
      <c r="S50" s="368"/>
      <c r="T50" s="368"/>
      <c r="U50" s="368"/>
      <c r="V50" s="368"/>
      <c r="W50" s="368"/>
    </row>
    <row r="122" spans="3:7">
      <c r="C122" s="542"/>
      <c r="D122" s="542"/>
      <c r="E122" s="542"/>
      <c r="F122" s="542"/>
      <c r="G122" s="542"/>
    </row>
    <row r="123" spans="3:7">
      <c r="C123" s="553"/>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phoneticPr fontId="7"/>
  <dataValidations count="1">
    <dataValidation type="list" allowBlank="1" showDropDown="0" showInputMessage="1" showErrorMessage="1" sqref="C9 J9 C12:C13">
      <formula1>"□,■"</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22</vt:i4>
      </vt:variant>
    </vt:vector>
  </HeadingPairs>
  <TitlesOfParts>
    <vt:vector size="22" baseType="lpstr">
      <vt:lpstr>はじめに</vt:lpstr>
      <vt:lpstr>（別紙１）届出書</vt:lpstr>
      <vt:lpstr>（別紙２）体制一覧</vt:lpstr>
      <vt:lpstr>別紙3</vt:lpstr>
      <vt:lpstr>別紙4</vt:lpstr>
      <vt:lpstr>別紙5</vt:lpstr>
      <vt:lpstr>別紙5-1</vt:lpstr>
      <vt:lpstr>別紙6</vt:lpstr>
      <vt:lpstr>別紙6－1</vt:lpstr>
      <vt:lpstr>別紙7</vt:lpstr>
      <vt:lpstr>別紙7-1　サービス提供体制強化加算に関する計算書</vt:lpstr>
      <vt:lpstr>別紙7-2　サービス提供体制強化加算に関する勤続年数</vt:lpstr>
      <vt:lpstr>別紙８</vt:lpstr>
      <vt:lpstr>別紙９</vt:lpstr>
      <vt:lpstr>【記入方法】参考様式10</vt:lpstr>
      <vt:lpstr>参考様式10</vt:lpstr>
      <vt:lpstr>【シフト記号表】参考様式10関係（勤務時間帯）</vt:lpstr>
      <vt:lpstr>【記載例】参考様式10</vt:lpstr>
      <vt:lpstr>(参考様式10)【記載例】シフト記号表（勤務時間帯）</vt:lpstr>
      <vt:lpstr>【プルダウン・リスト】別紙10関係</vt:lpstr>
      <vt:lpstr>（参考様式10）【旧】勤務形態一覧表（通所）</vt:lpstr>
      <vt:lpstr>（参考様式10）【旧】勤務形態一覧表（通所）記入例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有馬　慎之介</dc:creator>
  <cp:lastModifiedBy>高齢者支援課　牧　聖也</cp:lastModifiedBy>
  <cp:lastPrinted>2021-04-19T08:06:07Z</cp:lastPrinted>
  <dcterms:created xsi:type="dcterms:W3CDTF">2022-03-30T06:31:47Z</dcterms:created>
  <dcterms:modified xsi:type="dcterms:W3CDTF">2024-04-10T07:24:40Z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2024-04-10T07:24:40Z</vt:filetime>
  </property>
</Properties>
</file>