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35" yWindow="0" windowWidth="19200" windowHeight="11610" tabRatio="798"/>
  </bookViews>
  <sheets>
    <sheet name="はじめに" sheetId="1" r:id="rId1"/>
    <sheet name="別紙１" sheetId="96" r:id="rId2"/>
    <sheet name="別紙●24" sheetId="66" state="hidden" r:id="rId3"/>
    <sheet name="別紙２" sheetId="2" r:id="rId4"/>
    <sheet name="別紙3" sheetId="5" r:id="rId5"/>
    <sheet name="別紙4" sheetId="12" r:id="rId6"/>
    <sheet name="【記入方法】参考様式６" sheetId="8" r:id="rId7"/>
    <sheet name="参考様式６" sheetId="7" r:id="rId8"/>
    <sheet name="【記載例】参考様式６" sheetId="6" r:id="rId9"/>
    <sheet name="（参考）プルダウン・リスト" sheetId="9" r:id="rId10"/>
    <sheet name="参考様式６　（旧）勤務形態一覧表" sheetId="10" r:id="rId11"/>
    <sheet name="参考様式６　（旧）勤務形態一覧表（記入例）" sheetId="11" r:id="rId12"/>
  </sheets>
  <definedNames>
    <definedName name="職種">'（参考）プルダウン・リスト'!$C$15:$K$15</definedName>
    <definedName name="管理者">'（参考）プルダウン・リスト'!$C$16:$C$28</definedName>
    <definedName name="介護支援専門員">'（参考）プルダウン・リスト'!$D$16:$D$28</definedName>
    <definedName name="介護予防支援担当職員">'（参考）プルダウン・リスト'!$E$16:$E$28</definedName>
    <definedName name="_xlnm.Print_Area" localSheetId="0">はじめに!$A$1:$G$30</definedName>
    <definedName name="_xlnm.Print_Area" localSheetId="3">別紙２!$A$1:$AF$27</definedName>
    <definedName name="Z_918D9391_3166_42FD_8CCC_73DDA136E9AD_.wvu.PrintArea" localSheetId="3" hidden="1">別紙２!$A$1:$AF$23</definedName>
    <definedName name="_xlnm.Print_Area" localSheetId="4">別紙3!$A$1:$Z$68</definedName>
    <definedName name="_xlnm.Print_Area" localSheetId="8">'【記載例】参考様式６'!$A$1:$BD$51</definedName>
    <definedName name="_xlnm.Print_Titles" localSheetId="8">'【記載例】参考様式６'!$1:$13</definedName>
    <definedName name="_xlnm.Print_Area" localSheetId="7">参考様式６!$A$1:$BD$51</definedName>
    <definedName name="_xlnm.Print_Titles" localSheetId="7">参考様式６!$1:$13</definedName>
    <definedName name="_xlnm.Print_Area" localSheetId="6">'【記入方法】参考様式６'!$A$1:$O$77</definedName>
    <definedName name="ｋ" localSheetId="5">#REF!</definedName>
    <definedName name="サービス名" localSheetId="5">#REF!</definedName>
    <definedName name="っっｋ" localSheetId="5">#REF!</definedName>
    <definedName name="_xlnm.Print_Area" localSheetId="5">別紙4!$A$1:$Z$42</definedName>
    <definedName name="確認" localSheetId="5">#REF!</definedName>
    <definedName name="サービス名称" localSheetId="5">#REF!</definedName>
    <definedName name="っっっっｌ" localSheetId="5">#REF!</definedName>
    <definedName name="だだ" localSheetId="5">#REF!</definedName>
    <definedName name="_xlnm.Print_Area" localSheetId="2">'別紙●24'!$A$1:$AM$77</definedName>
    <definedName name="_xlnm.Print_Area" localSheetId="1">別紙１!$A$1:$AO$79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<sst xmlns="http://schemas.openxmlformats.org/spreadsheetml/2006/main" xmlns:r="http://schemas.openxmlformats.org/officeDocument/2006/relationships" count="506" uniqueCount="506">
  <si>
    <t>合計時間数</t>
    <rPh sb="0" eb="2">
      <t>ゴウケイ</t>
    </rPh>
    <rPh sb="2" eb="4">
      <t>ジカン</t>
    </rPh>
    <rPh sb="4" eb="5">
      <t>スウ</t>
    </rPh>
    <phoneticPr fontId="28"/>
  </si>
  <si>
    <t>訪問入浴介護</t>
  </si>
  <si>
    <t>(※変更の場合)</t>
    <rPh sb="2" eb="4">
      <t>ヘンコウ</t>
    </rPh>
    <rPh sb="5" eb="7">
      <t>バアイ</t>
    </rPh>
    <phoneticPr fontId="28"/>
  </si>
  <si>
    <t>関係書類</t>
  </si>
  <si>
    <t>介護予防支援</t>
    <rPh sb="0" eb="2">
      <t>カイゴ</t>
    </rPh>
    <rPh sb="2" eb="4">
      <t>ヨボウ</t>
    </rPh>
    <phoneticPr fontId="28"/>
  </si>
  <si>
    <t>（別紙●）</t>
    <rPh sb="1" eb="3">
      <t>ベッシ</t>
    </rPh>
    <phoneticPr fontId="28"/>
  </si>
  <si>
    <t>該当する資格証等（写）</t>
    <rPh sb="0" eb="2">
      <t>ガイトウ</t>
    </rPh>
    <rPh sb="4" eb="7">
      <t>シカクショウ</t>
    </rPh>
    <rPh sb="7" eb="8">
      <t>トウ</t>
    </rPh>
    <rPh sb="9" eb="10">
      <t>ウツ</t>
    </rPh>
    <phoneticPr fontId="28"/>
  </si>
  <si>
    <t>　　3　「法人所轄庁」欄は、申請者が認可法人である場合に、その主務官庁の名称を記載してください。</t>
  </si>
  <si>
    <t>通所介護</t>
  </si>
  <si>
    <t>3　特定事業所加算(Ⅲ)</t>
  </si>
  <si>
    <t>受付番号</t>
  </si>
  <si>
    <t>年</t>
    <rPh sb="0" eb="1">
      <t>ネン</t>
    </rPh>
    <phoneticPr fontId="28"/>
  </si>
  <si>
    <t>介護支援専門員</t>
    <rPh sb="0" eb="2">
      <t>カイゴ</t>
    </rPh>
    <rPh sb="2" eb="4">
      <t>シエン</t>
    </rPh>
    <rPh sb="4" eb="7">
      <t>センモンイン</t>
    </rPh>
    <phoneticPr fontId="28"/>
  </si>
  <si>
    <t>　　　3　「法人所轄庁」欄、申請者が認可法人である場合に、その主務官庁の名称を記載してください。</t>
  </si>
  <si>
    <t>（指定を受けている場合）</t>
    <rPh sb="1" eb="3">
      <t>シテイ</t>
    </rPh>
    <rPh sb="4" eb="5">
      <t>ウ</t>
    </rPh>
    <rPh sb="9" eb="11">
      <t>バアイ</t>
    </rPh>
    <phoneticPr fontId="28"/>
  </si>
  <si>
    <t>主任介護支援専門員</t>
  </si>
  <si>
    <t>訪問介護</t>
  </si>
  <si>
    <t>　　3　「法人所轄庁」欄、申請者が認可法人である場合に、その主務官庁の名称を記載してください。</t>
  </si>
  <si>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28"/>
  </si>
  <si>
    <t>届出を行う事業所の状況</t>
    <rPh sb="9" eb="11">
      <t>ジョウキョウ</t>
    </rPh>
    <phoneticPr fontId="28"/>
  </si>
  <si>
    <t>管理者</t>
    <rPh sb="0" eb="3">
      <t>カンリシャ</t>
    </rPh>
    <phoneticPr fontId="34"/>
  </si>
  <si>
    <t>　　　2　「法人である場合その種別」欄は、申請者が法人である場合に、「社会福祉法人」「医療法人」「社団法人」「財団法人」「株式会社」「有限会社」等の別を記入してください。</t>
  </si>
  <si>
    <t>管理者の住所</t>
  </si>
  <si>
    <t>利用者数　　　（　　　　）人</t>
    <rPh sb="0" eb="3">
      <t>リヨウシャ</t>
    </rPh>
    <rPh sb="3" eb="4">
      <t>スウ</t>
    </rPh>
    <rPh sb="13" eb="14">
      <t>ニン</t>
    </rPh>
    <phoneticPr fontId="28"/>
  </si>
  <si>
    <t>福祉用具貸与</t>
  </si>
  <si>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4"/>
  </si>
  <si>
    <t>月日</t>
    <rPh sb="0" eb="2">
      <t>ガッピ</t>
    </rPh>
    <phoneticPr fontId="28"/>
  </si>
  <si>
    <t>筑後市長</t>
    <rPh sb="0" eb="3">
      <t>チクゴシ</t>
    </rPh>
    <rPh sb="3" eb="4">
      <t>チョウ</t>
    </rPh>
    <phoneticPr fontId="28"/>
  </si>
  <si>
    <t>短期入所生活介護</t>
  </si>
  <si>
    <t>氏名</t>
  </si>
  <si>
    <t>　　　基礎技術に関する実習」等に協力又は協力体制の確保の有無（連携可）</t>
  </si>
  <si>
    <t>連 絡 先</t>
  </si>
  <si>
    <t>職名</t>
  </si>
  <si>
    <t>フリガナ</t>
  </si>
  <si>
    <t>第４週</t>
    <rPh sb="0" eb="1">
      <t>ダイ</t>
    </rPh>
    <rPh sb="2" eb="3">
      <t>シュウ</t>
    </rPh>
    <phoneticPr fontId="28"/>
  </si>
  <si>
    <t>　　　4　「実施事業」欄は、該当する欄に「〇」を記入してください。</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</si>
  <si>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8"/>
  </si>
  <si>
    <t>主たる事務所の所在地</t>
  </si>
  <si>
    <t>電話番号</t>
  </si>
  <si>
    <t>FAX番号</t>
  </si>
  <si>
    <t>主たる事業所の所在地以外の場所で一部実施する場合の出張所等の所在地</t>
  </si>
  <si>
    <t>法人所轄庁</t>
  </si>
  <si>
    <t>代表者の職・氏名</t>
  </si>
  <si>
    <t>備　　考</t>
    <rPh sb="0" eb="1">
      <t>ソナエ</t>
    </rPh>
    <rPh sb="3" eb="4">
      <t>コウ</t>
    </rPh>
    <phoneticPr fontId="28"/>
  </si>
  <si>
    <t>代表者の住所</t>
  </si>
  <si>
    <t>管理者の氏名</t>
  </si>
  <si>
    <t>登録を受けている市町村</t>
    <rPh sb="0" eb="2">
      <t>トウロク</t>
    </rPh>
    <rPh sb="3" eb="4">
      <t>ウ</t>
    </rPh>
    <rPh sb="8" eb="11">
      <t>シチョウソン</t>
    </rPh>
    <phoneticPr fontId="28"/>
  </si>
  <si>
    <t>医療機関コード等</t>
    <rPh sb="0" eb="2">
      <t>イリョウ</t>
    </rPh>
    <rPh sb="2" eb="4">
      <t>キカン</t>
    </rPh>
    <rPh sb="7" eb="8">
      <t>トウ</t>
    </rPh>
    <phoneticPr fontId="28"/>
  </si>
  <si>
    <t>年月日</t>
    <rPh sb="0" eb="3">
      <t>ネンガッピ</t>
    </rPh>
    <phoneticPr fontId="28"/>
  </si>
  <si>
    <t>　算定回数を加えた数が15以上である場合に有にチェックすること。</t>
    <rPh sb="13" eb="15">
      <t>イジョウ</t>
    </rPh>
    <rPh sb="18" eb="20">
      <t>バアイ</t>
    </rPh>
    <rPh sb="21" eb="22">
      <t>アリ</t>
    </rPh>
    <phoneticPr fontId="28"/>
  </si>
  <si>
    <t>実施事業</t>
  </si>
  <si>
    <t>　　　6　「異動項目」欄には、(別紙1)「介護給付費算定に係る体制等状況一覧表」に掲げる項目を記載してください。</t>
  </si>
  <si>
    <t>異動等の区分</t>
  </si>
  <si>
    <t>金</t>
    <rPh sb="0" eb="1">
      <t>キン</t>
    </rPh>
    <phoneticPr fontId="28"/>
  </si>
  <si>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</si>
  <si>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8"/>
  </si>
  <si>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4"/>
  </si>
  <si>
    <t>　　　8　「特記事項」欄には、異動の状況について具体的に記載してください。</t>
  </si>
  <si>
    <t>％</t>
  </si>
  <si>
    <t>(2)  　介護支援専門員の配置状況</t>
  </si>
  <si>
    <t>特記事項</t>
  </si>
  <si>
    <t>　　５　常勤換算が必要な職種については当該職種の職員の週平均勤務時間をすべて足し、当該事業所の週の常勤時間で除して常勤換算後の人数を記載すること。</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28"/>
  </si>
  <si>
    <t>既に指定等を受けている事業</t>
    <rPh sb="0" eb="1">
      <t>スデ</t>
    </rPh>
    <rPh sb="2" eb="4">
      <t>シテイ</t>
    </rPh>
    <rPh sb="4" eb="5">
      <t>トウ</t>
    </rPh>
    <rPh sb="6" eb="7">
      <t>ウ</t>
    </rPh>
    <rPh sb="11" eb="13">
      <t>ジギョウ</t>
    </rPh>
    <phoneticPr fontId="28"/>
  </si>
  <si>
    <t>（別紙１）</t>
    <rPh sb="1" eb="3">
      <t>ベッシ</t>
    </rPh>
    <phoneticPr fontId="28"/>
  </si>
  <si>
    <t>別添のとおり</t>
  </si>
  <si>
    <t>木</t>
    <rPh sb="0" eb="1">
      <t>モク</t>
    </rPh>
    <phoneticPr fontId="28"/>
  </si>
  <si>
    <t>　　5　「異動等の区分」欄には、今回届出を行う事業所について該当する数字に「〇」を記入してください。</t>
  </si>
  <si>
    <t>月</t>
    <rPh sb="0" eb="1">
      <t>ゲツ</t>
    </rPh>
    <phoneticPr fontId="3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</si>
  <si>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8"/>
  </si>
  <si>
    <t>４　６級地</t>
  </si>
  <si>
    <t>居宅介護支援</t>
    <rPh sb="0" eb="2">
      <t>キョタク</t>
    </rPh>
    <phoneticPr fontId="28"/>
  </si>
  <si>
    <t>特別地域加算</t>
  </si>
  <si>
    <t>自主点検したもの（チェック済）を提出すること。</t>
    <rPh sb="0" eb="2">
      <t>ジシュ</t>
    </rPh>
    <rPh sb="2" eb="4">
      <t>テンケン</t>
    </rPh>
    <rPh sb="13" eb="14">
      <t>ズ</t>
    </rPh>
    <rPh sb="16" eb="18">
      <t>テイシュツ</t>
    </rPh>
    <phoneticPr fontId="28"/>
  </si>
  <si>
    <t>月</t>
    <rPh sb="0" eb="1">
      <t>ツキ</t>
    </rPh>
    <phoneticPr fontId="28"/>
  </si>
  <si>
    <t>県</t>
    <rPh sb="0" eb="1">
      <t>ケン</t>
    </rPh>
    <phoneticPr fontId="28"/>
  </si>
  <si>
    <t>　　　7　「市町村が定める率」欄には、全国共通の介護報酬額に対する市町村が定める率を記載してください。</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</si>
  <si>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8"/>
  </si>
  <si>
    <t xml:space="preserve"> 特定事業所加算(A)に係る届出内容</t>
    <rPh sb="1" eb="3">
      <t>トクテイ</t>
    </rPh>
    <rPh sb="3" eb="6">
      <t>ジギョウショ</t>
    </rPh>
    <rPh sb="6" eb="8">
      <t>カサン</t>
    </rPh>
    <rPh sb="12" eb="13">
      <t>カカ</t>
    </rPh>
    <rPh sb="14" eb="16">
      <t>トドケデ</t>
    </rPh>
    <rPh sb="16" eb="18">
      <t>ナイヨウ</t>
    </rPh>
    <phoneticPr fontId="28"/>
  </si>
  <si>
    <t>■ 常勤換算方法による人数</t>
    <rPh sb="2" eb="4">
      <t>ジョウキン</t>
    </rPh>
    <rPh sb="4" eb="6">
      <t>カンサン</t>
    </rPh>
    <rPh sb="6" eb="8">
      <t>ホウホウ</t>
    </rPh>
    <rPh sb="11" eb="13">
      <t>ニンズウ</t>
    </rPh>
    <phoneticPr fontId="34"/>
  </si>
  <si>
    <t>平成</t>
    <rPh sb="0" eb="2">
      <t>ヘイセイ</t>
    </rPh>
    <phoneticPr fontId="28"/>
  </si>
  <si>
    <t>日</t>
    <rPh sb="0" eb="1">
      <t>ヒ</t>
    </rPh>
    <phoneticPr fontId="2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</si>
  <si>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4"/>
  </si>
  <si>
    <t>変　更　後</t>
    <rPh sb="4" eb="5">
      <t>ゴ</t>
    </rPh>
    <phoneticPr fontId="28"/>
  </si>
  <si>
    <t>　　　5　「異動等の区分」欄には、今回届出を行う事業所について該当する数字に「〇」を記入してください。</t>
  </si>
  <si>
    <t>特定事業所加算（Ⅰ）～（Ⅲ）・特定事業所医療介護連携加算・ターミナルケアマネジメント加算に係る届出書＜別紙３＞</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</si>
  <si>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</si>
  <si>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28"/>
  </si>
  <si>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8"/>
  </si>
  <si>
    <t>事業所名</t>
  </si>
  <si>
    <t>介護予防訪問介護</t>
    <rPh sb="0" eb="2">
      <t>カイゴ</t>
    </rPh>
    <rPh sb="2" eb="4">
      <t>ヨボウ</t>
    </rPh>
    <phoneticPr fontId="2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</si>
  <si>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8"/>
  </si>
  <si>
    <t>居宅介護支援</t>
    <rPh sb="0" eb="2">
      <t>キョタク</t>
    </rPh>
    <rPh sb="2" eb="4">
      <t>カイゴ</t>
    </rPh>
    <rPh sb="4" eb="6">
      <t>シエン</t>
    </rPh>
    <phoneticPr fontId="28"/>
  </si>
  <si>
    <t>介護支援専門員</t>
    <rPh sb="0" eb="7">
      <t>ケ</t>
    </rPh>
    <phoneticPr fontId="28"/>
  </si>
  <si>
    <t>４　週　の</t>
    <rPh sb="2" eb="3">
      <t>シュウ</t>
    </rPh>
    <phoneticPr fontId="2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</si>
  <si>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4"/>
  </si>
  <si>
    <t>登録年</t>
    <rPh sb="0" eb="2">
      <t>トウロク</t>
    </rPh>
    <rPh sb="2" eb="3">
      <t>ネン</t>
    </rPh>
    <phoneticPr fontId="28"/>
  </si>
  <si>
    <t>(12)　他の法人が運営する指定居宅介護支援事業者と共同で事例検討会、研修会</t>
  </si>
  <si>
    <t>基準該当事業所番号</t>
    <rPh sb="0" eb="2">
      <t>キジュン</t>
    </rPh>
    <rPh sb="2" eb="4">
      <t>ガイトウ</t>
    </rPh>
    <rPh sb="4" eb="7">
      <t>ジギョウショ</t>
    </rPh>
    <rPh sb="7" eb="9">
      <t>バンゴウ</t>
    </rPh>
    <phoneticPr fontId="28"/>
  </si>
  <si>
    <t>市町村が定める率</t>
    <rPh sb="0" eb="3">
      <t>シチョウソン</t>
    </rPh>
    <rPh sb="4" eb="5">
      <t>サダ</t>
    </rPh>
    <rPh sb="7" eb="8">
      <t>リツ</t>
    </rPh>
    <phoneticPr fontId="28"/>
  </si>
  <si>
    <t>(市町村記載)</t>
    <rPh sb="1" eb="4">
      <t>シチョウソン</t>
    </rPh>
    <rPh sb="4" eb="6">
      <t>キサイ</t>
    </rPh>
    <phoneticPr fontId="28"/>
  </si>
  <si>
    <t>居宅介護支援</t>
  </si>
  <si>
    <t>備考1　「受付番号」欄には記載しないでください。</t>
    <rPh sb="7" eb="9">
      <t>バンゴウ</t>
    </rPh>
    <phoneticPr fontId="28"/>
  </si>
  <si>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4"/>
  </si>
  <si>
    <t>法人である場合その種別</t>
    <rPh sb="5" eb="7">
      <t>バアイ</t>
    </rPh>
    <phoneticPr fontId="28"/>
  </si>
  <si>
    <t>÷</t>
  </si>
  <si>
    <t>認知症対応型共同生活介護</t>
    <rPh sb="0" eb="3">
      <t>ニンチショウ</t>
    </rPh>
    <rPh sb="3" eb="6">
      <t>タイオウガタ</t>
    </rPh>
    <rPh sb="6" eb="8">
      <t>キョウドウ</t>
    </rPh>
    <rPh sb="8" eb="10">
      <t>セイカツ</t>
    </rPh>
    <rPh sb="10" eb="12">
      <t>カイゴ</t>
    </rPh>
    <phoneticPr fontId="28"/>
  </si>
  <si>
    <t>名　　称</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</si>
  <si>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8"/>
  </si>
  <si>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8"/>
  </si>
  <si>
    <t>異動（予定）</t>
  </si>
  <si>
    <t>異動項目</t>
  </si>
  <si>
    <t xml:space="preserve"> 1新規　2変更　3終了</t>
  </si>
  <si>
    <t>常勤換算方法対象外の</t>
    <rPh sb="0" eb="2">
      <t>ジョウキン</t>
    </rPh>
    <rPh sb="2" eb="4">
      <t>カンサン</t>
    </rPh>
    <rPh sb="4" eb="6">
      <t>ホウホウ</t>
    </rPh>
    <rPh sb="6" eb="9">
      <t>タイショウガイ</t>
    </rPh>
    <phoneticPr fontId="34"/>
  </si>
  <si>
    <t>勤務形態</t>
    <rPh sb="0" eb="2">
      <t>キンム</t>
    </rPh>
    <rPh sb="2" eb="4">
      <t>ケイタイ</t>
    </rPh>
    <phoneticPr fontId="34"/>
  </si>
  <si>
    <t>　　4　「実施事業」欄は、該当する欄に「〇」を記入してください。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</si>
  <si>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8"/>
  </si>
  <si>
    <t>　　6　「異動項目」欄には、(別紙1，1－2)「介護給付費算定に係る体制等状況一覧表」に掲げる項目を記載してください。</t>
  </si>
  <si>
    <t>　　8　「特記事項」欄には、異動の状況について具体的に記載してください。</t>
  </si>
  <si>
    <t>市</t>
    <rPh sb="0" eb="1">
      <t>シ</t>
    </rPh>
    <phoneticPr fontId="28"/>
  </si>
  <si>
    <t>(1) 　退院・退所加算の算定に係る病院又は診療所等との連携回数の合計が年間</t>
    <rPh sb="5" eb="7">
      <t>タイイン</t>
    </rPh>
    <rPh sb="8" eb="12">
      <t>タイショカサン</t>
    </rPh>
    <rPh sb="13" eb="15">
      <t>サンテイ</t>
    </rPh>
    <rPh sb="36" eb="38">
      <t>ネンカン</t>
    </rPh>
    <phoneticPr fontId="28"/>
  </si>
  <si>
    <t>指定年</t>
    <rPh sb="0" eb="2">
      <t>シテイ</t>
    </rPh>
    <rPh sb="2" eb="3">
      <t>ネン</t>
    </rPh>
    <phoneticPr fontId="28"/>
  </si>
  <si>
    <t>Ａ（　　　）／Ｂ（　　　）＝（　　　　）</t>
  </si>
  <si>
    <t>保健師</t>
    <rPh sb="0" eb="3">
      <t>ホケンシ</t>
    </rPh>
    <phoneticPr fontId="34"/>
  </si>
  <si>
    <t>勤務時間数合計</t>
    <rPh sb="0" eb="2">
      <t>キンム</t>
    </rPh>
    <rPh sb="2" eb="5">
      <t>ジカンスウ</t>
    </rPh>
    <rPh sb="5" eb="7">
      <t>ゴウケイ</t>
    </rPh>
    <phoneticPr fontId="34"/>
  </si>
  <si>
    <t>　      割合が４０％以上</t>
    <rPh sb="7" eb="9">
      <t>ワリアイ</t>
    </rPh>
    <rPh sb="13" eb="15">
      <t>イジョウ</t>
    </rPh>
    <phoneticPr fontId="28"/>
  </si>
  <si>
    <t>市町村長名</t>
    <rPh sb="0" eb="3">
      <t>シチョウソン</t>
    </rPh>
    <rPh sb="3" eb="4">
      <t>チョウ</t>
    </rPh>
    <rPh sb="4" eb="5">
      <t>メイ</t>
    </rPh>
    <phoneticPr fontId="28"/>
  </si>
  <si>
    <t>１　非該当</t>
  </si>
  <si>
    <t>市町村が定める単位の有無</t>
    <rPh sb="0" eb="3">
      <t>シチョウソン</t>
    </rPh>
    <rPh sb="4" eb="5">
      <t>サダ</t>
    </rPh>
    <rPh sb="7" eb="9">
      <t>タンイ</t>
    </rPh>
    <rPh sb="10" eb="12">
      <t>ウム</t>
    </rPh>
    <phoneticPr fontId="28"/>
  </si>
  <si>
    <t>変　更　前</t>
  </si>
  <si>
    <t>介護予防訪問入浴介護</t>
    <rPh sb="0" eb="2">
      <t>カイゴ</t>
    </rPh>
    <rPh sb="2" eb="4">
      <t>ヨボウ</t>
    </rPh>
    <phoneticPr fontId="28"/>
  </si>
  <si>
    <t>(3) 　特定事業所加算(Ⅰ)、(Ⅱ)又は(Ⅲ)を算定している。</t>
    <rPh sb="5" eb="7">
      <t>トクテイ</t>
    </rPh>
    <rPh sb="7" eb="10">
      <t>ジギョウショ</t>
    </rPh>
    <rPh sb="10" eb="12">
      <t>カサン</t>
    </rPh>
    <rPh sb="19" eb="20">
      <t>マタ</t>
    </rPh>
    <rPh sb="25" eb="27">
      <t>サンテイ</t>
    </rPh>
    <phoneticPr fontId="28"/>
  </si>
  <si>
    <t>介護予防通所介護</t>
    <rPh sb="0" eb="2">
      <t>カイゴ</t>
    </rPh>
    <rPh sb="2" eb="4">
      <t>ヨボウ</t>
    </rPh>
    <phoneticPr fontId="28"/>
  </si>
  <si>
    <t>５ 加算Ａ</t>
  </si>
  <si>
    <t>介護予防短期入所生活介護</t>
    <rPh sb="0" eb="2">
      <t>カイゴ</t>
    </rPh>
    <rPh sb="2" eb="4">
      <t>ヨボウ</t>
    </rPh>
    <phoneticPr fontId="28"/>
  </si>
  <si>
    <t>主たる事業所の所在地</t>
    <rPh sb="3" eb="6">
      <t>ジギョウショ</t>
    </rPh>
    <phoneticPr fontId="28"/>
  </si>
  <si>
    <t>２ あり</t>
  </si>
  <si>
    <t>夜間対応型訪問介護</t>
    <rPh sb="0" eb="2">
      <t>ヤカン</t>
    </rPh>
    <rPh sb="2" eb="5">
      <t>タイオウガタ</t>
    </rPh>
    <phoneticPr fontId="28"/>
  </si>
  <si>
    <t>社会福祉主事（3年以上従事）</t>
    <rPh sb="0" eb="2">
      <t>シャカイ</t>
    </rPh>
    <rPh sb="2" eb="4">
      <t>フクシ</t>
    </rPh>
    <rPh sb="4" eb="6">
      <t>シュジ</t>
    </rPh>
    <rPh sb="8" eb="9">
      <t>ネン</t>
    </rPh>
    <rPh sb="9" eb="11">
      <t>イジョウ</t>
    </rPh>
    <rPh sb="11" eb="13">
      <t>ジュウジ</t>
    </rPh>
    <phoneticPr fontId="3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</si>
  <si>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</si>
  <si>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4"/>
  </si>
  <si>
    <t>認知症対応型通所介護</t>
    <rPh sb="0" eb="3">
      <t>ニンチショウ</t>
    </rPh>
    <rPh sb="3" eb="6">
      <t>タイオウガタ</t>
    </rPh>
    <rPh sb="6" eb="8">
      <t>ツウショ</t>
    </rPh>
    <rPh sb="8" eb="10">
      <t>カイゴ</t>
    </rPh>
    <phoneticPr fontId="28"/>
  </si>
  <si>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4"/>
  </si>
  <si>
    <t>(6)
勤務
形態</t>
  </si>
  <si>
    <t>小規模多機能型居宅介護</t>
    <rPh sb="0" eb="3">
      <t>ショウキボ</t>
    </rPh>
    <rPh sb="3" eb="6">
      <t>タキノウ</t>
    </rPh>
    <rPh sb="6" eb="7">
      <t>ガタ</t>
    </rPh>
    <rPh sb="7" eb="9">
      <t>キョタク</t>
    </rPh>
    <rPh sb="9" eb="11">
      <t>カイゴ</t>
    </rPh>
    <phoneticPr fontId="28"/>
  </si>
  <si>
    <t>地域密着型通所介護</t>
    <rPh sb="0" eb="2">
      <t>チイキ</t>
    </rPh>
    <rPh sb="2" eb="4">
      <t>ミッチャク</t>
    </rPh>
    <rPh sb="4" eb="5">
      <t>ガタ</t>
    </rPh>
    <rPh sb="5" eb="7">
      <t>ツウショ</t>
    </rPh>
    <rPh sb="7" eb="9">
      <t>カイゴ</t>
    </rPh>
    <phoneticPr fontId="28"/>
  </si>
  <si>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</si>
  <si>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8"/>
  </si>
  <si>
    <t>ターミナルケアマネジメント加算</t>
    <rPh sb="13" eb="15">
      <t>カサン</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</si>
  <si>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4"/>
  </si>
  <si>
    <t>介護予防福祉用具貸与</t>
    <rPh sb="0" eb="2">
      <t>カイゴ</t>
    </rPh>
    <rPh sb="2" eb="4">
      <t>ヨボウ</t>
    </rPh>
    <phoneticPr fontId="28"/>
  </si>
  <si>
    <t>加算
追加
・
加算
削除</t>
    <rPh sb="0" eb="2">
      <t>カサン</t>
    </rPh>
    <rPh sb="3" eb="5">
      <t>ツイカ</t>
    </rPh>
    <rPh sb="8" eb="10">
      <t>カサン</t>
    </rPh>
    <rPh sb="11" eb="13">
      <t>サクジョ</t>
    </rPh>
    <phoneticPr fontId="28"/>
  </si>
  <si>
    <t>1新規</t>
  </si>
  <si>
    <t>介護予防支援</t>
    <rPh sb="0" eb="2">
      <t>カイゴ</t>
    </rPh>
    <rPh sb="2" eb="4">
      <t>ヨボウ</t>
    </rPh>
    <rPh sb="4" eb="6">
      <t>シエン</t>
    </rPh>
    <phoneticPr fontId="2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</si>
  <si>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</si>
  <si>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8"/>
  </si>
  <si>
    <t>介護予防認知症対応型通所介護</t>
    <rPh sb="0" eb="2">
      <t>カイゴ</t>
    </rPh>
    <rPh sb="2" eb="4">
      <t>ヨボウ</t>
    </rPh>
    <rPh sb="4" eb="7">
      <t>ニンチショウ</t>
    </rPh>
    <rPh sb="7" eb="10">
      <t>タイオウガタ</t>
    </rPh>
    <rPh sb="10" eb="12">
      <t>ツウショ</t>
    </rPh>
    <phoneticPr fontId="28"/>
  </si>
  <si>
    <t>　　知事　　殿</t>
  </si>
  <si>
    <t>届　出　者</t>
  </si>
  <si>
    <t>　　６　新規指定事業者の場合は事業開始予定月の従業員の勤務の体制及び勤務形態を記載することとするが、必ず確保された従業員のみ記入すること。</t>
    <rPh sb="4" eb="6">
      <t>シンキ</t>
    </rPh>
    <rPh sb="6" eb="8">
      <t>シテイ</t>
    </rPh>
    <rPh sb="8" eb="11">
      <t>ジギョウシャ</t>
    </rPh>
    <rPh sb="12" eb="14">
      <t>バアイ</t>
    </rPh>
    <rPh sb="15" eb="17">
      <t>ジギョウ</t>
    </rPh>
    <rPh sb="17" eb="19">
      <t>カイシ</t>
    </rPh>
    <rPh sb="19" eb="21">
      <t>ヨテイ</t>
    </rPh>
    <rPh sb="21" eb="22">
      <t>ヅキ</t>
    </rPh>
    <rPh sb="23" eb="26">
      <t>ジュウギョウイン</t>
    </rPh>
    <rPh sb="27" eb="29">
      <t>キンム</t>
    </rPh>
    <rPh sb="30" eb="32">
      <t>タイセイ</t>
    </rPh>
    <rPh sb="32" eb="33">
      <t>オヨ</t>
    </rPh>
    <rPh sb="34" eb="36">
      <t>キンム</t>
    </rPh>
    <rPh sb="36" eb="38">
      <t>ケイタイ</t>
    </rPh>
    <rPh sb="39" eb="41">
      <t>キサイ</t>
    </rPh>
    <rPh sb="50" eb="51">
      <t>カナラ</t>
    </rPh>
    <rPh sb="52" eb="54">
      <t>カクホ</t>
    </rPh>
    <rPh sb="57" eb="60">
      <t>ジュウギョウイン</t>
    </rPh>
    <rPh sb="62" eb="64">
      <t>キニュウ</t>
    </rPh>
    <phoneticPr fontId="28"/>
  </si>
  <si>
    <t>　(郵便番号　　―　　　)</t>
  </si>
  <si>
    <t>【「あり」を選択する場合】
②従業者の勤務の体制及び勤務形態一覧表＜参考様式６＞（事務職員を配置していることが分かる書類）</t>
    <rPh sb="6" eb="8">
      <t>センタク</t>
    </rPh>
    <rPh sb="41" eb="45">
      <t>ジムショクイン</t>
    </rPh>
    <rPh sb="46" eb="48">
      <t>ハイチ</t>
    </rPh>
    <phoneticPr fontId="28"/>
  </si>
  <si>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8"/>
  </si>
  <si>
    <t>　　　　　県　　　　郡市</t>
  </si>
  <si>
    <t>　(ビルの名称等)</t>
  </si>
  <si>
    <t>（別紙3）</t>
  </si>
  <si>
    <t>厚労　太郎</t>
    <rPh sb="0" eb="2">
      <t>コウロウ</t>
    </rPh>
    <rPh sb="3" eb="5">
      <t>タロウ</t>
    </rPh>
    <phoneticPr fontId="34"/>
  </si>
  <si>
    <t>事業所の状況</t>
  </si>
  <si>
    <t>同一所在地において行う　　　　　　　　　　　　　　　事業等の種類</t>
  </si>
  <si>
    <t>　　２　勤務区分は、Ａ：常勤で専従　Ｂ：常勤で兼務　Ｃ：非常勤で専従　Ｄ：非常勤で兼務　とすること。</t>
  </si>
  <si>
    <t>○○　D子</t>
    <rPh sb="4" eb="5">
      <t>コ</t>
    </rPh>
    <phoneticPr fontId="34"/>
  </si>
  <si>
    <t>　　　事例検討会、研修会等を実施している。（連携可）</t>
  </si>
  <si>
    <t>療養通所介護</t>
    <rPh sb="0" eb="2">
      <t>リョウヨウ</t>
    </rPh>
    <rPh sb="2" eb="4">
      <t>ツウショ</t>
    </rPh>
    <rPh sb="4" eb="6">
      <t>カイゴ</t>
    </rPh>
    <phoneticPr fontId="28"/>
  </si>
  <si>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4"/>
  </si>
  <si>
    <t>4</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</si>
  <si>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8"/>
  </si>
  <si>
    <t>(11)　介護支援専門員実務研修における科目「ケアマネジメントの基礎技術に関</t>
  </si>
  <si>
    <t>複合型サービス</t>
    <rPh sb="0" eb="3">
      <t>フクゴウガタ</t>
    </rPh>
    <phoneticPr fontId="28"/>
  </si>
  <si>
    <t>　　　適宜欄を補正して、全ての出張所等の状況について記載してください。</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</si>
  <si>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</si>
  <si>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8"/>
  </si>
  <si>
    <t>　　　　　</t>
  </si>
  <si>
    <t>　　　「財団法人」「株式会社」「有限会社」等の別を記入してください。</t>
    <rPh sb="7" eb="8">
      <t>ジン</t>
    </rPh>
    <rPh sb="10" eb="12">
      <t>カブシキ</t>
    </rPh>
    <rPh sb="12" eb="14">
      <t>カイシャ</t>
    </rPh>
    <phoneticPr fontId="28"/>
  </si>
  <si>
    <t>人員配置区分、その他該当する体制等、割引）を記載してください。</t>
  </si>
  <si>
    <t>ケアプランデータ連携システムの活用及び事務職員の配置の体制</t>
  </si>
  <si>
    <t>　　9　「主たる事業所の所在地以外の場所で一部実施する場合の出張所等の所在地」について、複数の出張所等を有する場合は、</t>
  </si>
  <si>
    <t>　　　有する場合は、適宜欄を補正して、全ての出張所等の状況について記載してください。</t>
  </si>
  <si>
    <t>特別地域加算</t>
    <rPh sb="0" eb="2">
      <t>トクベツ</t>
    </rPh>
    <rPh sb="2" eb="4">
      <t>チイキ</t>
    </rPh>
    <rPh sb="4" eb="6">
      <t>カサン</t>
    </rPh>
    <phoneticPr fontId="28"/>
  </si>
  <si>
    <t>　　7　「特記事項」欄には、異動の状況について具体的に記載してください。</t>
  </si>
  <si>
    <t>　②居宅介護支援費(Ⅱ)を算定している場合　50件以上の有無</t>
  </si>
  <si>
    <t>従業者の勤務の体制及び勤務形態一覧表＜参考様式６＞</t>
  </si>
  <si>
    <t>１ なし</t>
  </si>
  <si>
    <t>事業所・施設の名称</t>
  </si>
  <si>
    <t>(5) 
職種</t>
  </si>
  <si>
    <t>地域密着型サービス</t>
  </si>
  <si>
    <t>2変更</t>
  </si>
  <si>
    <t>　　8　「主たる事業所の所在地以外の場所で一部実施する場合の出張所等の所在地」について、複数の出張所等を</t>
  </si>
  <si>
    <t>月</t>
    <rPh sb="0" eb="1">
      <t>ゲツ</t>
    </rPh>
    <phoneticPr fontId="28"/>
  </si>
  <si>
    <t>１．特定事業所加算(Ⅰ)～(Ⅲ)に係る届出内容</t>
    <rPh sb="2" eb="4">
      <t>トクテイ</t>
    </rPh>
    <rPh sb="4" eb="7">
      <t>ジギョウショ</t>
    </rPh>
    <rPh sb="7" eb="9">
      <t>カサン</t>
    </rPh>
    <rPh sb="17" eb="18">
      <t>カカ</t>
    </rPh>
    <rPh sb="19" eb="21">
      <t>トドケデ</t>
    </rPh>
    <rPh sb="21" eb="23">
      <t>ナイヨウ</t>
    </rPh>
    <phoneticPr fontId="28"/>
  </si>
  <si>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8"/>
  </si>
  <si>
    <t>）</t>
  </si>
  <si>
    <t>殿</t>
    <rPh sb="0" eb="1">
      <t>ドノ</t>
    </rPh>
    <phoneticPr fontId="28"/>
  </si>
  <si>
    <t>Ａ（ 137.5 ）／Ｂ（ 40 ）＝（ 3.43 ）</t>
  </si>
  <si>
    <t>(郵便番号</t>
  </si>
  <si>
    <t>ー</t>
  </si>
  <si>
    <t>令和</t>
    <rPh sb="0" eb="2">
      <t>レイワ</t>
    </rPh>
    <phoneticPr fontId="28"/>
  </si>
  <si>
    <t>3終了</t>
  </si>
  <si>
    <t>1 有</t>
    <rPh sb="2" eb="3">
      <t>ア</t>
    </rPh>
    <phoneticPr fontId="28"/>
  </si>
  <si>
    <r>
      <t xml:space="preserve">(11)
</t>
    </r>
    <r>
      <rPr>
        <sz val="11"/>
        <color auto="1"/>
        <rFont val="HGSｺﾞｼｯｸM"/>
      </rPr>
      <t>週平均
勤務時間数</t>
    </r>
    <rPh sb="6" eb="8">
      <t>ヘイキン</t>
    </rPh>
    <rPh sb="9" eb="11">
      <t>キンム</t>
    </rPh>
    <rPh sb="11" eb="13">
      <t>ジカン</t>
    </rPh>
    <rPh sb="13" eb="14">
      <t>スウ</t>
    </rPh>
    <phoneticPr fontId="28"/>
  </si>
  <si>
    <t>2 無</t>
    <rPh sb="2" eb="3">
      <t>ナ</t>
    </rPh>
    <phoneticPr fontId="28"/>
  </si>
  <si>
    <t>介護給付費算定に係る体制等に関する届出書</t>
    <rPh sb="17" eb="19">
      <t>トドケデ</t>
    </rPh>
    <rPh sb="19" eb="20">
      <t>ショ</t>
    </rPh>
    <phoneticPr fontId="28"/>
  </si>
  <si>
    <t>４ 加算Ⅲ</t>
  </si>
  <si>
    <t>所在地</t>
  </si>
  <si>
    <t>事務職員</t>
    <rPh sb="0" eb="2">
      <t>ジム</t>
    </rPh>
    <rPh sb="2" eb="4">
      <t>ショクイン</t>
    </rPh>
    <phoneticPr fontId="28"/>
  </si>
  <si>
    <t>　　　　＊新規の場合は推定数を記入すること</t>
    <rPh sb="5" eb="7">
      <t>シンキ</t>
    </rPh>
    <rPh sb="8" eb="10">
      <t>バアイ</t>
    </rPh>
    <rPh sb="11" eb="14">
      <t>スイテイスウ</t>
    </rPh>
    <rPh sb="15" eb="17">
      <t>キニュウ</t>
    </rPh>
    <phoneticPr fontId="2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</si>
  <si>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4"/>
  </si>
  <si>
    <t>代表者職氏名</t>
  </si>
  <si>
    <t>１　なし</t>
  </si>
  <si>
    <t>法人名</t>
    <rPh sb="0" eb="2">
      <t>ホウジン</t>
    </rPh>
    <rPh sb="2" eb="3">
      <t>メイ</t>
    </rPh>
    <phoneticPr fontId="28"/>
  </si>
  <si>
    <t>　非常勤</t>
    <rPh sb="1" eb="4">
      <t>ヒジョウキン</t>
    </rPh>
    <phoneticPr fontId="28"/>
  </si>
  <si>
    <t>２　該当</t>
  </si>
  <si>
    <t>■</t>
  </si>
  <si>
    <t>福岡</t>
    <rPh sb="0" eb="2">
      <t>フクオカ</t>
    </rPh>
    <phoneticPr fontId="28"/>
  </si>
  <si>
    <t>筑後</t>
    <rPh sb="0" eb="2">
      <t>チクゴ</t>
    </rPh>
    <phoneticPr fontId="28"/>
  </si>
  <si>
    <t>介 護 給 付 費 算 定 に 係 る 体 制 等 状 況 一 覧 表（居宅介護支援）</t>
    <rPh sb="36" eb="38">
      <t>キョタク</t>
    </rPh>
    <rPh sb="38" eb="40">
      <t>カイゴ</t>
    </rPh>
    <rPh sb="40" eb="42">
      <t>シエン</t>
    </rPh>
    <phoneticPr fontId="28"/>
  </si>
  <si>
    <t>介護給付費算定に係る体制等に関する届出書・変更届出書　チェック表
（居宅介護支援）</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キョタク</t>
    </rPh>
    <rPh sb="36" eb="38">
      <t>カイゴ</t>
    </rPh>
    <rPh sb="38" eb="40">
      <t>シエン</t>
    </rPh>
    <phoneticPr fontId="28"/>
  </si>
  <si>
    <t>提供サービス</t>
  </si>
  <si>
    <t>各サービス共通</t>
  </si>
  <si>
    <t>備考１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</si>
  <si>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施設等の区分</t>
  </si>
  <si>
    <t>人員配置区分</t>
  </si>
  <si>
    <t>【自治体の皆様へ】</t>
    <rPh sb="1" eb="4">
      <t>ジチタイ</t>
    </rPh>
    <rPh sb="5" eb="7">
      <t>ミナサマ</t>
    </rPh>
    <phoneticPr fontId="34"/>
  </si>
  <si>
    <t>そ　 　　の　 　　他　　 　該　　 　当　　 　す 　　　る 　　　体 　　　制 　　　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</si>
  <si>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4"/>
  </si>
  <si>
    <t>地域区分</t>
  </si>
  <si>
    <t>　(1) 「４週」・「暦月」のいずれかを選択してください。</t>
    <rPh sb="7" eb="8">
      <t>シュウ</t>
    </rPh>
    <rPh sb="11" eb="12">
      <t>レキ</t>
    </rPh>
    <rPh sb="12" eb="13">
      <t>ツキ</t>
    </rPh>
    <rPh sb="20" eb="22">
      <t>センタク</t>
    </rPh>
    <phoneticPr fontId="34"/>
  </si>
  <si>
    <t>特定事業所集中減算</t>
    <rPh sb="0" eb="2">
      <t>トクテイ</t>
    </rPh>
    <rPh sb="2" eb="5">
      <t>ジギョウショ</t>
    </rPh>
    <rPh sb="5" eb="7">
      <t>シュウチュウ</t>
    </rPh>
    <rPh sb="7" eb="9">
      <t>ゲンサン</t>
    </rPh>
    <phoneticPr fontId="28"/>
  </si>
  <si>
    <t>大川　秋子</t>
    <rPh sb="0" eb="2">
      <t>オオカワ</t>
    </rPh>
    <rPh sb="3" eb="5">
      <t>アキコ</t>
    </rPh>
    <phoneticPr fontId="28"/>
  </si>
  <si>
    <t>特定事業所加算</t>
    <rPh sb="2" eb="5">
      <t>ジギョウショ</t>
    </rPh>
    <rPh sb="5" eb="7">
      <t>カサン</t>
    </rPh>
    <phoneticPr fontId="28"/>
  </si>
  <si>
    <t>特定事業所医療介護連携加算</t>
    <rPh sb="0" eb="5">
      <t>トクテイジギョウショ</t>
    </rPh>
    <phoneticPr fontId="28"/>
  </si>
  <si>
    <t>ターミナルケアマネジメント加算</t>
    <rPh sb="13" eb="15">
      <t>カサン</t>
    </rPh>
    <phoneticPr fontId="28"/>
  </si>
  <si>
    <t>介護給付費算定に係る体制等に関する届出書・変更届出書&lt;別紙１＞</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27" eb="29">
      <t>ベッシ</t>
    </rPh>
    <phoneticPr fontId="28"/>
  </si>
  <si>
    <t>2週目</t>
    <rPh sb="1" eb="2">
      <t>シュウ</t>
    </rPh>
    <rPh sb="2" eb="3">
      <t>メ</t>
    </rPh>
    <phoneticPr fontId="34"/>
  </si>
  <si>
    <t>１　１級地</t>
  </si>
  <si>
    <t>３　５級地</t>
  </si>
  <si>
    <t>２　あり</t>
  </si>
  <si>
    <t>２ 加算Ⅰ</t>
  </si>
  <si>
    <t>　　　　　手入力すること。</t>
  </si>
  <si>
    <t>６　２級地</t>
  </si>
  <si>
    <t>○○　A郞</t>
    <rPh sb="4" eb="5">
      <t>ロウ</t>
    </rPh>
    <phoneticPr fontId="34"/>
  </si>
  <si>
    <t>３ 加算Ⅱ</t>
  </si>
  <si>
    <t>非常勤で専従</t>
    <rPh sb="0" eb="3">
      <t>ヒジョウキン</t>
    </rPh>
    <rPh sb="4" eb="6">
      <t>センジュウ</t>
    </rPh>
    <phoneticPr fontId="34"/>
  </si>
  <si>
    <t>７　３級地</t>
  </si>
  <si>
    <t>備考２ 　居宅介護支援のうち、「特定事業所加算」の加算Ⅰ、加算Ⅱ、加算Ⅲ、「特定事業所医療介護連携加算」及び「ターミナルケアマネジメント加算」については、「特定事業所加算(Ⅰ)～(Ⅲ)・
          特定事業所医療介護連携加算・ターミナルケアマネジメント加算に係る届出書（居宅介護支援事業所）」（別紙３）を、「特定事業所加算（A）」については、「特定事業所加算(A)に係る届出書（居宅介護支援事業所）」（別紙４）を添付してください。
　　　　また、「ケアプランデータ連携システムの活用及び事務職員の配置の体制」については、要件を満たし、かつ居宅介護支援費（Ⅱ）を算定する場合は「２　あり」を選択してください。</t>
  </si>
  <si>
    <t>76</t>
  </si>
  <si>
    <t>９　７級地</t>
  </si>
  <si>
    <t>届出項目</t>
  </si>
  <si>
    <t>事 業 所 番 号</t>
  </si>
  <si>
    <t>２　４級地</t>
  </si>
  <si>
    <t>　行が足りない場合は、適宜追加してください。</t>
    <rPh sb="1" eb="2">
      <t>ギョウ</t>
    </rPh>
    <rPh sb="3" eb="4">
      <t>タ</t>
    </rPh>
    <rPh sb="7" eb="9">
      <t>バアイ</t>
    </rPh>
    <rPh sb="11" eb="13">
      <t>テキギ</t>
    </rPh>
    <rPh sb="13" eb="15">
      <t>ツイカ</t>
    </rPh>
    <phoneticPr fontId="34"/>
  </si>
  <si>
    <t>５　その他</t>
  </si>
  <si>
    <t>日</t>
    <rPh sb="0" eb="1">
      <t>ニチ</t>
    </rPh>
    <phoneticPr fontId="34"/>
  </si>
  <si>
    <t>LIFEへの登録</t>
    <rPh sb="6" eb="8">
      <t>トウロク</t>
    </rPh>
    <phoneticPr fontId="28"/>
  </si>
  <si>
    <t>(1)  　主任介護支援専門員の配置状況</t>
  </si>
  <si>
    <t>割 引</t>
  </si>
  <si>
    <t>Ａ</t>
  </si>
  <si>
    <t>　①居宅介護支援費(Ⅰ)を算定している場合　45件以上の有無</t>
  </si>
  <si>
    <t>○○　C子</t>
    <rPh sb="4" eb="5">
      <t>コ</t>
    </rPh>
    <phoneticPr fontId="34"/>
  </si>
  <si>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4"/>
  </si>
  <si>
    <t>異動等区分</t>
  </si>
  <si>
    <t xml:space="preserve">  </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</si>
  <si>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8"/>
  </si>
  <si>
    <t>　　　　　常勤の従業者の員数に換算する方法」であるため、常勤の従業者については常勤換算方法によらず、実人数で計算する。</t>
  </si>
  <si>
    <t>　提出してください。</t>
    <rPh sb="1" eb="3">
      <t>テイシュツ</t>
    </rPh>
    <phoneticPr fontId="28"/>
  </si>
  <si>
    <t>常勤換算後の人数</t>
    <rPh sb="0" eb="2">
      <t>ジョウキン</t>
    </rPh>
    <rPh sb="2" eb="4">
      <t>カンサン</t>
    </rPh>
    <rPh sb="4" eb="5">
      <t>ゴ</t>
    </rPh>
    <rPh sb="6" eb="8">
      <t>ニンズウ</t>
    </rPh>
    <phoneticPr fontId="28"/>
  </si>
  <si>
    <t>３．ターミナルケアマネジメント加算に係る届出内容</t>
    <rPh sb="15" eb="17">
      <t>カサン</t>
    </rPh>
    <rPh sb="18" eb="19">
      <t>カカ</t>
    </rPh>
    <rPh sb="20" eb="22">
      <t>トドケデ</t>
    </rPh>
    <rPh sb="22" eb="24">
      <t>ナイヨウ</t>
    </rPh>
    <phoneticPr fontId="28"/>
  </si>
  <si>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4"/>
  </si>
  <si>
    <t>社会福祉士</t>
    <rPh sb="0" eb="2">
      <t>シャカイ</t>
    </rPh>
    <rPh sb="2" eb="5">
      <t>フクシシ</t>
    </rPh>
    <phoneticPr fontId="34"/>
  </si>
  <si>
    <t>博多　一郎</t>
    <rPh sb="0" eb="2">
      <t>ハカタ</t>
    </rPh>
    <rPh sb="3" eb="5">
      <t>イチロウ</t>
    </rPh>
    <phoneticPr fontId="28"/>
  </si>
  <si>
    <t>　常勤専従</t>
    <rPh sb="1" eb="3">
      <t>ジョウキン</t>
    </rPh>
    <rPh sb="3" eb="5">
      <t>センジュウ</t>
    </rPh>
    <phoneticPr fontId="28"/>
  </si>
  <si>
    <t>計</t>
    <rPh sb="0" eb="1">
      <t>ケイ</t>
    </rPh>
    <phoneticPr fontId="28"/>
  </si>
  <si>
    <t>　　　事例検討会、研修等に参加している。</t>
  </si>
  <si>
    <t>経験ある看護師</t>
    <rPh sb="0" eb="2">
      <t>ケイケン</t>
    </rPh>
    <rPh sb="4" eb="7">
      <t>カンゴシ</t>
    </rPh>
    <phoneticPr fontId="34"/>
  </si>
  <si>
    <t>常勤の従業者の人数</t>
  </si>
  <si>
    <t xml:space="preserve"> </t>
  </si>
  <si>
    <t xml:space="preserve">         を目的とした会議を定期的に開催している。</t>
    <rPh sb="10" eb="12">
      <t>モクテキ</t>
    </rPh>
    <rPh sb="15" eb="17">
      <t>カイギ</t>
    </rPh>
    <rPh sb="18" eb="21">
      <t>テイキテキ</t>
    </rPh>
    <rPh sb="22" eb="24">
      <t>カイサイ</t>
    </rPh>
    <phoneticPr fontId="28"/>
  </si>
  <si>
    <t>第２週</t>
    <rPh sb="0" eb="1">
      <t>ダイ</t>
    </rPh>
    <rPh sb="2" eb="3">
      <t>シュウ</t>
    </rPh>
    <phoneticPr fontId="28"/>
  </si>
  <si>
    <t>職　種</t>
    <rPh sb="0" eb="3">
      <t>ショクシュ</t>
    </rPh>
    <phoneticPr fontId="28"/>
  </si>
  <si>
    <t>事　  業 　 所　  名</t>
  </si>
  <si>
    <t>　　　　　　　＊</t>
  </si>
  <si>
    <t>　      ケースを受託する体制を整備している。</t>
    <rPh sb="11" eb="13">
      <t>ジュタク</t>
    </rPh>
    <rPh sb="15" eb="17">
      <t>タイセイ</t>
    </rPh>
    <rPh sb="18" eb="20">
      <t>セイビ</t>
    </rPh>
    <phoneticPr fontId="28"/>
  </si>
  <si>
    <t>　　　する実習」等に協力又は協力体制の確保の有無</t>
  </si>
  <si>
    <t>(10)　介護支援専門員1人当たり（常勤換算方法による）の担当件数について</t>
  </si>
  <si>
    <t xml:space="preserve"> 　　 記入の順序は、職種ごとにまとめてください。</t>
    <rPh sb="4" eb="6">
      <t>キニュウ</t>
    </rPh>
    <rPh sb="7" eb="9">
      <t>ジュンジョ</t>
    </rPh>
    <rPh sb="11" eb="13">
      <t>ショクシュ</t>
    </rPh>
    <phoneticPr fontId="34"/>
  </si>
  <si>
    <t>　　　等を実施している。</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</si>
  <si>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</si>
  <si>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8"/>
  </si>
  <si>
    <t>　　　作成している</t>
    <rPh sb="3" eb="5">
      <t>サクセイ</t>
    </rPh>
    <phoneticPr fontId="28"/>
  </si>
  <si>
    <t>下記の記入方法に従って、入力してください。</t>
    <rPh sb="0" eb="2">
      <t>カキ</t>
    </rPh>
    <rPh sb="3" eb="5">
      <t>キニュウ</t>
    </rPh>
    <rPh sb="5" eb="7">
      <t>ホウホウ</t>
    </rPh>
    <rPh sb="8" eb="9">
      <t>シタガ</t>
    </rPh>
    <rPh sb="12" eb="14">
      <t>ニュウリョク</t>
    </rPh>
    <phoneticPr fontId="34"/>
  </si>
  <si>
    <t>2　特定事業所加算(Ⅱ)</t>
  </si>
  <si>
    <t>　  　３５回以上である。</t>
  </si>
  <si>
    <t>　　　　○ 常勤換算方法とは、非常勤の従業者について「事業所の従業者の勤務延時間数を当該事業所において常勤の従業者が勤務すべき時間数で除することにより、</t>
  </si>
  <si>
    <t>(1) 　ターミナルケアマネジメントを受けることに同意した利用者について、24</t>
    <rPh sb="19" eb="20">
      <t>ウ</t>
    </rPh>
    <rPh sb="25" eb="27">
      <t>ドウイ</t>
    </rPh>
    <rPh sb="29" eb="32">
      <t>リヨウシャ</t>
    </rPh>
    <phoneticPr fontId="28"/>
  </si>
  <si>
    <t>A</t>
  </si>
  <si>
    <t>　     時間連絡できる体制を確保しており、かつ、必要に応じて指定居宅介護支援</t>
  </si>
  <si>
    <t>主任介護支援専門員、介護支援専門員</t>
    <rPh sb="0" eb="2">
      <t>シュニン</t>
    </rPh>
    <rPh sb="2" eb="9">
      <t>カイゴ</t>
    </rPh>
    <rPh sb="10" eb="17">
      <t>カイゴ</t>
    </rPh>
    <phoneticPr fontId="28"/>
  </si>
  <si>
    <t xml:space="preserve">     　を行うことができる体制を整備している。</t>
  </si>
  <si>
    <t>介護支援専門員実務研修実習受入協力事業所登録決定通知書の写し</t>
    <rPh sb="0" eb="2">
      <t>カイゴ</t>
    </rPh>
    <rPh sb="2" eb="4">
      <t>シエン</t>
    </rPh>
    <rPh sb="4" eb="7">
      <t>センモンイン</t>
    </rPh>
    <rPh sb="7" eb="9">
      <t>ジツム</t>
    </rPh>
    <rPh sb="9" eb="11">
      <t>ケンシュウ</t>
    </rPh>
    <rPh sb="11" eb="13">
      <t>ジッシュウ</t>
    </rPh>
    <rPh sb="13" eb="15">
      <t>ウケイレ</t>
    </rPh>
    <rPh sb="15" eb="17">
      <t>キョウリョク</t>
    </rPh>
    <rPh sb="17" eb="20">
      <t>ジギョウショ</t>
    </rPh>
    <rPh sb="20" eb="22">
      <t>トウロク</t>
    </rPh>
    <rPh sb="22" eb="24">
      <t>ケッテイ</t>
    </rPh>
    <rPh sb="24" eb="27">
      <t>ツウチショ</t>
    </rPh>
    <rPh sb="28" eb="29">
      <t>ウツ</t>
    </rPh>
    <phoneticPr fontId="28"/>
  </si>
  <si>
    <t>1　新規</t>
  </si>
  <si>
    <t>　　　　　※常勤とは、当該施設における勤務時間数が、当該施設において定められている常勤の者が勤務すべき時間数に達していることをいう。</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8"/>
  </si>
  <si>
    <r>
      <t>中山間地域等における小規模事業所加算（規模に関する状況）</t>
    </r>
    <r>
      <rPr>
        <sz val="8"/>
        <color theme="1"/>
        <rFont val="HG丸ｺﾞｼｯｸM-PRO"/>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8"/>
  </si>
  <si>
    <t>1　特定事業所加算(Ⅰ)</t>
  </si>
  <si>
    <t>(7)  　地域包括支援センターからの支援困難ケースが紹介された場合に、当該</t>
  </si>
  <si>
    <t>5　ターミナルケアマネジメント加算</t>
    <rPh sb="15" eb="17">
      <t>カサン</t>
    </rPh>
    <phoneticPr fontId="28"/>
  </si>
  <si>
    <t>＋</t>
  </si>
  <si>
    <t>2　変更</t>
  </si>
  <si>
    <t>人</t>
    <rPh sb="0" eb="1">
      <t>ニン</t>
    </rPh>
    <phoneticPr fontId="28"/>
  </si>
  <si>
    <t>4　特定事業所医療介護連携加算</t>
    <rPh sb="2" eb="4">
      <t>トクテイ</t>
    </rPh>
    <rPh sb="4" eb="7">
      <t>ジギョウショ</t>
    </rPh>
    <rPh sb="7" eb="9">
      <t>イリョウ</t>
    </rPh>
    <rPh sb="9" eb="11">
      <t>カイゴ</t>
    </rPh>
    <rPh sb="11" eb="13">
      <t>レンケイ</t>
    </rPh>
    <rPh sb="13" eb="15">
      <t>カサン</t>
    </rPh>
    <phoneticPr fontId="28"/>
  </si>
  <si>
    <t>3　終了</t>
  </si>
  <si>
    <t>(8)  　特定事業所集中減算の適用の有無</t>
  </si>
  <si>
    <t>月</t>
    <rPh sb="0" eb="1">
      <t>ガツ</t>
    </rPh>
    <phoneticPr fontId="28"/>
  </si>
  <si>
    <t>有</t>
    <rPh sb="0" eb="1">
      <t>ア</t>
    </rPh>
    <phoneticPr fontId="28"/>
  </si>
  <si>
    <t>・</t>
  </si>
  <si>
    <t>任意の様式で可。なお、実施日、内容、参加者等が確認できるもの。</t>
    <rPh sb="0" eb="2">
      <t>ニンイ</t>
    </rPh>
    <rPh sb="3" eb="5">
      <t>ヨウシキ</t>
    </rPh>
    <rPh sb="6" eb="7">
      <t>カ</t>
    </rPh>
    <rPh sb="11" eb="14">
      <t>ジッシビ</t>
    </rPh>
    <rPh sb="15" eb="17">
      <t>ナイヨウ</t>
    </rPh>
    <rPh sb="18" eb="21">
      <t>サンカシャ</t>
    </rPh>
    <rPh sb="21" eb="22">
      <t>トウ</t>
    </rPh>
    <rPh sb="23" eb="25">
      <t>カクニン</t>
    </rPh>
    <phoneticPr fontId="28"/>
  </si>
  <si>
    <t>氏　名</t>
    <rPh sb="0" eb="3">
      <t>シメイ</t>
    </rPh>
    <phoneticPr fontId="28"/>
  </si>
  <si>
    <t>無</t>
    <rPh sb="0" eb="1">
      <t>ナ</t>
    </rPh>
    <phoneticPr fontId="28"/>
  </si>
  <si>
    <t>日</t>
    <rPh sb="0" eb="1">
      <t>ニチ</t>
    </rPh>
    <phoneticPr fontId="28"/>
  </si>
  <si>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</si>
  <si>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8"/>
  </si>
  <si>
    <t>連 携 先 事 業 所 名</t>
    <rPh sb="0" eb="1">
      <t>レン</t>
    </rPh>
    <rPh sb="2" eb="3">
      <t>ケイ</t>
    </rPh>
    <rPh sb="4" eb="5">
      <t>サキ</t>
    </rPh>
    <rPh sb="6" eb="7">
      <t>コト</t>
    </rPh>
    <rPh sb="8" eb="9">
      <t>ゴウ</t>
    </rPh>
    <rPh sb="10" eb="11">
      <t>ショ</t>
    </rPh>
    <rPh sb="12" eb="13">
      <t>メイ</t>
    </rPh>
    <phoneticPr fontId="28"/>
  </si>
  <si>
    <t>異　動　等　区　分</t>
  </si>
  <si>
    <t>※　令和７年３月31日までの間は、５回以上算定している場合に有にチェック</t>
    <rPh sb="18" eb="19">
      <t>カイ</t>
    </rPh>
    <rPh sb="19" eb="21">
      <t>イジョウ</t>
    </rPh>
    <rPh sb="21" eb="23">
      <t>サンテイ</t>
    </rPh>
    <rPh sb="27" eb="29">
      <t>バアイ</t>
    </rPh>
    <rPh sb="30" eb="31">
      <t>アリ</t>
    </rPh>
    <phoneticPr fontId="28"/>
  </si>
  <si>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8"/>
  </si>
  <si>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8"/>
  </si>
  <si>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8"/>
  </si>
  <si>
    <t>(4)  　24時間常時連絡できる体制を整備している。（連携可）</t>
    <rPh sb="28" eb="30">
      <t>レンケイ</t>
    </rPh>
    <rPh sb="30" eb="31">
      <t>カ</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</si>
  <si>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</si>
  <si>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8"/>
  </si>
  <si>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8"/>
  </si>
  <si>
    <t>　(8) 従業者の氏名を記入してください。</t>
    <rPh sb="5" eb="8">
      <t>ジュウギョウシャ</t>
    </rPh>
    <rPh sb="9" eb="11">
      <t>シメイ</t>
    </rPh>
    <rPh sb="12" eb="14">
      <t>キニュウ</t>
    </rPh>
    <phoneticPr fontId="34"/>
  </si>
  <si>
    <t>　      当該ケースを受託する体制を整備している。</t>
    <rPh sb="7" eb="9">
      <t>トウガイ</t>
    </rPh>
    <rPh sb="13" eb="15">
      <t>ジュタク</t>
    </rPh>
    <rPh sb="17" eb="19">
      <t>タイセイ</t>
    </rPh>
    <rPh sb="20" eb="22">
      <t>セイビ</t>
    </rPh>
    <phoneticPr fontId="28"/>
  </si>
  <si>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8"/>
  </si>
  <si>
    <t>(10)　介護支援専門員実務研修における科目「ケアマネジメントの</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</si>
  <si>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8"/>
  </si>
  <si>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8"/>
  </si>
  <si>
    <t>（参考様式６）</t>
    <rPh sb="1" eb="3">
      <t>サンコウ</t>
    </rPh>
    <rPh sb="3" eb="5">
      <t>ヨウシキ</t>
    </rPh>
    <phoneticPr fontId="28"/>
  </si>
  <si>
    <t>Ｃ</t>
  </si>
  <si>
    <t>佐嘉　次郎</t>
    <rPh sb="0" eb="1">
      <t>サ</t>
    </rPh>
    <rPh sb="1" eb="2">
      <t>カ</t>
    </rPh>
    <rPh sb="3" eb="5">
      <t>ジロウ</t>
    </rPh>
    <phoneticPr fontId="28"/>
  </si>
  <si>
    <t>記号</t>
    <rPh sb="0" eb="2">
      <t>キゴウ</t>
    </rPh>
    <phoneticPr fontId="34"/>
  </si>
  <si>
    <t>注　＊欄に当該月の曜日を記入すること。</t>
    <rPh sb="0" eb="1">
      <t>チュウ</t>
    </rPh>
    <rPh sb="3" eb="4">
      <t>ラン</t>
    </rPh>
    <rPh sb="5" eb="7">
      <t>トウガイ</t>
    </rPh>
    <rPh sb="7" eb="8">
      <t>ツキ</t>
    </rPh>
    <rPh sb="9" eb="11">
      <t>ヨウビ</t>
    </rPh>
    <rPh sb="12" eb="14">
      <t>キニュウ</t>
    </rPh>
    <phoneticPr fontId="28"/>
  </si>
  <si>
    <t>No</t>
  </si>
  <si>
    <t>-</t>
  </si>
  <si>
    <t>≪提出不要≫</t>
    <rPh sb="1" eb="3">
      <t>テイシュツ</t>
    </rPh>
    <rPh sb="3" eb="5">
      <t>フヨウ</t>
    </rPh>
    <phoneticPr fontId="34"/>
  </si>
  <si>
    <t>職種名</t>
    <rPh sb="0" eb="2">
      <t>ショクシュ</t>
    </rPh>
    <rPh sb="2" eb="3">
      <t>メイ</t>
    </rPh>
    <phoneticPr fontId="34"/>
  </si>
  <si>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8"/>
  </si>
  <si>
    <t>介護予防支援</t>
    <rPh sb="0" eb="2">
      <t>カイゴ</t>
    </rPh>
    <rPh sb="2" eb="4">
      <t>ヨボウ</t>
    </rPh>
    <rPh sb="4" eb="6">
      <t>シエン</t>
    </rPh>
    <phoneticPr fontId="34"/>
  </si>
  <si>
    <t>届出事項</t>
    <rPh sb="0" eb="2">
      <t>トドケデ</t>
    </rPh>
    <rPh sb="2" eb="4">
      <t>ジコウ</t>
    </rPh>
    <phoneticPr fontId="2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</si>
  <si>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4"/>
  </si>
  <si>
    <t>常勤換算の対象時間数</t>
    <rPh sb="0" eb="2">
      <t>ジョウキン</t>
    </rPh>
    <rPh sb="2" eb="4">
      <t>カンサン</t>
    </rPh>
    <rPh sb="5" eb="7">
      <t>タイショウ</t>
    </rPh>
    <rPh sb="7" eb="9">
      <t>ジカン</t>
    </rPh>
    <rPh sb="9" eb="10">
      <t>スウ</t>
    </rPh>
    <phoneticPr fontId="34"/>
  </si>
  <si>
    <t>特定事業所加算
（Ⅰ）～（Ⅲ），（A）</t>
    <rPh sb="0" eb="2">
      <t>トクテイ</t>
    </rPh>
    <rPh sb="2" eb="5">
      <t>ジギョウショ</t>
    </rPh>
    <rPh sb="5" eb="7">
      <t>カサン</t>
    </rPh>
    <phoneticPr fontId="28"/>
  </si>
  <si>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8"/>
  </si>
  <si>
    <t>添　付　書　類</t>
    <rPh sb="0" eb="1">
      <t>ソウ</t>
    </rPh>
    <rPh sb="2" eb="3">
      <t>ヅケ</t>
    </rPh>
    <rPh sb="4" eb="5">
      <t>ショ</t>
    </rPh>
    <rPh sb="6" eb="7">
      <t>タグイ</t>
    </rPh>
    <phoneticPr fontId="28"/>
  </si>
  <si>
    <t>※</t>
  </si>
  <si>
    <t>介護支援専門員に対する研修計画書（案でも可）又は研修記録</t>
    <rPh sb="0" eb="7">
      <t>カイゴ</t>
    </rPh>
    <rPh sb="8" eb="9">
      <t>タイ</t>
    </rPh>
    <rPh sb="11" eb="13">
      <t>ケンシュウ</t>
    </rPh>
    <rPh sb="13" eb="16">
      <t>ケイカクショ</t>
    </rPh>
    <rPh sb="17" eb="18">
      <t>アン</t>
    </rPh>
    <rPh sb="20" eb="21">
      <t>カ</t>
    </rPh>
    <rPh sb="22" eb="23">
      <t>マタ</t>
    </rPh>
    <rPh sb="24" eb="26">
      <t>ケンシュウ</t>
    </rPh>
    <rPh sb="26" eb="28">
      <t>キロク</t>
    </rPh>
    <phoneticPr fontId="28"/>
  </si>
  <si>
    <t>地域包括支援センター等が実施する事例検討会に参加している記録</t>
    <rPh sb="0" eb="2">
      <t>チイキ</t>
    </rPh>
    <rPh sb="2" eb="4">
      <t>ホウカツ</t>
    </rPh>
    <rPh sb="4" eb="6">
      <t>シエン</t>
    </rPh>
    <rPh sb="10" eb="11">
      <t>トウ</t>
    </rPh>
    <rPh sb="12" eb="14">
      <t>ジッシ</t>
    </rPh>
    <rPh sb="16" eb="18">
      <t>ジレイ</t>
    </rPh>
    <rPh sb="18" eb="20">
      <t>ケントウ</t>
    </rPh>
    <rPh sb="20" eb="21">
      <t>カイ</t>
    </rPh>
    <rPh sb="22" eb="24">
      <t>サンカ</t>
    </rPh>
    <rPh sb="28" eb="30">
      <t>キロク</t>
    </rPh>
    <phoneticPr fontId="2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</si>
  <si>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4"/>
  </si>
  <si>
    <t>他の法人が運営する指定居宅介護支援事業者と共同で事例検討会、研修会等を実施している記録</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3">
      <t>ケンシュウカイ</t>
    </rPh>
    <rPh sb="41" eb="43">
      <t>キロク</t>
    </rPh>
    <phoneticPr fontId="28"/>
  </si>
  <si>
    <t>・４月～９月の算定開始の場合
　前年度後期の判定記録
・１０月～３月の算定開始の場合
　当該年度の前期の判定記録</t>
    <rPh sb="2" eb="3">
      <t>ガツ</t>
    </rPh>
    <rPh sb="5" eb="6">
      <t>ガツ</t>
    </rPh>
    <rPh sb="7" eb="9">
      <t>サンテイ</t>
    </rPh>
    <rPh sb="9" eb="11">
      <t>カイシ</t>
    </rPh>
    <rPh sb="12" eb="14">
      <t>バアイ</t>
    </rPh>
    <rPh sb="16" eb="19">
      <t>ゼンネンド</t>
    </rPh>
    <rPh sb="19" eb="20">
      <t>ゴ</t>
    </rPh>
    <rPh sb="20" eb="21">
      <t>キ</t>
    </rPh>
    <rPh sb="22" eb="24">
      <t>ハンテイ</t>
    </rPh>
    <rPh sb="24" eb="26">
      <t>キロク</t>
    </rPh>
    <rPh sb="30" eb="31">
      <t>ガツ</t>
    </rPh>
    <rPh sb="33" eb="34">
      <t>ガツ</t>
    </rPh>
    <rPh sb="35" eb="37">
      <t>サンテイ</t>
    </rPh>
    <rPh sb="37" eb="39">
      <t>カイシ</t>
    </rPh>
    <rPh sb="40" eb="42">
      <t>バアイ</t>
    </rPh>
    <rPh sb="44" eb="46">
      <t>トウガイ</t>
    </rPh>
    <rPh sb="46" eb="48">
      <t>ネンド</t>
    </rPh>
    <rPh sb="49" eb="51">
      <t>ゼンキ</t>
    </rPh>
    <rPh sb="52" eb="54">
      <t>ハンテイ</t>
    </rPh>
    <rPh sb="54" eb="56">
      <t>キロク</t>
    </rPh>
    <phoneticPr fontId="28"/>
  </si>
  <si>
    <t>任意の様式で可。研修記録は既に実施している場合。</t>
    <rPh sb="0" eb="2">
      <t>ニンイ</t>
    </rPh>
    <rPh sb="3" eb="5">
      <t>ヨウシキ</t>
    </rPh>
    <rPh sb="6" eb="7">
      <t>カ</t>
    </rPh>
    <rPh sb="8" eb="10">
      <t>ケンシュウ</t>
    </rPh>
    <rPh sb="10" eb="12">
      <t>キロク</t>
    </rPh>
    <rPh sb="13" eb="14">
      <t>スデ</t>
    </rPh>
    <rPh sb="15" eb="17">
      <t>ジッシ</t>
    </rPh>
    <rPh sb="21" eb="23">
      <t>バアイ</t>
    </rPh>
    <phoneticPr fontId="28"/>
  </si>
  <si>
    <t>新たに加算を算定する事業所については，協力事業所登録申請所の控えを決定通知書の代用としますので，協力事業所登録申請と加算の申請を同時に行い，協力事業所登録申請書の控えを提出してください。
決定通知書が発行された後に，当該決定通知書の写しを提出してください。</t>
    <rPh sb="0" eb="1">
      <t>アラ</t>
    </rPh>
    <rPh sb="3" eb="5">
      <t>カサン</t>
    </rPh>
    <rPh sb="6" eb="8">
      <t>サンテイ</t>
    </rPh>
    <rPh sb="10" eb="13">
      <t>ジギョウショ</t>
    </rPh>
    <rPh sb="19" eb="21">
      <t>キョウリョク</t>
    </rPh>
    <rPh sb="21" eb="24">
      <t>ジギョウショ</t>
    </rPh>
    <rPh sb="24" eb="26">
      <t>トウロク</t>
    </rPh>
    <rPh sb="26" eb="28">
      <t>シンセイ</t>
    </rPh>
    <rPh sb="28" eb="29">
      <t>ショ</t>
    </rPh>
    <rPh sb="30" eb="31">
      <t>ヒカ</t>
    </rPh>
    <rPh sb="33" eb="35">
      <t>ケッテイ</t>
    </rPh>
    <rPh sb="35" eb="38">
      <t>ツウチショ</t>
    </rPh>
    <rPh sb="39" eb="41">
      <t>ダイヨウ</t>
    </rPh>
    <rPh sb="48" eb="50">
      <t>キョウリョク</t>
    </rPh>
    <rPh sb="50" eb="53">
      <t>ジギョウショ</t>
    </rPh>
    <rPh sb="53" eb="55">
      <t>トウロク</t>
    </rPh>
    <rPh sb="55" eb="57">
      <t>シンセイ</t>
    </rPh>
    <rPh sb="58" eb="60">
      <t>カサン</t>
    </rPh>
    <rPh sb="61" eb="63">
      <t>シンセイ</t>
    </rPh>
    <rPh sb="64" eb="66">
      <t>ドウジ</t>
    </rPh>
    <rPh sb="67" eb="68">
      <t>オコナ</t>
    </rPh>
    <rPh sb="70" eb="72">
      <t>キョウリョク</t>
    </rPh>
    <rPh sb="72" eb="75">
      <t>ジギョウショ</t>
    </rPh>
    <rPh sb="75" eb="77">
      <t>トウロク</t>
    </rPh>
    <rPh sb="77" eb="80">
      <t>シンセイショ</t>
    </rPh>
    <rPh sb="81" eb="82">
      <t>ヒカ</t>
    </rPh>
    <rPh sb="84" eb="86">
      <t>テイシュツ</t>
    </rPh>
    <rPh sb="94" eb="96">
      <t>ケッテイ</t>
    </rPh>
    <rPh sb="96" eb="99">
      <t>ツウチショ</t>
    </rPh>
    <rPh sb="100" eb="102">
      <t>ハッコウ</t>
    </rPh>
    <rPh sb="105" eb="106">
      <t>アト</t>
    </rPh>
    <rPh sb="108" eb="110">
      <t>トウガイ</t>
    </rPh>
    <rPh sb="110" eb="112">
      <t>ケッテイ</t>
    </rPh>
    <rPh sb="112" eb="115">
      <t>ツウチショ</t>
    </rPh>
    <rPh sb="116" eb="117">
      <t>ウツ</t>
    </rPh>
    <rPh sb="119" eb="121">
      <t>テイシュツ</t>
    </rPh>
    <phoneticPr fontId="2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</si>
  <si>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4"/>
  </si>
  <si>
    <t>本チェック表＜はじめに＞</t>
    <rPh sb="0" eb="1">
      <t>ホン</t>
    </rPh>
    <rPh sb="5" eb="6">
      <t>オモテ</t>
    </rPh>
    <phoneticPr fontId="28"/>
  </si>
  <si>
    <r>
      <t>共　通　事　項
（</t>
    </r>
    <r>
      <rPr>
        <sz val="9"/>
        <color rgb="FFFF0000"/>
        <rFont val="HG丸ｺﾞｼｯｸM-PRO"/>
      </rPr>
      <t>必ず必要な書類</t>
    </r>
    <r>
      <rPr>
        <sz val="9"/>
        <color theme="1"/>
        <rFont val="HG丸ｺﾞｼｯｸM-PRO"/>
      </rPr>
      <t>）</t>
    </r>
    <rPh sb="0" eb="1">
      <t>トモ</t>
    </rPh>
    <rPh sb="2" eb="3">
      <t>ツウ</t>
    </rPh>
    <rPh sb="4" eb="5">
      <t>コト</t>
    </rPh>
    <rPh sb="6" eb="7">
      <t>コウ</t>
    </rPh>
    <rPh sb="9" eb="10">
      <t>カナラ</t>
    </rPh>
    <rPh sb="11" eb="13">
      <t>ヒツヨウ</t>
    </rPh>
    <rPh sb="14" eb="16">
      <t>ショルイ</t>
    </rPh>
    <phoneticPr fontId="28"/>
  </si>
  <si>
    <t>常勤の従業者の人数</t>
    <rPh sb="0" eb="2">
      <t>ジョウキン</t>
    </rPh>
    <rPh sb="3" eb="6">
      <t>ジュウギョウシャ</t>
    </rPh>
    <rPh sb="7" eb="9">
      <t>ニンズウ</t>
    </rPh>
    <phoneticPr fontId="34"/>
  </si>
  <si>
    <t>D</t>
  </si>
  <si>
    <r>
      <t>運営規程（</t>
    </r>
    <r>
      <rPr>
        <b/>
        <sz val="9"/>
        <color theme="1"/>
        <rFont val="HG丸ｺﾞｼｯｸM-PRO"/>
      </rPr>
      <t>必要に応じて</t>
    </r>
    <r>
      <rPr>
        <sz val="9"/>
        <color theme="1"/>
        <rFont val="HG丸ｺﾞｼｯｸM-PRO"/>
      </rPr>
      <t>）</t>
    </r>
    <rPh sb="0" eb="2">
      <t>ウンエイ</t>
    </rPh>
    <rPh sb="2" eb="4">
      <t>キテイ</t>
    </rPh>
    <rPh sb="5" eb="7">
      <t>ヒツヨウ</t>
    </rPh>
    <rPh sb="8" eb="9">
      <t>オウ</t>
    </rPh>
    <phoneticPr fontId="28"/>
  </si>
  <si>
    <t>　　6　「異動項目」欄には、(別紙２)「介護給付費算定に係る体制等状況一覧表」に掲げる項目（施設等の区分、</t>
  </si>
  <si>
    <t>運営規定に料金表を掲載している場合は、利用料金の変更等について記載を確認。</t>
    <rPh sb="0" eb="2">
      <t>ウンエイ</t>
    </rPh>
    <rPh sb="2" eb="4">
      <t>キテイ</t>
    </rPh>
    <rPh sb="5" eb="7">
      <t>リョウキン</t>
    </rPh>
    <rPh sb="7" eb="8">
      <t>ヒョウ</t>
    </rPh>
    <rPh sb="9" eb="11">
      <t>ケイサイ</t>
    </rPh>
    <rPh sb="15" eb="17">
      <t>バアイ</t>
    </rPh>
    <rPh sb="19" eb="21">
      <t>リヨウ</t>
    </rPh>
    <rPh sb="21" eb="23">
      <t>リョウキン</t>
    </rPh>
    <rPh sb="24" eb="26">
      <t>ヘンコウ</t>
    </rPh>
    <rPh sb="26" eb="27">
      <t>トウ</t>
    </rPh>
    <rPh sb="31" eb="33">
      <t>キサイ</t>
    </rPh>
    <rPh sb="34" eb="36">
      <t>カクニン</t>
    </rPh>
    <phoneticPr fontId="28"/>
  </si>
  <si>
    <t>【特定事業所加算（Ⅰ）～（Ⅲ）】
特定事業所加算（Ⅰ）～（Ⅲ）・特定事業所医療介護連携加算・ターミナルケアマネジメント加算に係る届出書＜別紙３＞
【特定事業所加算（Ａ）】
特定事業所加算（Ａ）に係る届出書＜別紙４＞</t>
    <rPh sb="1" eb="3">
      <t>トクテイ</t>
    </rPh>
    <rPh sb="3" eb="6">
      <t>ジギョウショ</t>
    </rPh>
    <rPh sb="6" eb="8">
      <t>カサン</t>
    </rPh>
    <rPh sb="17" eb="24">
      <t>トクテイジギョウショカサン</t>
    </rPh>
    <rPh sb="32" eb="34">
      <t>トクテイ</t>
    </rPh>
    <rPh sb="34" eb="37">
      <t>ジギョウショ</t>
    </rPh>
    <rPh sb="37" eb="39">
      <t>イリョウ</t>
    </rPh>
    <rPh sb="39" eb="41">
      <t>カイゴ</t>
    </rPh>
    <rPh sb="41" eb="43">
      <t>レンケイ</t>
    </rPh>
    <rPh sb="43" eb="45">
      <t>カサン</t>
    </rPh>
    <rPh sb="59" eb="61">
      <t>カサン</t>
    </rPh>
    <rPh sb="68" eb="70">
      <t>ベッシ</t>
    </rPh>
    <rPh sb="74" eb="79">
      <t>トクテイジギョウショ</t>
    </rPh>
    <rPh sb="79" eb="81">
      <t>カサン</t>
    </rPh>
    <rPh sb="97" eb="98">
      <t>カカワ</t>
    </rPh>
    <rPh sb="99" eb="102">
      <t>トドケデショ</t>
    </rPh>
    <rPh sb="103" eb="105">
      <t>ベッシ</t>
    </rPh>
    <phoneticPr fontId="28"/>
  </si>
  <si>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4"/>
  </si>
  <si>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4"/>
  </si>
  <si>
    <t>5週目</t>
    <rPh sb="1" eb="2">
      <t>シュウ</t>
    </rPh>
    <rPh sb="2" eb="3">
      <t>メ</t>
    </rPh>
    <phoneticPr fontId="34"/>
  </si>
  <si>
    <t>非常勤で兼務</t>
    <rPh sb="0" eb="3">
      <t>ヒジョウキン</t>
    </rPh>
    <rPh sb="4" eb="6">
      <t>ケンム</t>
    </rPh>
    <phoneticPr fontId="34"/>
  </si>
  <si>
    <t>)</t>
  </si>
  <si>
    <t>４週</t>
  </si>
  <si>
    <t>介護支援専門員</t>
    <rPh sb="0" eb="2">
      <t>カイゴ</t>
    </rPh>
    <rPh sb="2" eb="4">
      <t>シエン</t>
    </rPh>
    <rPh sb="4" eb="7">
      <t>センモンイン</t>
    </rPh>
    <phoneticPr fontId="3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</si>
  <si>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4"/>
  </si>
  <si>
    <t>B</t>
  </si>
  <si>
    <t>C</t>
  </si>
  <si>
    <t>合計</t>
    <rPh sb="0" eb="2">
      <t>ゴウケイ</t>
    </rPh>
    <phoneticPr fontId="34"/>
  </si>
  <si>
    <t>常勤換算の</t>
    <rPh sb="0" eb="2">
      <t>ジョウキン</t>
    </rPh>
    <rPh sb="2" eb="4">
      <t>カンサン</t>
    </rPh>
    <phoneticPr fontId="34"/>
  </si>
  <si>
    <t>当月合計</t>
    <rPh sb="0" eb="2">
      <t>トウゲツ</t>
    </rPh>
    <rPh sb="2" eb="4">
      <t>ゴウケイ</t>
    </rPh>
    <phoneticPr fontId="3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</si>
  <si>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8"/>
  </si>
  <si>
    <t>従業者の勤務の体制及び勤務形態一覧表</t>
  </si>
  <si>
    <t>第３週</t>
    <rPh sb="0" eb="1">
      <t>ダイ</t>
    </rPh>
    <rPh sb="2" eb="3">
      <t>シュウ</t>
    </rPh>
    <phoneticPr fontId="28"/>
  </si>
  <si>
    <t>(7)
資格</t>
    <rPh sb="4" eb="6">
      <t>シカク</t>
    </rPh>
    <phoneticPr fontId="34"/>
  </si>
  <si>
    <t>主任介護支援専門員</t>
    <rPh sb="0" eb="2">
      <t>シュニン</t>
    </rPh>
    <rPh sb="2" eb="9">
      <t>ケ</t>
    </rPh>
    <phoneticPr fontId="28"/>
  </si>
  <si>
    <t>　　　 その他、特記事項欄としてもご活用ください。</t>
    <rPh sb="6" eb="7">
      <t>タ</t>
    </rPh>
    <rPh sb="8" eb="10">
      <t>トッキ</t>
    </rPh>
    <rPh sb="10" eb="12">
      <t>ジコウ</t>
    </rPh>
    <rPh sb="12" eb="13">
      <t>ラン</t>
    </rPh>
    <rPh sb="18" eb="20">
      <t>カツヨウ</t>
    </rPh>
    <phoneticPr fontId="28"/>
  </si>
  <si>
    <t>主任介護支援専門員</t>
    <rPh sb="0" eb="2">
      <t>シュニン</t>
    </rPh>
    <rPh sb="2" eb="4">
      <t>カイゴ</t>
    </rPh>
    <rPh sb="4" eb="6">
      <t>シエン</t>
    </rPh>
    <rPh sb="6" eb="9">
      <t>センモンイン</t>
    </rPh>
    <phoneticPr fontId="34"/>
  </si>
  <si>
    <t>常勤の従業者が</t>
    <rPh sb="0" eb="2">
      <t>ジョウキン</t>
    </rPh>
    <rPh sb="3" eb="6">
      <t>ジュウギョウシャ</t>
    </rPh>
    <phoneticPr fontId="34"/>
  </si>
  <si>
    <t>週平均</t>
    <rPh sb="0" eb="3">
      <t>シュウヘイキン</t>
    </rPh>
    <phoneticPr fontId="34"/>
  </si>
  <si>
    <t>　・「数式」タブ　⇒　「名前の定義」を選択</t>
    <rPh sb="3" eb="5">
      <t>スウシキ</t>
    </rPh>
    <rPh sb="12" eb="14">
      <t>ナマエ</t>
    </rPh>
    <rPh sb="15" eb="17">
      <t>テイギ</t>
    </rPh>
    <rPh sb="19" eb="21">
      <t>センタク</t>
    </rPh>
    <phoneticPr fontId="34"/>
  </si>
  <si>
    <t>常勤換算方法による人数</t>
    <rPh sb="0" eb="2">
      <t>ジョウキン</t>
    </rPh>
    <rPh sb="2" eb="4">
      <t>カンサン</t>
    </rPh>
    <rPh sb="4" eb="6">
      <t>ホウホウ</t>
    </rPh>
    <rPh sb="9" eb="11">
      <t>ニンズウ</t>
    </rPh>
    <phoneticPr fontId="34"/>
  </si>
  <si>
    <t>基準：</t>
    <rPh sb="0" eb="2">
      <t>キジュン</t>
    </rPh>
    <phoneticPr fontId="34"/>
  </si>
  <si>
    <t>週</t>
  </si>
  <si>
    <t>　15行目・・・「職種」</t>
    <rPh sb="3" eb="5">
      <t>ギョウメ</t>
    </rPh>
    <rPh sb="9" eb="11">
      <t>ショクシュ</t>
    </rPh>
    <phoneticPr fontId="34"/>
  </si>
  <si>
    <t>(8) 氏　名</t>
  </si>
  <si>
    <t>資格</t>
    <rPh sb="0" eb="2">
      <t>シカク</t>
    </rPh>
    <phoneticPr fontId="34"/>
  </si>
  <si>
    <t>○○　B子</t>
    <rPh sb="4" eb="5">
      <t>コ</t>
    </rPh>
    <phoneticPr fontId="34"/>
  </si>
  <si>
    <t>＝</t>
  </si>
  <si>
    <t>常勤換算後の人数</t>
    <rPh sb="0" eb="2">
      <t>ジョウキン</t>
    </rPh>
    <rPh sb="2" eb="4">
      <t>カンサン</t>
    </rPh>
    <rPh sb="4" eb="5">
      <t>ゴ</t>
    </rPh>
    <rPh sb="6" eb="8">
      <t>ニンズウ</t>
    </rPh>
    <phoneticPr fontId="34"/>
  </si>
  <si>
    <t>（小数点第2位以下切り捨て）</t>
    <rPh sb="1" eb="4">
      <t>ショウスウテン</t>
    </rPh>
    <rPh sb="4" eb="5">
      <t>ダイ</t>
    </rPh>
    <rPh sb="6" eb="7">
      <t>イ</t>
    </rPh>
    <rPh sb="7" eb="9">
      <t>イカ</t>
    </rPh>
    <rPh sb="9" eb="10">
      <t>キ</t>
    </rPh>
    <rPh sb="11" eb="12">
      <t>ス</t>
    </rPh>
    <phoneticPr fontId="34"/>
  </si>
  <si>
    <t>(9)</t>
  </si>
  <si>
    <t>(13)　必要に応じて、多様な主体により提供される利用者の日常生活全般を</t>
  </si>
  <si>
    <t>1週目</t>
    <rPh sb="1" eb="2">
      <t>シュウ</t>
    </rPh>
    <rPh sb="2" eb="3">
      <t>メ</t>
    </rPh>
    <phoneticPr fontId="34"/>
  </si>
  <si>
    <t>令和</t>
    <rPh sb="0" eb="2">
      <t>レイワ</t>
    </rPh>
    <phoneticPr fontId="34"/>
  </si>
  <si>
    <t>（勤務形態の記号）</t>
    <rPh sb="1" eb="3">
      <t>キンム</t>
    </rPh>
    <rPh sb="3" eb="5">
      <t>ケイタイ</t>
    </rPh>
    <rPh sb="6" eb="8">
      <t>キゴウ</t>
    </rPh>
    <phoneticPr fontId="34"/>
  </si>
  <si>
    <t>区分</t>
    <rPh sb="0" eb="2">
      <t>クブン</t>
    </rPh>
    <phoneticPr fontId="34"/>
  </si>
  <si>
    <t>常勤で専従</t>
    <rPh sb="0" eb="2">
      <t>ジョウキン</t>
    </rPh>
    <rPh sb="3" eb="5">
      <t>センジュウ</t>
    </rPh>
    <phoneticPr fontId="34"/>
  </si>
  <si>
    <t>週平均の勤務時間の合計／常勤の時間数</t>
    <rPh sb="0" eb="3">
      <t>シュウヘイキン</t>
    </rPh>
    <rPh sb="4" eb="6">
      <t>キンム</t>
    </rPh>
    <rPh sb="6" eb="8">
      <t>ジカン</t>
    </rPh>
    <rPh sb="9" eb="11">
      <t>ゴウケイ</t>
    </rPh>
    <rPh sb="12" eb="14">
      <t>ジョウキン</t>
    </rPh>
    <rPh sb="15" eb="18">
      <t>ジカンスウ</t>
    </rPh>
    <phoneticPr fontId="28"/>
  </si>
  <si>
    <t>常勤で兼務</t>
    <rPh sb="0" eb="2">
      <t>ジョウキン</t>
    </rPh>
    <rPh sb="3" eb="5">
      <t>ケンム</t>
    </rPh>
    <phoneticPr fontId="34"/>
  </si>
  <si>
    <t>(</t>
  </si>
  <si>
    <t>年</t>
    <rPh sb="0" eb="1">
      <t>ネン</t>
    </rPh>
    <phoneticPr fontId="34"/>
  </si>
  <si>
    <t>3週目</t>
    <rPh sb="1" eb="2">
      <t>シュウ</t>
    </rPh>
    <rPh sb="2" eb="3">
      <t>メ</t>
    </rPh>
    <phoneticPr fontId="34"/>
  </si>
  <si>
    <t>サービス種別</t>
    <rPh sb="4" eb="6">
      <t>シュベツ</t>
    </rPh>
    <phoneticPr fontId="34"/>
  </si>
  <si>
    <t>事業所名</t>
    <rPh sb="0" eb="3">
      <t>ジギョウショ</t>
    </rPh>
    <rPh sb="3" eb="4">
      <t>メイ</t>
    </rPh>
    <phoneticPr fontId="34"/>
  </si>
  <si>
    <t>4週目</t>
    <rPh sb="1" eb="2">
      <t>シュウ</t>
    </rPh>
    <rPh sb="2" eb="3">
      <t>メ</t>
    </rPh>
    <phoneticPr fontId="34"/>
  </si>
  <si>
    <t>居宅介護支援</t>
    <rPh sb="0" eb="2">
      <t>キョタク</t>
    </rPh>
    <rPh sb="2" eb="4">
      <t>カイゴ</t>
    </rPh>
    <rPh sb="4" eb="6">
      <t>シエン</t>
    </rPh>
    <phoneticPr fontId="34"/>
  </si>
  <si>
    <t>○○○○</t>
  </si>
  <si>
    <t>　すること。</t>
  </si>
  <si>
    <t>(4) 利用者数（新規の場合は推定数）</t>
  </si>
  <si>
    <t>当月の日数</t>
    <rPh sb="0" eb="2">
      <t>トウゲツ</t>
    </rPh>
    <rPh sb="3" eb="5">
      <t>ニッスウ</t>
    </rPh>
    <phoneticPr fontId="34"/>
  </si>
  <si>
    <t>時間/週</t>
    <rPh sb="0" eb="2">
      <t>ジカン</t>
    </rPh>
    <rPh sb="3" eb="4">
      <t>シュウ</t>
    </rPh>
    <phoneticPr fontId="34"/>
  </si>
  <si>
    <t>(1)</t>
  </si>
  <si>
    <t>(2)</t>
  </si>
  <si>
    <t>予定</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</si>
  <si>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8"/>
  </si>
  <si>
    <t>時間/月</t>
    <rPh sb="0" eb="2">
      <t>ジカン</t>
    </rPh>
    <rPh sb="3" eb="4">
      <t>ツキ</t>
    </rPh>
    <phoneticPr fontId="34"/>
  </si>
  <si>
    <t>人</t>
    <rPh sb="0" eb="1">
      <t>ニン</t>
    </rPh>
    <phoneticPr fontId="34"/>
  </si>
  <si>
    <t>資格等</t>
    <rPh sb="0" eb="2">
      <t>シカク</t>
    </rPh>
    <rPh sb="2" eb="3">
      <t>トウ</t>
    </rPh>
    <phoneticPr fontId="28"/>
  </si>
  <si>
    <t>従業者の勤務の体制及び勤務形態一覧表　（令和２年　３月分）</t>
    <rPh sb="0" eb="3">
      <t>ジュウギョウシャ</t>
    </rPh>
    <rPh sb="4" eb="6">
      <t>キンム</t>
    </rPh>
    <rPh sb="7" eb="9">
      <t>タイセイ</t>
    </rPh>
    <rPh sb="9" eb="10">
      <t>オヨ</t>
    </rPh>
    <rPh sb="11" eb="13">
      <t>キンム</t>
    </rPh>
    <rPh sb="13" eb="15">
      <t>ケイタイ</t>
    </rPh>
    <rPh sb="15" eb="18">
      <t>イチランヒョウ</t>
    </rPh>
    <rPh sb="20" eb="22">
      <t>レイワ</t>
    </rPh>
    <rPh sb="23" eb="24">
      <t>ネン</t>
    </rPh>
    <rPh sb="26" eb="27">
      <t>ガツ</t>
    </rPh>
    <rPh sb="27" eb="28">
      <t>ブン</t>
    </rPh>
    <phoneticPr fontId="28"/>
  </si>
  <si>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4"/>
  </si>
  <si>
    <t>　　  ※ 指定基準の確認に際しては、４週分の入力で差し支えありません。</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</si>
  <si>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4"/>
  </si>
  <si>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</si>
  <si>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4"/>
  </si>
  <si>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28"/>
  </si>
  <si>
    <t>・・・直接入力する必要がある箇所です。</t>
    <rPh sb="3" eb="5">
      <t>チョクセツ</t>
    </rPh>
    <rPh sb="5" eb="7">
      <t>ニュウリョク</t>
    </rPh>
    <rPh sb="9" eb="11">
      <t>ヒツヨウ</t>
    </rPh>
    <rPh sb="14" eb="16">
      <t>カショ</t>
    </rPh>
    <phoneticPr fontId="34"/>
  </si>
  <si>
    <t>・・・プルダウンから選択して入力する必要がある箇所です。</t>
    <rPh sb="10" eb="12">
      <t>センタク</t>
    </rPh>
    <rPh sb="14" eb="16">
      <t>ニュウリョク</t>
    </rPh>
    <rPh sb="18" eb="20">
      <t>ヒツヨウ</t>
    </rPh>
    <rPh sb="23" eb="25">
      <t>カショ</t>
    </rPh>
    <phoneticPr fontId="34"/>
  </si>
  <si>
    <t>（注）常勤・非常勤の区分について</t>
    <rPh sb="1" eb="2">
      <t>チュウ</t>
    </rPh>
    <rPh sb="3" eb="5">
      <t>ジョウキン</t>
    </rPh>
    <rPh sb="6" eb="9">
      <t>ヒジョウキン</t>
    </rPh>
    <rPh sb="10" eb="12">
      <t>クブン</t>
    </rPh>
    <phoneticPr fontId="34"/>
  </si>
  <si>
    <t>介護予防支援担当職員</t>
    <rPh sb="0" eb="2">
      <t>カイゴ</t>
    </rPh>
    <rPh sb="2" eb="4">
      <t>ヨボウ</t>
    </rPh>
    <rPh sb="4" eb="6">
      <t>シエン</t>
    </rPh>
    <rPh sb="6" eb="8">
      <t>タントウ</t>
    </rPh>
    <rPh sb="8" eb="10">
      <t>ショクイン</t>
    </rPh>
    <phoneticPr fontId="34"/>
  </si>
  <si>
    <t>１．サービス種別</t>
    <rPh sb="6" eb="8">
      <t>シュベツ</t>
    </rPh>
    <phoneticPr fontId="34"/>
  </si>
  <si>
    <t>　　１　申請する事業に係る従業者全員（管理者を含む。）について、４週間分の勤務すべき時間数を各日ごとに記入すること。</t>
    <rPh sb="4" eb="6">
      <t>シンセイ</t>
    </rPh>
    <rPh sb="8" eb="10">
      <t>ジギョウ</t>
    </rPh>
    <rPh sb="11" eb="12">
      <t>カカ</t>
    </rPh>
    <rPh sb="13" eb="16">
      <t>ジュウギョウシャ</t>
    </rPh>
    <rPh sb="16" eb="18">
      <t>ゼンイン</t>
    </rPh>
    <rPh sb="19" eb="22">
      <t>カンリシャ</t>
    </rPh>
    <rPh sb="23" eb="24">
      <t>フク</t>
    </rPh>
    <rPh sb="33" eb="35">
      <t>シュウカン</t>
    </rPh>
    <rPh sb="35" eb="36">
      <t>ブン</t>
    </rPh>
    <rPh sb="37" eb="39">
      <t>キンム</t>
    </rPh>
    <rPh sb="42" eb="45">
      <t>ジカンスウ</t>
    </rPh>
    <rPh sb="46" eb="47">
      <t>カク</t>
    </rPh>
    <rPh sb="47" eb="48">
      <t>ヒ</t>
    </rPh>
    <rPh sb="51" eb="53">
      <t>キニュウ</t>
    </rPh>
    <phoneticPr fontId="28"/>
  </si>
  <si>
    <t>２．職種名・資格名称</t>
    <rPh sb="2" eb="4">
      <t>ショクシュ</t>
    </rPh>
    <rPh sb="4" eb="5">
      <t>メイ</t>
    </rPh>
    <rPh sb="6" eb="8">
      <t>シカク</t>
    </rPh>
    <rPh sb="8" eb="10">
      <t>メイショウ</t>
    </rPh>
    <phoneticPr fontId="34"/>
  </si>
  <si>
    <t>サービス種別名</t>
    <rPh sb="4" eb="6">
      <t>シュベツ</t>
    </rPh>
    <rPh sb="6" eb="7">
      <t>メイ</t>
    </rPh>
    <phoneticPr fontId="34"/>
  </si>
  <si>
    <t>※ INDIRECT関数使用のため、以下のとおりセルに「名前の定義」をしています。</t>
    <rPh sb="10" eb="12">
      <t>カンスウ</t>
    </rPh>
    <rPh sb="12" eb="14">
      <t>シヨウ</t>
    </rPh>
    <rPh sb="18" eb="20">
      <t>イカ</t>
    </rPh>
    <rPh sb="28" eb="30">
      <t>ナマエ</t>
    </rPh>
    <rPh sb="31" eb="33">
      <t>テイギ</t>
    </rPh>
    <phoneticPr fontId="34"/>
  </si>
  <si>
    <t>　C列・・・「管理者」</t>
    <rPh sb="2" eb="3">
      <t>レツ</t>
    </rPh>
    <rPh sb="7" eb="10">
      <t>カンリシャ</t>
    </rPh>
    <phoneticPr fontId="34"/>
  </si>
  <si>
    <t>　D列・・・「介護支援専門員」</t>
    <rPh sb="2" eb="3">
      <t>レツ</t>
    </rPh>
    <rPh sb="7" eb="9">
      <t>カイゴ</t>
    </rPh>
    <rPh sb="9" eb="11">
      <t>シエン</t>
    </rPh>
    <rPh sb="11" eb="14">
      <t>センモンイン</t>
    </rPh>
    <phoneticPr fontId="34"/>
  </si>
  <si>
    <t>　E列・・・「介護予防支援担当職員」</t>
    <rPh sb="2" eb="3">
      <t>レツ</t>
    </rPh>
    <rPh sb="7" eb="9">
      <t>カイゴ</t>
    </rPh>
    <rPh sb="9" eb="11">
      <t>ヨボウ</t>
    </rPh>
    <rPh sb="11" eb="13">
      <t>シエン</t>
    </rPh>
    <rPh sb="13" eb="15">
      <t>タントウ</t>
    </rPh>
    <rPh sb="15" eb="17">
      <t>ショクイン</t>
    </rPh>
    <phoneticPr fontId="3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</si>
  <si>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4"/>
  </si>
  <si>
    <t>　・「名前」に職種名を入力</t>
    <rPh sb="3" eb="5">
      <t>ナマエ</t>
    </rPh>
    <rPh sb="7" eb="9">
      <t>ショクシュ</t>
    </rPh>
    <rPh sb="9" eb="10">
      <t>メイ</t>
    </rPh>
    <rPh sb="11" eb="13">
      <t>ニュウリョク</t>
    </rPh>
    <phoneticPr fontId="3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</si>
  <si>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4"/>
  </si>
  <si>
    <t>管理者</t>
    <rPh sb="0" eb="3">
      <t>カンリシャ</t>
    </rPh>
    <phoneticPr fontId="28"/>
  </si>
  <si>
    <t>（別紙2）</t>
    <rPh sb="1" eb="3">
      <t>ベッシ</t>
    </rPh>
    <phoneticPr fontId="28"/>
  </si>
  <si>
    <t>居宅介護支援における特定事業所集中減算
（提出用 兼 保存用）</t>
    <rPh sb="21" eb="23">
      <t>テイシュツ</t>
    </rPh>
    <rPh sb="23" eb="24">
      <t>ヨウ</t>
    </rPh>
    <rPh sb="25" eb="26">
      <t>ケン</t>
    </rPh>
    <rPh sb="27" eb="29">
      <t>ホゾン</t>
    </rPh>
    <rPh sb="29" eb="30">
      <t>ヨウ</t>
    </rPh>
    <phoneticPr fontId="28"/>
  </si>
  <si>
    <t>備考　居宅サービス・施設サービス・居宅介護支援</t>
    <rPh sb="0" eb="2">
      <t>ビコウ</t>
    </rPh>
    <rPh sb="3" eb="5">
      <t>キョタク</t>
    </rPh>
    <rPh sb="10" eb="12">
      <t>シセツ</t>
    </rPh>
    <rPh sb="17" eb="19">
      <t>キョタク</t>
    </rPh>
    <rPh sb="19" eb="21">
      <t>カイゴ</t>
    </rPh>
    <rPh sb="21" eb="23">
      <t>シエン</t>
    </rPh>
    <phoneticPr fontId="28"/>
  </si>
  <si>
    <t xml:space="preserve">加算算定開始する月の分を予定で記載し，算定開始する月の分のみを添付
</t>
  </si>
  <si>
    <t>（参考様式6）</t>
    <rPh sb="1" eb="3">
      <t>サンコウ</t>
    </rPh>
    <rPh sb="3" eb="5">
      <t>ヨウシキ</t>
    </rPh>
    <phoneticPr fontId="28"/>
  </si>
  <si>
    <t>従業者の勤務の体制及び勤務形態一覧表　（　　　　　年　　月分）</t>
    <rPh sb="0" eb="3">
      <t>ジュウギョウシャ</t>
    </rPh>
    <rPh sb="4" eb="6">
      <t>キンム</t>
    </rPh>
    <rPh sb="7" eb="9">
      <t>タイセイ</t>
    </rPh>
    <rPh sb="9" eb="10">
      <t>オヨ</t>
    </rPh>
    <rPh sb="11" eb="13">
      <t>キンム</t>
    </rPh>
    <rPh sb="13" eb="15">
      <t>ケイタイ</t>
    </rPh>
    <rPh sb="15" eb="18">
      <t>イチランヒョウ</t>
    </rPh>
    <rPh sb="25" eb="26">
      <t>ネン</t>
    </rPh>
    <rPh sb="28" eb="29">
      <t>ガツ</t>
    </rPh>
    <rPh sb="29" eb="30">
      <t>ブン</t>
    </rPh>
    <phoneticPr fontId="28"/>
  </si>
  <si>
    <t>　　３　資格等が必要な職種については、「資格等」欄にその資格を記入するとともに、その者の資格等を証明する書類の写しを添付すること。</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28"/>
  </si>
  <si>
    <t>　　４　当該事業所、施設に係る組織体制図を添付すること。他事業と職員の兼務がある場合は兼務する職種のわかる組織体制図を添付すること。</t>
    <rPh sb="4" eb="6">
      <t>トウガイ</t>
    </rPh>
    <rPh sb="6" eb="9">
      <t>ジギョウショ</t>
    </rPh>
    <rPh sb="10" eb="12">
      <t>シセツ</t>
    </rPh>
    <rPh sb="13" eb="14">
      <t>カカ</t>
    </rPh>
    <rPh sb="15" eb="17">
      <t>ソシキ</t>
    </rPh>
    <rPh sb="17" eb="19">
      <t>タイセイ</t>
    </rPh>
    <rPh sb="19" eb="20">
      <t>ズ</t>
    </rPh>
    <rPh sb="21" eb="23">
      <t>テンプ</t>
    </rPh>
    <rPh sb="28" eb="31">
      <t>タジギョウ</t>
    </rPh>
    <rPh sb="32" eb="34">
      <t>ショクイン</t>
    </rPh>
    <rPh sb="35" eb="37">
      <t>ケンム</t>
    </rPh>
    <rPh sb="40" eb="42">
      <t>バアイ</t>
    </rPh>
    <rPh sb="43" eb="45">
      <t>ケンム</t>
    </rPh>
    <rPh sb="47" eb="49">
      <t>ショクシュ</t>
    </rPh>
    <rPh sb="53" eb="55">
      <t>ソシキ</t>
    </rPh>
    <rPh sb="55" eb="57">
      <t>タイセイ</t>
    </rPh>
    <rPh sb="57" eb="58">
      <t>ズ</t>
    </rPh>
    <rPh sb="59" eb="61">
      <t>テンプ</t>
    </rPh>
    <phoneticPr fontId="28"/>
  </si>
  <si>
    <t>勤務　　　　　　　　形態</t>
    <rPh sb="0" eb="2">
      <t>キンム</t>
    </rPh>
    <rPh sb="10" eb="12">
      <t>ケイタイ</t>
    </rPh>
    <phoneticPr fontId="28"/>
  </si>
  <si>
    <t>第１週</t>
    <rPh sb="0" eb="1">
      <t>ダイ</t>
    </rPh>
    <rPh sb="2" eb="3">
      <t>シュウ</t>
    </rPh>
    <phoneticPr fontId="28"/>
  </si>
  <si>
    <t>火</t>
    <rPh sb="0" eb="1">
      <t>ヒ</t>
    </rPh>
    <phoneticPr fontId="28"/>
  </si>
  <si>
    <t>水</t>
    <rPh sb="0" eb="1">
      <t>ミズ</t>
    </rPh>
    <phoneticPr fontId="28"/>
  </si>
  <si>
    <t>土</t>
    <rPh sb="0" eb="1">
      <t>ド</t>
    </rPh>
    <phoneticPr fontId="28"/>
  </si>
  <si>
    <t>サービス種類</t>
    <rPh sb="4" eb="5">
      <t>タネ</t>
    </rPh>
    <rPh sb="5" eb="6">
      <t>タグイ</t>
    </rPh>
    <phoneticPr fontId="28"/>
  </si>
  <si>
    <t>事  業  所  名</t>
  </si>
  <si>
    <t>勤務時間数</t>
    <rPh sb="0" eb="2">
      <t>キンム</t>
    </rPh>
    <rPh sb="2" eb="4">
      <t>ジカン</t>
    </rPh>
    <rPh sb="4" eb="5">
      <t>スウ</t>
    </rPh>
    <phoneticPr fontId="28"/>
  </si>
  <si>
    <t>週平均の</t>
    <rPh sb="0" eb="3">
      <t>シュウヘイキン</t>
    </rPh>
    <phoneticPr fontId="28"/>
  </si>
  <si>
    <r>
      <t>【</t>
    </r>
    <r>
      <rPr>
        <b/>
        <sz val="12"/>
        <color auto="1"/>
        <rFont val="ＭＳ ゴシック"/>
      </rPr>
      <t>記入例】</t>
    </r>
    <r>
      <rPr>
        <sz val="11"/>
        <color auto="1"/>
        <rFont val="ＭＳ ゴシック"/>
      </rPr>
      <t>参考様式３</t>
    </r>
    <rPh sb="1" eb="3">
      <t>キニュウ</t>
    </rPh>
    <rPh sb="3" eb="4">
      <t>レイ</t>
    </rPh>
    <rPh sb="5" eb="7">
      <t>サンコウ</t>
    </rPh>
    <rPh sb="7" eb="9">
      <t>ヨウシキ</t>
    </rPh>
    <phoneticPr fontId="28"/>
  </si>
  <si>
    <t>Ｂ</t>
  </si>
  <si>
    <t>利用者数　　　（　１００　）人</t>
    <rPh sb="0" eb="3">
      <t>リヨウシャ</t>
    </rPh>
    <rPh sb="3" eb="4">
      <t>スウ</t>
    </rPh>
    <rPh sb="14" eb="15">
      <t>ニン</t>
    </rPh>
    <phoneticPr fontId="28"/>
  </si>
  <si>
    <t>八女　春子</t>
    <rPh sb="0" eb="2">
      <t>ヤメ</t>
    </rPh>
    <rPh sb="3" eb="5">
      <t>ハルコ</t>
    </rPh>
    <phoneticPr fontId="28"/>
  </si>
  <si>
    <t>筑後　太郎</t>
    <rPh sb="0" eb="2">
      <t>チクゴ</t>
    </rPh>
    <rPh sb="3" eb="5">
      <t>タロウ</t>
    </rPh>
    <phoneticPr fontId="28"/>
  </si>
  <si>
    <t>祝</t>
    <rPh sb="0" eb="1">
      <t>シュク</t>
    </rPh>
    <phoneticPr fontId="28"/>
  </si>
  <si>
    <t>サ　ー　ビ　ス　種　類</t>
    <rPh sb="8" eb="9">
      <t>タネ</t>
    </rPh>
    <rPh sb="10" eb="11">
      <t>タグイ</t>
    </rPh>
    <phoneticPr fontId="28"/>
  </si>
  <si>
    <t>●●ケアプランセンター</t>
  </si>
  <si>
    <t>19</t>
  </si>
  <si>
    <t>主任介護支援専門員</t>
    <rPh sb="0" eb="2">
      <t>しゅにん</t>
    </rPh>
    <phoneticPr fontId="28" type="Hiragana"/>
  </si>
  <si>
    <t>参考様式６</t>
    <rPh sb="0" eb="2">
      <t>さんこう</t>
    </rPh>
    <rPh sb="2" eb="4">
      <t>ようしき</t>
    </rPh>
    <phoneticPr fontId="28" type="Hiragana"/>
  </si>
  <si>
    <t>参考様式６　従業者の勤務の体制及び勤務形態一覧表　記入方法　（居宅介護支援）</t>
    <rPh sb="0" eb="2">
      <t>サンコウ</t>
    </rPh>
    <rPh sb="2" eb="4">
      <t>ヨウシキ</t>
    </rPh>
    <rPh sb="6" eb="9">
      <t>ジュウギョウシャ</t>
    </rPh>
    <rPh sb="10" eb="12">
      <t>キンム</t>
    </rPh>
    <rPh sb="13" eb="15">
      <t>タイセイ</t>
    </rPh>
    <rPh sb="15" eb="16">
      <t>オヨ</t>
    </rPh>
    <rPh sb="17" eb="19">
      <t>キンム</t>
    </rPh>
    <rPh sb="19" eb="21">
      <t>ケイタイ</t>
    </rPh>
    <rPh sb="21" eb="24">
      <t>イチランヒョウ</t>
    </rPh>
    <rPh sb="25" eb="27">
      <t>キニュウ</t>
    </rPh>
    <rPh sb="27" eb="29">
      <t>ホウホウ</t>
    </rPh>
    <rPh sb="31" eb="33">
      <t>キョタク</t>
    </rPh>
    <rPh sb="33" eb="35">
      <t>カイゴ</t>
    </rPh>
    <rPh sb="35" eb="37">
      <t>シエン</t>
    </rPh>
    <phoneticPr fontId="28"/>
  </si>
  <si>
    <r>
      <t xml:space="preserve">従業者の勤務の体制及び勤務形態一覧表＜参考様式６＞
</t>
    </r>
    <r>
      <rPr>
        <b/>
        <u/>
        <sz val="9"/>
        <color theme="1"/>
        <rFont val="HG丸ｺﾞｼｯｸM-PRO"/>
      </rPr>
      <t>※勤務形態一覧表については、最新の参考様式と以前の参考様式をつけております。提出する際は、どちらか使いやすい方のみで構いません。</t>
    </r>
    <rPh sb="19" eb="21">
      <t>サンコウ</t>
    </rPh>
    <rPh sb="21" eb="23">
      <t>ヨウシキ</t>
    </rPh>
    <phoneticPr fontId="28"/>
  </si>
  <si>
    <t>【「あり」を選択する場合】
①ケアプランデータ連携システムを活用していることが分かる書類</t>
    <rPh sb="6" eb="8">
      <t>センタク</t>
    </rPh>
    <rPh sb="10" eb="12">
      <t>バアイ</t>
    </rPh>
    <rPh sb="39" eb="40">
      <t>ワ</t>
    </rPh>
    <rPh sb="42" eb="44">
      <t>ショルイ</t>
    </rPh>
    <phoneticPr fontId="28"/>
  </si>
  <si>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</si>
  <si>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</si>
  <si>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</si>
  <si>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</si>
  <si>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(8)  　家族に対する介護等を日常的に行っている児童や、障害者、生活困窮者、</t>
  </si>
  <si>
    <t>　　　難病患者等、高齢者以外の対象者への支援に関する知識等に関する</t>
  </si>
  <si>
    <t>(9)  　特定事業所集中減算の適用の有無</t>
  </si>
  <si>
    <t>　　　作成している。</t>
  </si>
  <si>
    <t>(2) 　ターミナルケアマネジメント加算を年間１５回以上算定している。</t>
  </si>
  <si>
    <t>　算定回数に３を乗じた数に令和６年４月から令和７年２月までの間における</t>
  </si>
  <si>
    <t>(7)  　家族に対する介護等を日常的に行っている児童や、障害者、生活困窮者、</t>
  </si>
  <si>
    <t>郡市</t>
    <rPh sb="0" eb="1">
      <t>グン</t>
    </rPh>
    <rPh sb="1" eb="2">
      <t>シ</t>
    </rPh>
    <phoneticPr fontId="28"/>
  </si>
  <si>
    <t>（別紙4）</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</si>
</sst>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5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8"/>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明朝"/>
      <family val="1"/>
    </font>
    <font>
      <sz val="9"/>
      <color auto="1"/>
      <name val="HG丸ｺﾞｼｯｸM-PRO"/>
      <family val="3"/>
    </font>
    <font>
      <sz val="12"/>
      <color auto="1"/>
      <name val="HG丸ｺﾞｼｯｸM-PRO"/>
      <family val="3"/>
    </font>
    <font>
      <sz val="9"/>
      <color theme="1"/>
      <name val="HG丸ｺﾞｼｯｸM-PRO"/>
      <family val="3"/>
    </font>
    <font>
      <sz val="8"/>
      <color rgb="FF0070C0"/>
      <name val="HG丸ｺﾞｼｯｸM-PRO"/>
    </font>
    <font>
      <sz val="8"/>
      <color theme="1"/>
      <name val="HG丸ｺﾞｼｯｸM-PRO"/>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b/>
      <sz val="11"/>
      <color auto="1"/>
      <name val="HGSｺﾞｼｯｸM"/>
      <family val="3"/>
    </font>
    <font>
      <sz val="6"/>
      <color auto="1"/>
      <name val="游ゴシック"/>
      <family val="3"/>
    </font>
    <font>
      <sz val="12"/>
      <color auto="1"/>
      <name val="HGSｺﾞｼｯｸM"/>
      <family val="3"/>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font>
    <font>
      <sz val="12"/>
      <color auto="1"/>
      <name val="HGSｺﾞｼｯｸE"/>
      <family val="3"/>
    </font>
    <font>
      <sz val="11"/>
      <color auto="1"/>
      <name val="游ゴシック"/>
      <family val="2"/>
    </font>
    <font>
      <b/>
      <sz val="16"/>
      <color auto="1"/>
      <name val="HGSｺﾞｼｯｸM"/>
      <family val="3"/>
    </font>
    <font>
      <sz val="14"/>
      <color auto="1"/>
      <name val="HGSｺﾞｼｯｸM"/>
      <family val="3"/>
    </font>
    <font>
      <sz val="14"/>
      <color rgb="FFFF0000"/>
      <name val="HGSｺﾞｼｯｸM"/>
      <family val="3"/>
    </font>
    <font>
      <sz val="16"/>
      <color theme="1"/>
      <name val="游ゴシック"/>
      <family val="3"/>
    </font>
    <font>
      <sz val="11"/>
      <color auto="1"/>
      <name val="ＭＳ ゴシック"/>
      <family val="3"/>
    </font>
    <font>
      <sz val="9"/>
      <color auto="1"/>
      <name val="ＭＳ ゴシック"/>
      <family val="3"/>
    </font>
    <font>
      <sz val="10"/>
      <color auto="1"/>
      <name val="ＭＳ ゴシック"/>
      <family val="3"/>
    </font>
    <font>
      <sz val="10"/>
      <color auto="1"/>
      <name val="ＭＳ 明朝"/>
      <family val="1"/>
    </font>
    <font>
      <sz val="9"/>
      <color auto="1"/>
      <name val="ＭＳ 明朝"/>
      <family val="1"/>
    </font>
    <font>
      <sz val="9"/>
      <color auto="1"/>
      <name val="ＭＳ Ｐゴシック"/>
      <family val="3"/>
    </font>
    <font>
      <sz val="8"/>
      <color auto="1"/>
      <name val="ＭＳ ゴシック"/>
      <family val="3"/>
    </font>
    <font>
      <b/>
      <sz val="10"/>
      <color auto="1"/>
      <name val="ＭＳ ゴシック"/>
      <family val="3"/>
    </font>
    <font>
      <b/>
      <sz val="9"/>
      <color auto="1"/>
      <name val="ＭＳ ゴシック"/>
      <family val="3"/>
    </font>
    <font>
      <b/>
      <sz val="12"/>
      <color auto="1"/>
      <name val="ＭＳ 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00"/>
        <bgColor indexed="64"/>
      </patternFill>
    </fill>
    <fill>
      <patternFill patternType="solid">
        <fgColor theme="0" tint="-0.5"/>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19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diagonalUp="1">
      <left/>
      <right style="thin">
        <color indexed="64"/>
      </right>
      <top style="hair">
        <color indexed="64"/>
      </top>
      <bottom style="hair">
        <color indexed="64"/>
      </bottom>
      <diagonal style="hair">
        <color indexed="64"/>
      </diagonal>
    </border>
    <border>
      <left/>
      <right/>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hair">
        <color indexed="64"/>
      </top>
      <bottom style="hair">
        <color indexed="64"/>
      </bottom>
      <diagonal style="hair">
        <color indexed="64"/>
      </diagonal>
    </border>
    <border>
      <left style="thin">
        <color indexed="64"/>
      </left>
      <right/>
      <top/>
      <bottom style="hair">
        <color indexed="64"/>
      </bottom>
      <diagonal/>
    </border>
    <border>
      <left style="thin">
        <color indexed="64"/>
      </left>
      <right/>
      <top style="hair">
        <color indexed="64"/>
      </top>
      <bottom/>
      <diagonal/>
    </border>
    <border diagonalUp="1">
      <left style="thin">
        <color indexed="64"/>
      </left>
      <right/>
      <top style="hair">
        <color indexed="64"/>
      </top>
      <bottom/>
      <diagonal style="thin">
        <color indexed="64"/>
      </diagonal>
    </border>
    <border diagonalUp="1">
      <left style="thin">
        <color indexed="64"/>
      </left>
      <right/>
      <top/>
      <bottom/>
      <diagonal style="thin">
        <color indexed="64"/>
      </diagonal>
    </border>
    <border diagonalUp="1">
      <left style="thin">
        <color indexed="64"/>
      </left>
      <right/>
      <top/>
      <bottom style="hair">
        <color indexed="64"/>
      </bottom>
      <diagonal style="thin">
        <color indexed="64"/>
      </diagonal>
    </border>
    <border diagonalUp="1">
      <left style="thin">
        <color indexed="64"/>
      </left>
      <right/>
      <top/>
      <bottom style="thin">
        <color indexed="64"/>
      </bottom>
      <diagonal style="thin">
        <color indexed="64"/>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diagonalUp="1">
      <left/>
      <right/>
      <top style="hair">
        <color indexed="64"/>
      </top>
      <bottom style="hair">
        <color indexed="64"/>
      </bottom>
      <diagonal style="hair">
        <color indexed="64"/>
      </diagonal>
    </border>
    <border>
      <left/>
      <right/>
      <top style="hair">
        <color indexed="64"/>
      </top>
      <bottom/>
      <diagonal/>
    </border>
    <border diagonalUp="1">
      <left/>
      <right/>
      <top style="hair">
        <color indexed="64"/>
      </top>
      <bottom/>
      <diagonal style="thin">
        <color indexed="64"/>
      </diagonal>
    </border>
    <border diagonalUp="1">
      <left/>
      <right/>
      <top/>
      <bottom/>
      <diagonal style="thin">
        <color indexed="64"/>
      </diagonal>
    </border>
    <border diagonalUp="1">
      <left/>
      <right/>
      <top/>
      <bottom style="hair">
        <color indexed="64"/>
      </bottom>
      <diagonal style="thin">
        <color indexed="64"/>
      </diagonal>
    </border>
    <border diagonalUp="1">
      <left/>
      <right/>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diagonal/>
    </border>
    <border diagonalUp="1">
      <left/>
      <right style="thin">
        <color indexed="64"/>
      </right>
      <top style="hair">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hair">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top style="dashed">
        <color indexed="64"/>
      </top>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tted">
        <color indexed="64"/>
      </right>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style="double">
        <color indexed="64"/>
      </top>
      <bottom style="thin">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right style="dotted">
        <color indexed="64"/>
      </right>
      <top style="thin">
        <color indexed="64"/>
      </top>
      <bottom style="hair">
        <color indexed="64"/>
      </bottom>
      <diagonal/>
    </border>
    <border>
      <left/>
      <right style="dotted">
        <color indexed="64"/>
      </right>
      <top style="hair">
        <color indexed="64"/>
      </top>
      <bottom style="double">
        <color indexed="64"/>
      </bottom>
      <diagonal/>
    </border>
  </borders>
  <cellStyleXfs count="6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12" fillId="0" borderId="0" applyFont="0" applyFill="0" applyBorder="0" applyAlignment="0" applyProtection="0">
      <alignment vertical="center"/>
    </xf>
    <xf numFmtId="0" fontId="7"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7" fillId="0" borderId="0"/>
    <xf numFmtId="0" fontId="12"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6"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3"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843">
    <xf numFmtId="0" fontId="0" fillId="0" borderId="0" xfId="0"/>
    <xf numFmtId="0" fontId="23" fillId="0" borderId="0" xfId="55" applyFont="1">
      <alignment vertical="center"/>
    </xf>
    <xf numFmtId="0" fontId="23" fillId="0" borderId="0" xfId="55" applyFont="1" applyAlignment="1">
      <alignment horizontal="center" vertical="center"/>
    </xf>
    <xf numFmtId="0" fontId="23" fillId="0" borderId="0" xfId="55" applyFont="1" applyAlignment="1">
      <alignment horizontal="left" vertical="center"/>
    </xf>
    <xf numFmtId="0" fontId="23" fillId="0" borderId="0" xfId="55" applyFont="1" applyAlignment="1">
      <alignment vertical="center" wrapText="1"/>
    </xf>
    <xf numFmtId="0" fontId="24" fillId="7" borderId="0" xfId="55" applyFont="1" applyFill="1" applyAlignment="1">
      <alignment horizontal="center" vertical="center" wrapText="1"/>
    </xf>
    <xf numFmtId="0" fontId="25" fillId="6" borderId="10" xfId="56" applyFont="1" applyFill="1" applyBorder="1" applyAlignment="1">
      <alignment horizontal="center" vertical="center"/>
    </xf>
    <xf numFmtId="0" fontId="25" fillId="0" borderId="11" xfId="56" applyFont="1" applyBorder="1" applyAlignment="1">
      <alignment horizontal="center" vertical="center" wrapText="1"/>
    </xf>
    <xf numFmtId="0" fontId="25" fillId="0" borderId="12" xfId="56" applyFont="1" applyBorder="1" applyAlignment="1">
      <alignment horizontal="center" vertical="center" wrapText="1"/>
    </xf>
    <xf numFmtId="0" fontId="25" fillId="0" borderId="13" xfId="55" applyFont="1" applyBorder="1">
      <alignment vertical="center"/>
    </xf>
    <xf numFmtId="0" fontId="25" fillId="0" borderId="14" xfId="55" applyFont="1" applyBorder="1">
      <alignment vertical="center"/>
    </xf>
    <xf numFmtId="0" fontId="24" fillId="7" borderId="0" xfId="55" applyFont="1" applyFill="1" applyAlignment="1">
      <alignment horizontal="center" vertical="center"/>
    </xf>
    <xf numFmtId="0" fontId="25" fillId="6" borderId="15" xfId="56" applyFont="1" applyFill="1" applyBorder="1" applyAlignment="1">
      <alignment horizontal="center" vertical="center"/>
    </xf>
    <xf numFmtId="0" fontId="25" fillId="0" borderId="16" xfId="56" applyFont="1" applyBorder="1" applyAlignment="1">
      <alignment horizontal="center" vertical="center" wrapText="1"/>
    </xf>
    <xf numFmtId="0" fontId="25" fillId="0" borderId="17" xfId="56" applyFont="1" applyBorder="1" applyAlignment="1">
      <alignment horizontal="center" vertical="center" wrapText="1"/>
    </xf>
    <xf numFmtId="0" fontId="25" fillId="0" borderId="18" xfId="55" applyFont="1" applyBorder="1" applyAlignment="1">
      <alignment vertical="center" wrapText="1"/>
    </xf>
    <xf numFmtId="0" fontId="25" fillId="0" borderId="19" xfId="55" applyFont="1" applyBorder="1" applyAlignment="1">
      <alignment horizontal="center" vertical="center" wrapText="1"/>
    </xf>
    <xf numFmtId="0" fontId="25" fillId="0" borderId="20" xfId="55" applyFont="1" applyBorder="1" applyAlignment="1">
      <alignment horizontal="center" vertical="center" wrapText="1"/>
    </xf>
    <xf numFmtId="0" fontId="25" fillId="0" borderId="21" xfId="55" applyFont="1" applyBorder="1" applyAlignment="1">
      <alignment horizontal="center" vertical="center" wrapText="1"/>
    </xf>
    <xf numFmtId="0" fontId="25" fillId="0" borderId="19" xfId="55" applyFont="1" applyBorder="1" applyAlignment="1">
      <alignment horizontal="left" vertical="center" wrapText="1"/>
    </xf>
    <xf numFmtId="0" fontId="25" fillId="0" borderId="20" xfId="55" applyFont="1" applyBorder="1" applyAlignment="1">
      <alignment horizontal="left" vertical="center" wrapText="1"/>
    </xf>
    <xf numFmtId="0" fontId="25" fillId="0" borderId="22" xfId="55" applyFont="1" applyBorder="1" applyAlignment="1">
      <alignment horizontal="left" vertical="center" wrapText="1"/>
    </xf>
    <xf numFmtId="0" fontId="25" fillId="0" borderId="17" xfId="56" applyFont="1" applyBorder="1" applyAlignment="1">
      <alignment horizontal="left" vertical="center" wrapText="1"/>
    </xf>
    <xf numFmtId="0" fontId="25" fillId="0" borderId="23" xfId="38" applyFont="1" applyBorder="1" applyAlignment="1">
      <alignment horizontal="left" vertical="center" wrapText="1"/>
    </xf>
    <xf numFmtId="0" fontId="26" fillId="0" borderId="0" xfId="38" applyFont="1">
      <alignment vertical="center"/>
    </xf>
    <xf numFmtId="0" fontId="27" fillId="6" borderId="10" xfId="56" applyFont="1" applyFill="1" applyBorder="1" applyAlignment="1">
      <alignment horizontal="center" vertical="center" wrapText="1"/>
    </xf>
    <xf numFmtId="0" fontId="25" fillId="33" borderId="18" xfId="56" applyFont="1" applyFill="1" applyBorder="1" applyAlignment="1">
      <alignment horizontal="center" vertical="center"/>
    </xf>
    <xf numFmtId="0" fontId="25" fillId="33" borderId="24" xfId="56" applyFont="1" applyFill="1" applyBorder="1" applyAlignment="1">
      <alignment horizontal="center" vertical="center"/>
    </xf>
    <xf numFmtId="0" fontId="25" fillId="0" borderId="25" xfId="56" applyFont="1" applyBorder="1" applyAlignment="1">
      <alignment horizontal="center" vertical="center"/>
    </xf>
    <xf numFmtId="0" fontId="25" fillId="0" borderId="26" xfId="56" applyFont="1" applyBorder="1" applyAlignment="1">
      <alignment horizontal="center" vertical="center"/>
    </xf>
    <xf numFmtId="0" fontId="25" fillId="0" borderId="27" xfId="56" applyFont="1" applyBorder="1" applyAlignment="1">
      <alignment horizontal="center" vertical="center"/>
    </xf>
    <xf numFmtId="0" fontId="25" fillId="0" borderId="28" xfId="55" applyFont="1" applyBorder="1" applyAlignment="1">
      <alignment horizontal="center" vertical="center" wrapText="1"/>
    </xf>
    <xf numFmtId="0" fontId="25" fillId="0" borderId="18" xfId="55" applyFont="1" applyBorder="1" applyAlignment="1">
      <alignment horizontal="center" vertical="center" wrapText="1"/>
    </xf>
    <xf numFmtId="0" fontId="25" fillId="0" borderId="29" xfId="55" applyFont="1" applyBorder="1" applyAlignment="1">
      <alignment horizontal="center" vertical="center" wrapText="1"/>
    </xf>
    <xf numFmtId="0" fontId="25" fillId="0" borderId="30" xfId="55" applyFont="1" applyBorder="1" applyAlignment="1">
      <alignment horizontal="center" vertical="center" wrapText="1"/>
    </xf>
    <xf numFmtId="0" fontId="25" fillId="0" borderId="31" xfId="55" applyFont="1" applyBorder="1" applyAlignment="1">
      <alignment horizontal="center" vertical="center" wrapText="1"/>
    </xf>
    <xf numFmtId="0" fontId="25" fillId="0" borderId="32" xfId="55" applyFont="1" applyBorder="1" applyAlignment="1">
      <alignment horizontal="center" vertical="center" wrapText="1"/>
    </xf>
    <xf numFmtId="0" fontId="25" fillId="0" borderId="33" xfId="55" applyFont="1" applyBorder="1" applyAlignment="1">
      <alignment horizontal="center" vertical="center" wrapText="1"/>
    </xf>
    <xf numFmtId="0" fontId="25" fillId="0" borderId="34" xfId="38" applyFont="1" applyBorder="1" applyAlignment="1">
      <alignment horizontal="center" vertical="center" wrapText="1"/>
    </xf>
    <xf numFmtId="0" fontId="25" fillId="0" borderId="30" xfId="56" applyFont="1" applyBorder="1" applyAlignment="1">
      <alignment horizontal="center" vertical="center"/>
    </xf>
    <xf numFmtId="0" fontId="25" fillId="0" borderId="12" xfId="56" applyFont="1" applyBorder="1" applyAlignment="1">
      <alignment horizontal="center" vertical="center"/>
    </xf>
    <xf numFmtId="0" fontId="25" fillId="0" borderId="35" xfId="55" applyFont="1" applyBorder="1" applyAlignment="1">
      <alignment horizontal="center" vertical="center"/>
    </xf>
    <xf numFmtId="0" fontId="25" fillId="0" borderId="36" xfId="55" applyFont="1" applyBorder="1" applyAlignment="1">
      <alignment horizontal="center" vertical="center"/>
    </xf>
    <xf numFmtId="0" fontId="25" fillId="0" borderId="37" xfId="55" applyFont="1" applyBorder="1" applyAlignment="1">
      <alignment horizontal="center" vertical="center"/>
    </xf>
    <xf numFmtId="0" fontId="25" fillId="0" borderId="38" xfId="55" applyFont="1" applyBorder="1" applyAlignment="1">
      <alignment horizontal="center" vertical="center"/>
    </xf>
    <xf numFmtId="0" fontId="25" fillId="0" borderId="39" xfId="55" applyFont="1" applyBorder="1" applyAlignment="1">
      <alignment horizontal="center" vertical="center"/>
    </xf>
    <xf numFmtId="0" fontId="25" fillId="0" borderId="40" xfId="55" applyFont="1" applyBorder="1" applyAlignment="1">
      <alignment horizontal="center" vertical="center"/>
    </xf>
    <xf numFmtId="0" fontId="25" fillId="0" borderId="41" xfId="55" applyFont="1" applyBorder="1" applyAlignment="1">
      <alignment horizontal="center" vertical="center"/>
    </xf>
    <xf numFmtId="0" fontId="25" fillId="6" borderId="42" xfId="56" applyFont="1" applyFill="1" applyBorder="1" applyAlignment="1">
      <alignment horizontal="center" vertical="center"/>
    </xf>
    <xf numFmtId="0" fontId="25" fillId="0" borderId="43" xfId="56" applyFont="1" applyBorder="1" applyAlignment="1">
      <alignment horizontal="left" vertical="center" wrapText="1"/>
    </xf>
    <xf numFmtId="0" fontId="25" fillId="0" borderId="44" xfId="56" applyFont="1" applyBorder="1" applyAlignment="1">
      <alignment horizontal="left" vertical="center"/>
    </xf>
    <xf numFmtId="0" fontId="25" fillId="0" borderId="0" xfId="56" applyFont="1" applyBorder="1" applyAlignment="1">
      <alignment horizontal="left" vertical="center"/>
    </xf>
    <xf numFmtId="0" fontId="27" fillId="0" borderId="0" xfId="56" applyFont="1" applyBorder="1" applyAlignment="1">
      <alignment horizontal="right" vertical="center"/>
    </xf>
    <xf numFmtId="0" fontId="25" fillId="0" borderId="45" xfId="55" applyFont="1" applyBorder="1" applyAlignment="1">
      <alignment horizontal="center" vertical="center"/>
    </xf>
    <xf numFmtId="0" fontId="25" fillId="0" borderId="44" xfId="55" applyFont="1" applyBorder="1" applyAlignment="1">
      <alignment horizontal="left" vertical="center" wrapText="1"/>
    </xf>
    <xf numFmtId="0" fontId="25" fillId="0" borderId="29" xfId="55" applyFont="1" applyBorder="1" applyAlignment="1">
      <alignment horizontal="left" vertical="center" wrapText="1"/>
    </xf>
    <xf numFmtId="0" fontId="23" fillId="0" borderId="46" xfId="0" applyFont="1" applyBorder="1" applyAlignment="1">
      <alignment horizontal="left" vertical="center" wrapText="1"/>
    </xf>
    <xf numFmtId="0" fontId="23" fillId="0" borderId="44" xfId="0" applyFont="1" applyBorder="1" applyAlignment="1">
      <alignment horizontal="left" vertical="center" wrapText="1"/>
    </xf>
    <xf numFmtId="0" fontId="25" fillId="0" borderId="47" xfId="55" applyFont="1" applyBorder="1" applyAlignment="1">
      <alignment horizontal="center" vertical="center"/>
    </xf>
    <xf numFmtId="0" fontId="25" fillId="0" borderId="48" xfId="55" applyFont="1" applyBorder="1" applyAlignment="1">
      <alignment horizontal="center" vertical="center"/>
    </xf>
    <xf numFmtId="0" fontId="25" fillId="0" borderId="49" xfId="55" applyFont="1" applyBorder="1" applyAlignment="1">
      <alignment horizontal="center" vertical="center"/>
    </xf>
    <xf numFmtId="0" fontId="25" fillId="0" borderId="50" xfId="55" applyFont="1" applyBorder="1" applyAlignment="1">
      <alignment horizontal="center" vertical="center"/>
    </xf>
    <xf numFmtId="0" fontId="25" fillId="0" borderId="51" xfId="56" applyFont="1" applyBorder="1" applyAlignment="1">
      <alignment horizontal="left" vertical="center" wrapText="1"/>
    </xf>
    <xf numFmtId="0" fontId="25" fillId="0" borderId="18" xfId="56" applyFont="1" applyBorder="1" applyAlignment="1">
      <alignment horizontal="left" vertical="center"/>
    </xf>
    <xf numFmtId="0" fontId="25" fillId="0" borderId="0" xfId="56" applyFont="1" applyBorder="1">
      <alignment vertical="center"/>
    </xf>
    <xf numFmtId="0" fontId="27" fillId="0" borderId="0" xfId="56" applyFont="1" applyBorder="1">
      <alignment vertical="center"/>
    </xf>
    <xf numFmtId="0" fontId="25" fillId="0" borderId="28" xfId="55" applyFont="1" applyBorder="1" applyAlignment="1">
      <alignment horizontal="center" vertical="center"/>
    </xf>
    <xf numFmtId="0" fontId="25" fillId="0" borderId="18" xfId="55" applyFont="1" applyBorder="1" applyAlignment="1">
      <alignment horizontal="left" vertical="center" wrapText="1"/>
    </xf>
    <xf numFmtId="0" fontId="25" fillId="0" borderId="24" xfId="55" applyFont="1" applyBorder="1" applyAlignment="1">
      <alignment horizontal="left" vertical="center" wrapText="1"/>
    </xf>
    <xf numFmtId="0" fontId="23" fillId="0" borderId="52" xfId="0" applyFont="1" applyBorder="1" applyAlignment="1">
      <alignment horizontal="left" vertical="center" wrapText="1"/>
    </xf>
    <xf numFmtId="0" fontId="23" fillId="0" borderId="18" xfId="0" applyFont="1" applyBorder="1" applyAlignment="1">
      <alignment horizontal="left" vertical="center" wrapText="1"/>
    </xf>
    <xf numFmtId="0" fontId="25" fillId="0" borderId="53" xfId="55" applyFont="1" applyBorder="1" applyAlignment="1">
      <alignment horizontal="center" vertical="center"/>
    </xf>
    <xf numFmtId="0" fontId="25" fillId="0" borderId="54" xfId="55" applyFont="1" applyBorder="1" applyAlignment="1">
      <alignment horizontal="center" vertical="center"/>
    </xf>
    <xf numFmtId="0" fontId="25" fillId="0" borderId="55" xfId="55" applyFont="1" applyBorder="1" applyAlignment="1">
      <alignment horizontal="center" vertical="center"/>
    </xf>
    <xf numFmtId="0" fontId="25" fillId="0" borderId="56" xfId="55" applyFont="1" applyBorder="1" applyAlignment="1">
      <alignment horizontal="center" vertical="center"/>
    </xf>
    <xf numFmtId="0" fontId="25" fillId="6" borderId="57" xfId="56" applyFont="1" applyFill="1" applyBorder="1" applyAlignment="1">
      <alignment horizontal="center" vertical="center" wrapText="1"/>
    </xf>
    <xf numFmtId="0" fontId="27" fillId="0" borderId="58" xfId="56" applyFont="1" applyBorder="1" applyAlignment="1">
      <alignment vertical="center" wrapText="1"/>
    </xf>
    <xf numFmtId="0" fontId="27" fillId="0" borderId="25" xfId="56" applyFont="1" applyBorder="1" applyAlignment="1">
      <alignment horizontal="left" vertical="center" wrapText="1"/>
    </xf>
    <xf numFmtId="0" fontId="27" fillId="0" borderId="26" xfId="56" applyFont="1" applyBorder="1" applyAlignment="1">
      <alignment horizontal="left" vertical="center" wrapText="1"/>
    </xf>
    <xf numFmtId="0" fontId="27" fillId="0" borderId="27" xfId="56" applyFont="1" applyBorder="1" applyAlignment="1">
      <alignment horizontal="left" vertical="center" wrapText="1"/>
    </xf>
    <xf numFmtId="0" fontId="27" fillId="0" borderId="27" xfId="55" applyFont="1" applyBorder="1" applyAlignment="1">
      <alignment vertical="center" wrapText="1"/>
    </xf>
    <xf numFmtId="0" fontId="27" fillId="0" borderId="25" xfId="55" applyFont="1" applyBorder="1" applyAlignment="1">
      <alignment vertical="center" wrapText="1"/>
    </xf>
    <xf numFmtId="0" fontId="27" fillId="0" borderId="26" xfId="55" applyFont="1" applyBorder="1" applyAlignment="1">
      <alignment vertical="center" wrapText="1"/>
    </xf>
    <xf numFmtId="0" fontId="27" fillId="0" borderId="59" xfId="55" applyFont="1" applyBorder="1" applyAlignment="1">
      <alignment vertical="center" wrapText="1"/>
    </xf>
    <xf numFmtId="0" fontId="29" fillId="0" borderId="0" xfId="0" applyFont="1" applyFill="1" applyAlignment="1"/>
    <xf numFmtId="0" fontId="29" fillId="0" borderId="0" xfId="0" applyFont="1" applyFill="1" applyAlignment="1">
      <alignment horizontal="left"/>
    </xf>
    <xf numFmtId="0" fontId="29" fillId="0" borderId="0" xfId="0" applyFont="1" applyFill="1" applyAlignment="1">
      <alignment vertical="center"/>
    </xf>
    <xf numFmtId="0" fontId="29" fillId="0" borderId="0" xfId="0" applyFont="1" applyFill="1" applyAlignment="1">
      <alignment horizontal="left" vertical="center"/>
    </xf>
    <xf numFmtId="0" fontId="29" fillId="0" borderId="0" xfId="0" applyFont="1" applyFill="1" applyAlignment="1">
      <alignment horizontal="center" vertical="center"/>
    </xf>
    <xf numFmtId="0" fontId="29" fillId="0" borderId="60" xfId="0" applyFont="1" applyFill="1" applyBorder="1" applyAlignment="1">
      <alignment horizontal="center" vertical="center" textRotation="255" wrapText="1"/>
    </xf>
    <xf numFmtId="0" fontId="29" fillId="0" borderId="26" xfId="0" applyFont="1" applyFill="1" applyBorder="1" applyAlignment="1">
      <alignment horizontal="center" vertical="center" textRotation="255" wrapText="1"/>
    </xf>
    <xf numFmtId="0" fontId="29" fillId="0" borderId="59" xfId="0" applyFont="1" applyFill="1" applyBorder="1" applyAlignment="1">
      <alignment horizontal="center" vertical="center" textRotation="255" wrapText="1"/>
    </xf>
    <xf numFmtId="0" fontId="29" fillId="0" borderId="60" xfId="0" applyFont="1" applyFill="1" applyBorder="1" applyAlignment="1">
      <alignment horizontal="center" vertical="center" textRotation="255" shrinkToFit="1"/>
    </xf>
    <xf numFmtId="0" fontId="29" fillId="0" borderId="26" xfId="0" applyFont="1" applyFill="1" applyBorder="1" applyAlignment="1">
      <alignment horizontal="center" vertical="center" textRotation="255" shrinkToFit="1"/>
    </xf>
    <xf numFmtId="0" fontId="29" fillId="0" borderId="59" xfId="0" applyFont="1" applyFill="1" applyBorder="1" applyAlignment="1">
      <alignment horizontal="center" vertical="center" textRotation="255" shrinkToFit="1"/>
    </xf>
    <xf numFmtId="0" fontId="29" fillId="0" borderId="12" xfId="0" applyFont="1" applyFill="1" applyBorder="1" applyAlignment="1">
      <alignment horizontal="center" vertical="center" textRotation="255" shrinkToFit="1"/>
    </xf>
    <xf numFmtId="0" fontId="29" fillId="0" borderId="57" xfId="0" applyFont="1" applyFill="1" applyBorder="1" applyAlignment="1">
      <alignment horizontal="left" wrapText="1"/>
    </xf>
    <xf numFmtId="0" fontId="29" fillId="0" borderId="10" xfId="0" applyFont="1" applyFill="1" applyBorder="1" applyAlignment="1">
      <alignment horizontal="center" vertical="center" wrapText="1"/>
    </xf>
    <xf numFmtId="0" fontId="30" fillId="0" borderId="0" xfId="0" applyFont="1" applyFill="1" applyAlignment="1">
      <alignment horizontal="justify"/>
    </xf>
    <xf numFmtId="0" fontId="29" fillId="0" borderId="11" xfId="0" applyFont="1" applyFill="1" applyBorder="1" applyAlignment="1">
      <alignment horizontal="left" vertical="center" wrapText="1"/>
    </xf>
    <xf numFmtId="0" fontId="29" fillId="0" borderId="6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0" xfId="0" applyFont="1" applyFill="1" applyBorder="1" applyAlignment="1">
      <alignment horizontal="left" shrinkToFit="1"/>
    </xf>
    <xf numFmtId="0" fontId="29" fillId="0" borderId="10" xfId="0" applyFont="1" applyFill="1" applyBorder="1" applyAlignment="1">
      <alignment horizontal="left" wrapText="1"/>
    </xf>
    <xf numFmtId="0" fontId="31" fillId="0" borderId="1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61" xfId="0" applyFont="1" applyFill="1" applyBorder="1" applyAlignment="1">
      <alignment horizontal="left" vertical="center" wrapText="1"/>
    </xf>
    <xf numFmtId="0" fontId="29" fillId="0" borderId="11" xfId="0" applyFont="1" applyFill="1" applyBorder="1" applyAlignment="1">
      <alignment horizontal="left" vertical="top" wrapText="1"/>
    </xf>
    <xf numFmtId="0" fontId="29" fillId="0" borderId="12" xfId="0" applyFont="1" applyFill="1" applyBorder="1" applyAlignment="1">
      <alignment horizontal="left" vertical="top" wrapText="1"/>
    </xf>
    <xf numFmtId="0" fontId="29" fillId="0" borderId="10" xfId="0" applyFont="1" applyFill="1" applyBorder="1" applyAlignment="1">
      <alignment horizontal="center" wrapText="1"/>
    </xf>
    <xf numFmtId="0" fontId="29" fillId="0" borderId="61" xfId="0" applyFont="1" applyFill="1" applyBorder="1" applyAlignment="1">
      <alignment horizontal="left" vertical="top" wrapText="1"/>
    </xf>
    <xf numFmtId="0" fontId="29" fillId="0" borderId="42" xfId="0" applyFont="1" applyFill="1" applyBorder="1" applyAlignment="1">
      <alignment horizontal="center" vertical="center" wrapText="1"/>
    </xf>
    <xf numFmtId="0" fontId="29" fillId="0" borderId="62" xfId="0" applyFont="1" applyFill="1" applyBorder="1" applyAlignment="1">
      <alignment horizontal="left" vertical="center" wrapText="1"/>
    </xf>
    <xf numFmtId="0" fontId="29" fillId="0" borderId="63"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2" xfId="0" applyFont="1" applyFill="1" applyBorder="1" applyAlignment="1">
      <alignment horizontal="left" vertical="center" wrapText="1"/>
    </xf>
    <xf numFmtId="0" fontId="29" fillId="0" borderId="42" xfId="0" applyFont="1" applyFill="1" applyBorder="1" applyAlignment="1">
      <alignment horizontal="left" shrinkToFit="1"/>
    </xf>
    <xf numFmtId="0" fontId="29" fillId="0" borderId="42" xfId="0" applyFont="1" applyFill="1" applyBorder="1" applyAlignment="1">
      <alignment horizontal="left" wrapText="1"/>
    </xf>
    <xf numFmtId="0" fontId="31" fillId="0" borderId="62"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3" xfId="0" applyFont="1" applyFill="1" applyBorder="1" applyAlignment="1">
      <alignment horizontal="left" vertical="center" wrapText="1"/>
    </xf>
    <xf numFmtId="0" fontId="29" fillId="0" borderId="62"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0" xfId="0" applyFont="1" applyFill="1" applyBorder="1" applyAlignment="1">
      <alignment horizontal="center" vertical="center" textRotation="255" wrapText="1"/>
    </xf>
    <xf numFmtId="0" fontId="29" fillId="0" borderId="11" xfId="0" applyFont="1" applyFill="1" applyBorder="1" applyAlignment="1">
      <alignment horizontal="center" vertical="center" textRotation="255" wrapText="1"/>
    </xf>
    <xf numFmtId="0" fontId="29" fillId="0" borderId="64" xfId="0" applyFont="1" applyFill="1" applyBorder="1" applyAlignment="1">
      <alignment horizontal="center" vertical="center" textRotation="255" wrapText="1"/>
    </xf>
    <xf numFmtId="0" fontId="29" fillId="0" borderId="42" xfId="0" applyFont="1" applyFill="1" applyBorder="1" applyAlignment="1">
      <alignment horizontal="center" wrapText="1"/>
    </xf>
    <xf numFmtId="0" fontId="29" fillId="0" borderId="63" xfId="0" applyFont="1" applyFill="1" applyBorder="1" applyAlignment="1">
      <alignment horizontal="left" vertical="top" wrapText="1"/>
    </xf>
    <xf numFmtId="0" fontId="29" fillId="0" borderId="0" xfId="0" applyFont="1" applyFill="1" applyBorder="1" applyAlignment="1">
      <alignment horizontal="center" vertical="center"/>
    </xf>
    <xf numFmtId="0" fontId="29" fillId="0" borderId="42" xfId="0" applyFont="1" applyFill="1" applyBorder="1" applyAlignment="1">
      <alignment horizontal="left" vertical="top"/>
    </xf>
    <xf numFmtId="0" fontId="29" fillId="0" borderId="42" xfId="0" applyFont="1" applyFill="1" applyBorder="1" applyAlignment="1">
      <alignment horizontal="left" vertical="top" shrinkToFit="1"/>
    </xf>
    <xf numFmtId="0" fontId="29" fillId="0" borderId="63" xfId="0" applyFont="1" applyFill="1" applyBorder="1" applyAlignment="1">
      <alignment horizontal="left" vertical="center" shrinkToFit="1"/>
    </xf>
    <xf numFmtId="0" fontId="29" fillId="0" borderId="65" xfId="0" applyFont="1" applyFill="1" applyBorder="1" applyAlignment="1">
      <alignment horizontal="left" vertical="top" shrinkToFit="1"/>
    </xf>
    <xf numFmtId="0" fontId="29" fillId="0" borderId="66" xfId="0" applyFont="1" applyFill="1" applyBorder="1" applyAlignment="1">
      <alignment horizontal="left" vertical="top" shrinkToFit="1"/>
    </xf>
    <xf numFmtId="0" fontId="0" fillId="0" borderId="42" xfId="0" applyFont="1" applyFill="1" applyBorder="1" applyAlignment="1">
      <alignment horizontal="left" vertical="top"/>
    </xf>
    <xf numFmtId="0" fontId="0" fillId="0" borderId="42" xfId="0" applyFont="1" applyFill="1" applyBorder="1" applyAlignment="1">
      <alignment horizontal="left" vertical="top" shrinkToFit="1"/>
    </xf>
    <xf numFmtId="0" fontId="0" fillId="0" borderId="42" xfId="0" applyFont="1" applyFill="1" applyBorder="1" applyAlignment="1">
      <alignment vertical="top" shrinkToFit="1"/>
    </xf>
    <xf numFmtId="0" fontId="0" fillId="0" borderId="63" xfId="0" applyFont="1" applyFill="1" applyBorder="1" applyAlignment="1">
      <alignment vertical="center" shrinkToFit="1"/>
    </xf>
    <xf numFmtId="0" fontId="0" fillId="0" borderId="65" xfId="0" applyFont="1" applyFill="1" applyBorder="1" applyAlignment="1">
      <alignment shrinkToFit="1"/>
    </xf>
    <xf numFmtId="0" fontId="29" fillId="0" borderId="15"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29" fillId="0" borderId="23"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9" fillId="0" borderId="15" xfId="0" applyFont="1" applyFill="1" applyBorder="1" applyAlignment="1">
      <alignment horizontal="left" shrinkToFit="1"/>
    </xf>
    <xf numFmtId="0" fontId="29" fillId="0" borderId="15" xfId="0" applyFont="1" applyFill="1" applyBorder="1" applyAlignment="1">
      <alignment horizontal="left" wrapText="1"/>
    </xf>
    <xf numFmtId="0" fontId="31" fillId="0" borderId="16" xfId="0" applyFont="1" applyFill="1" applyBorder="1" applyAlignment="1">
      <alignment horizontal="left" vertical="center" wrapText="1"/>
    </xf>
    <xf numFmtId="0" fontId="31" fillId="0" borderId="17"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9" fillId="0" borderId="67" xfId="0" applyFont="1" applyFill="1" applyBorder="1" applyAlignment="1">
      <alignment horizontal="left" vertical="top"/>
    </xf>
    <xf numFmtId="0" fontId="0" fillId="0" borderId="67" xfId="0" applyFont="1" applyFill="1" applyBorder="1" applyAlignment="1">
      <alignment horizontal="left" vertical="top"/>
    </xf>
    <xf numFmtId="0" fontId="0" fillId="0" borderId="67" xfId="0" applyFont="1" applyFill="1" applyBorder="1" applyAlignment="1">
      <alignment horizontal="left" vertical="top" shrinkToFit="1"/>
    </xf>
    <xf numFmtId="0" fontId="0" fillId="0" borderId="67" xfId="0" applyFont="1" applyFill="1" applyBorder="1" applyAlignment="1">
      <alignment vertical="top" shrinkToFit="1"/>
    </xf>
    <xf numFmtId="0" fontId="0" fillId="0" borderId="68" xfId="0" applyFont="1" applyFill="1" applyBorder="1" applyAlignment="1">
      <alignment vertical="center" shrinkToFit="1"/>
    </xf>
    <xf numFmtId="0" fontId="0" fillId="0" borderId="69" xfId="0" applyFont="1" applyFill="1" applyBorder="1" applyAlignment="1">
      <alignment shrinkToFit="1"/>
    </xf>
    <xf numFmtId="0" fontId="29" fillId="0" borderId="70" xfId="0" applyFont="1" applyFill="1" applyBorder="1" applyAlignment="1">
      <alignment horizontal="left" vertical="top" shrinkToFit="1"/>
    </xf>
    <xf numFmtId="0" fontId="29" fillId="0" borderId="71" xfId="0" applyFont="1" applyFill="1" applyBorder="1" applyAlignment="1">
      <alignment horizontal="center" vertical="center" textRotation="255"/>
    </xf>
    <xf numFmtId="0" fontId="29" fillId="0" borderId="72" xfId="0" applyFont="1" applyFill="1" applyBorder="1" applyAlignment="1">
      <alignment horizontal="left" vertical="center"/>
    </xf>
    <xf numFmtId="0" fontId="29" fillId="0" borderId="73" xfId="0" applyFont="1" applyFill="1" applyBorder="1" applyAlignment="1">
      <alignment horizontal="left" vertical="center"/>
    </xf>
    <xf numFmtId="0" fontId="29" fillId="0" borderId="62"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75" xfId="0" applyFont="1" applyFill="1" applyBorder="1" applyAlignment="1">
      <alignment horizontal="left" vertical="center" wrapText="1"/>
    </xf>
    <xf numFmtId="0" fontId="29" fillId="0" borderId="76" xfId="0" applyFont="1" applyFill="1" applyBorder="1" applyAlignment="1">
      <alignment horizontal="center" wrapText="1"/>
    </xf>
    <xf numFmtId="0" fontId="29" fillId="0" borderId="77" xfId="0" applyFont="1" applyFill="1" applyBorder="1" applyAlignment="1">
      <alignment horizontal="center" wrapText="1"/>
    </xf>
    <xf numFmtId="0" fontId="29" fillId="0" borderId="78" xfId="0" applyFont="1" applyFill="1" applyBorder="1" applyAlignment="1">
      <alignment horizontal="center" wrapText="1"/>
    </xf>
    <xf numFmtId="0" fontId="29" fillId="0" borderId="79" xfId="0" applyFont="1" applyFill="1" applyBorder="1" applyAlignment="1">
      <alignment horizontal="justify" wrapText="1"/>
    </xf>
    <xf numFmtId="0" fontId="29" fillId="0" borderId="80" xfId="0" applyFont="1" applyFill="1" applyBorder="1" applyAlignment="1">
      <alignment horizontal="left" vertical="center"/>
    </xf>
    <xf numFmtId="0" fontId="29" fillId="0" borderId="75" xfId="0" applyFont="1" applyFill="1" applyBorder="1" applyAlignment="1">
      <alignment horizontal="left" vertical="center"/>
    </xf>
    <xf numFmtId="0" fontId="29" fillId="0" borderId="16" xfId="0" applyFont="1" applyFill="1" applyBorder="1" applyAlignment="1">
      <alignment horizontal="center" wrapText="1"/>
    </xf>
    <xf numFmtId="0" fontId="29" fillId="0" borderId="17" xfId="0" applyFont="1" applyFill="1" applyBorder="1" applyAlignment="1">
      <alignment horizontal="center" wrapText="1"/>
    </xf>
    <xf numFmtId="0" fontId="29" fillId="0" borderId="67" xfId="0" applyFont="1" applyFill="1" applyBorder="1" applyAlignment="1">
      <alignment horizontal="center" wrapText="1"/>
    </xf>
    <xf numFmtId="0" fontId="29" fillId="0" borderId="11" xfId="0" applyFont="1" applyFill="1" applyBorder="1" applyAlignment="1">
      <alignment horizontal="left"/>
    </xf>
    <xf numFmtId="0" fontId="29" fillId="0" borderId="61" xfId="0" applyFont="1" applyFill="1" applyBorder="1" applyAlignment="1">
      <alignment horizontal="left"/>
    </xf>
    <xf numFmtId="0" fontId="29" fillId="0" borderId="10" xfId="0" applyFont="1" applyFill="1" applyBorder="1" applyAlignment="1">
      <alignment horizontal="center" shrinkToFit="1"/>
    </xf>
    <xf numFmtId="0" fontId="29" fillId="0" borderId="62" xfId="0" applyFont="1" applyFill="1" applyBorder="1" applyAlignment="1">
      <alignment horizontal="left"/>
    </xf>
    <xf numFmtId="0" fontId="29" fillId="0" borderId="63" xfId="0" applyFont="1" applyFill="1" applyBorder="1" applyAlignment="1">
      <alignment horizontal="left"/>
    </xf>
    <xf numFmtId="0" fontId="29" fillId="0" borderId="42" xfId="0" applyFont="1" applyFill="1" applyBorder="1" applyAlignment="1">
      <alignment horizontal="center" shrinkToFit="1"/>
    </xf>
    <xf numFmtId="0" fontId="29" fillId="0" borderId="0" xfId="0" applyFont="1" applyFill="1" applyBorder="1" applyAlignment="1">
      <alignment vertical="center" wrapText="1"/>
    </xf>
    <xf numFmtId="0" fontId="29" fillId="0" borderId="16" xfId="0" applyFont="1" applyFill="1" applyBorder="1" applyAlignment="1">
      <alignment horizontal="left"/>
    </xf>
    <xf numFmtId="0" fontId="29" fillId="0" borderId="23" xfId="0" applyFont="1" applyFill="1" applyBorder="1" applyAlignment="1">
      <alignment horizontal="left"/>
    </xf>
    <xf numFmtId="0" fontId="29" fillId="0" borderId="15" xfId="0" applyFont="1" applyFill="1" applyBorder="1" applyAlignment="1">
      <alignment horizontal="center" shrinkToFit="1"/>
    </xf>
    <xf numFmtId="0" fontId="29" fillId="0" borderId="10" xfId="0" applyFont="1" applyFill="1" applyBorder="1" applyAlignment="1">
      <alignment horizontal="center" vertical="center"/>
    </xf>
    <xf numFmtId="0" fontId="29" fillId="0" borderId="10" xfId="0" applyFont="1" applyFill="1" applyBorder="1" applyAlignment="1">
      <alignment horizontal="center"/>
    </xf>
    <xf numFmtId="0" fontId="29" fillId="0" borderId="11" xfId="0" applyFont="1" applyFill="1" applyBorder="1" applyAlignment="1">
      <alignment horizontal="center" vertical="center"/>
    </xf>
    <xf numFmtId="0" fontId="29" fillId="0" borderId="61" xfId="0" applyFont="1" applyFill="1" applyBorder="1" applyAlignment="1">
      <alignment horizontal="center" vertical="center"/>
    </xf>
    <xf numFmtId="0" fontId="31" fillId="0" borderId="10" xfId="36" applyFont="1" applyFill="1" applyBorder="1" applyAlignment="1">
      <alignment horizontal="center" vertical="center"/>
    </xf>
    <xf numFmtId="0" fontId="29" fillId="0" borderId="79" xfId="0" applyFont="1" applyFill="1" applyBorder="1" applyAlignment="1">
      <alignment horizontal="left" vertical="center"/>
    </xf>
    <xf numFmtId="0" fontId="29" fillId="0" borderId="42" xfId="0" applyFont="1" applyFill="1" applyBorder="1" applyAlignment="1">
      <alignment horizontal="center" vertical="center"/>
    </xf>
    <xf numFmtId="0" fontId="29" fillId="0" borderId="42" xfId="0" applyFont="1" applyFill="1" applyBorder="1" applyAlignment="1">
      <alignment horizontal="center"/>
    </xf>
    <xf numFmtId="0" fontId="29" fillId="0" borderId="62" xfId="0" applyFont="1" applyFill="1" applyBorder="1" applyAlignment="1">
      <alignment horizontal="center" vertical="center"/>
    </xf>
    <xf numFmtId="0" fontId="29" fillId="0" borderId="63" xfId="0" applyFont="1" applyFill="1" applyBorder="1" applyAlignment="1">
      <alignment horizontal="center" vertical="center"/>
    </xf>
    <xf numFmtId="0" fontId="31" fillId="0" borderId="42" xfId="0" applyFont="1" applyFill="1" applyBorder="1" applyAlignment="1">
      <alignment horizontal="left" vertical="center" wrapText="1"/>
    </xf>
    <xf numFmtId="0" fontId="29" fillId="0" borderId="62" xfId="0" applyFont="1" applyFill="1" applyBorder="1" applyAlignment="1">
      <alignment vertical="center" wrapText="1"/>
    </xf>
    <xf numFmtId="0" fontId="29" fillId="0" borderId="15" xfId="0" applyFont="1" applyFill="1" applyBorder="1" applyAlignment="1">
      <alignment horizontal="center" wrapText="1"/>
    </xf>
    <xf numFmtId="0" fontId="29" fillId="0" borderId="16" xfId="0" applyFont="1" applyFill="1" applyBorder="1" applyAlignment="1">
      <alignment horizontal="left" vertical="top" wrapText="1"/>
    </xf>
    <xf numFmtId="0" fontId="29" fillId="0" borderId="17" xfId="0" applyFont="1" applyFill="1" applyBorder="1" applyAlignment="1">
      <alignment horizontal="left" vertical="top" wrapText="1"/>
    </xf>
    <xf numFmtId="0" fontId="29" fillId="0" borderId="23" xfId="0" applyFont="1" applyFill="1" applyBorder="1" applyAlignment="1">
      <alignment horizontal="left" vertical="top" wrapText="1"/>
    </xf>
    <xf numFmtId="0" fontId="31" fillId="0" borderId="42" xfId="36" applyFont="1" applyFill="1" applyBorder="1" applyAlignment="1">
      <alignment horizontal="center" vertical="center"/>
    </xf>
    <xf numFmtId="0" fontId="29" fillId="0" borderId="76" xfId="0" applyFont="1" applyFill="1" applyBorder="1" applyAlignment="1">
      <alignment horizontal="left" vertical="center"/>
    </xf>
    <xf numFmtId="0" fontId="29" fillId="0" borderId="10" xfId="0" applyFont="1" applyFill="1" applyBorder="1" applyAlignment="1">
      <alignment horizontal="left" vertical="center"/>
    </xf>
    <xf numFmtId="0" fontId="29" fillId="0" borderId="63" xfId="0" applyFont="1" applyFill="1" applyBorder="1" applyAlignment="1">
      <alignment horizontal="center" wrapText="1"/>
    </xf>
    <xf numFmtId="0" fontId="29" fillId="0" borderId="42" xfId="0" applyFont="1" applyFill="1" applyBorder="1" applyAlignment="1">
      <alignment horizontal="left" vertical="center"/>
    </xf>
    <xf numFmtId="0" fontId="29" fillId="0" borderId="16" xfId="0" applyFont="1" applyFill="1" applyBorder="1" applyAlignment="1">
      <alignment horizontal="center" vertical="center"/>
    </xf>
    <xf numFmtId="0" fontId="29" fillId="0" borderId="23" xfId="0" applyFont="1" applyFill="1" applyBorder="1" applyAlignment="1">
      <alignment horizontal="center" vertical="center"/>
    </xf>
    <xf numFmtId="0" fontId="31" fillId="0" borderId="15" xfId="0" applyFont="1" applyFill="1" applyBorder="1" applyAlignment="1">
      <alignment horizontal="left" vertical="center" wrapText="1"/>
    </xf>
    <xf numFmtId="0" fontId="29" fillId="0" borderId="0" xfId="0" applyFont="1" applyFill="1" applyAlignment="1">
      <alignment horizontal="right" vertical="center"/>
    </xf>
    <xf numFmtId="0" fontId="29" fillId="0" borderId="15" xfId="0" applyFont="1" applyFill="1" applyBorder="1" applyAlignment="1">
      <alignment horizontal="center" vertical="center"/>
    </xf>
    <xf numFmtId="0" fontId="29" fillId="0" borderId="15" xfId="0" applyFont="1" applyFill="1" applyBorder="1" applyAlignment="1">
      <alignment horizontal="center"/>
    </xf>
    <xf numFmtId="0" fontId="29" fillId="0" borderId="12" xfId="0" applyFont="1" applyFill="1" applyBorder="1" applyAlignment="1">
      <alignment horizontal="left"/>
    </xf>
    <xf numFmtId="0" fontId="29" fillId="0" borderId="10" xfId="0" applyFont="1" applyFill="1" applyBorder="1" applyAlignment="1">
      <alignment horizontal="center" vertical="center" shrinkToFit="1"/>
    </xf>
    <xf numFmtId="0" fontId="29" fillId="6" borderId="0" xfId="0" applyFont="1" applyFill="1" applyBorder="1" applyAlignment="1">
      <alignment horizontal="center" vertical="center"/>
    </xf>
    <xf numFmtId="0" fontId="29" fillId="0" borderId="11" xfId="0" applyFont="1" applyFill="1" applyBorder="1" applyAlignment="1">
      <alignment horizontal="center" vertical="center" wrapText="1"/>
    </xf>
    <xf numFmtId="0" fontId="29" fillId="0" borderId="0" xfId="0" applyFont="1" applyFill="1" applyBorder="1" applyAlignment="1">
      <alignment horizontal="left"/>
    </xf>
    <xf numFmtId="0" fontId="29" fillId="0" borderId="42" xfId="0" applyFont="1" applyFill="1" applyBorder="1" applyAlignment="1">
      <alignment horizontal="center" vertical="center" shrinkToFit="1"/>
    </xf>
    <xf numFmtId="0" fontId="29" fillId="0" borderId="42" xfId="0" applyFont="1" applyFill="1" applyBorder="1" applyAlignment="1">
      <alignment horizontal="justify"/>
    </xf>
    <xf numFmtId="0" fontId="29" fillId="0" borderId="15" xfId="0" applyFont="1" applyFill="1" applyBorder="1" applyAlignment="1">
      <alignment horizontal="center" vertical="center" shrinkToFit="1"/>
    </xf>
    <xf numFmtId="0" fontId="29" fillId="0" borderId="11" xfId="0" applyFont="1" applyFill="1" applyBorder="1" applyAlignment="1">
      <alignment horizontal="center"/>
    </xf>
    <xf numFmtId="0" fontId="29" fillId="0" borderId="61" xfId="0" applyFont="1" applyFill="1" applyBorder="1" applyAlignment="1">
      <alignment horizontal="center" shrinkToFit="1"/>
    </xf>
    <xf numFmtId="0" fontId="29" fillId="0" borderId="42" xfId="0" applyFont="1" applyFill="1" applyBorder="1" applyAlignment="1"/>
    <xf numFmtId="0" fontId="29" fillId="6" borderId="0" xfId="0" applyFont="1" applyFill="1" applyAlignment="1">
      <alignment horizontal="center" vertical="center"/>
    </xf>
    <xf numFmtId="0" fontId="29" fillId="0" borderId="16" xfId="0" applyFont="1" applyFill="1" applyBorder="1" applyAlignment="1">
      <alignment horizontal="center" vertical="center" wrapText="1"/>
    </xf>
    <xf numFmtId="0" fontId="29" fillId="0" borderId="62" xfId="0" applyFont="1" applyFill="1" applyBorder="1" applyAlignment="1">
      <alignment horizontal="center"/>
    </xf>
    <xf numFmtId="0" fontId="29" fillId="0" borderId="63" xfId="0" applyFont="1" applyFill="1" applyBorder="1" applyAlignment="1">
      <alignment horizontal="center" shrinkToFit="1"/>
    </xf>
    <xf numFmtId="0" fontId="29" fillId="34" borderId="11" xfId="0" applyFont="1" applyFill="1" applyBorder="1" applyAlignment="1">
      <alignment horizontal="center" shrinkToFit="1"/>
    </xf>
    <xf numFmtId="0" fontId="29" fillId="34" borderId="61" xfId="0" applyFont="1" applyFill="1" applyBorder="1" applyAlignment="1">
      <alignment horizontal="center" shrinkToFit="1"/>
    </xf>
    <xf numFmtId="0" fontId="31" fillId="34" borderId="10" xfId="36" applyFont="1" applyFill="1" applyBorder="1" applyAlignment="1">
      <alignment horizontal="center" vertical="center"/>
    </xf>
    <xf numFmtId="0" fontId="29" fillId="34" borderId="81" xfId="0" applyFont="1" applyFill="1" applyBorder="1" applyAlignment="1">
      <alignment horizontal="center"/>
    </xf>
    <xf numFmtId="0" fontId="29" fillId="34" borderId="62" xfId="0" applyFont="1" applyFill="1" applyBorder="1" applyAlignment="1">
      <alignment horizontal="center" shrinkToFit="1"/>
    </xf>
    <xf numFmtId="0" fontId="29" fillId="34" borderId="63" xfId="0" applyFont="1" applyFill="1" applyBorder="1" applyAlignment="1">
      <alignment horizontal="center" shrinkToFit="1"/>
    </xf>
    <xf numFmtId="0" fontId="31" fillId="34" borderId="42" xfId="0" applyFont="1" applyFill="1" applyBorder="1" applyAlignment="1">
      <alignment horizontal="left" vertical="center" wrapText="1"/>
    </xf>
    <xf numFmtId="0" fontId="29" fillId="34" borderId="82" xfId="0" applyFont="1" applyFill="1" applyBorder="1" applyAlignment="1">
      <alignment horizontal="center"/>
    </xf>
    <xf numFmtId="0" fontId="29" fillId="0" borderId="42" xfId="0" applyFont="1" applyFill="1" applyBorder="1" applyAlignment="1">
      <alignment horizontal="left"/>
    </xf>
    <xf numFmtId="0" fontId="31" fillId="34" borderId="42" xfId="36" applyFont="1" applyFill="1" applyBorder="1" applyAlignment="1">
      <alignment horizontal="center" vertical="center"/>
    </xf>
    <xf numFmtId="0" fontId="29" fillId="0" borderId="83" xfId="0" applyFont="1" applyFill="1" applyBorder="1" applyAlignment="1">
      <alignment horizontal="left" vertical="center"/>
    </xf>
    <xf numFmtId="0" fontId="29" fillId="0" borderId="84" xfId="0" applyFont="1" applyFill="1" applyBorder="1" applyAlignment="1">
      <alignment horizontal="left" vertical="center"/>
    </xf>
    <xf numFmtId="0" fontId="29" fillId="0" borderId="85" xfId="0" applyFont="1" applyFill="1" applyBorder="1" applyAlignment="1">
      <alignment horizontal="center" vertical="center" wrapText="1"/>
    </xf>
    <xf numFmtId="0" fontId="29" fillId="0" borderId="84" xfId="0" applyFont="1" applyFill="1" applyBorder="1" applyAlignment="1">
      <alignment horizontal="left" vertical="center" wrapText="1"/>
    </xf>
    <xf numFmtId="0" fontId="29" fillId="34" borderId="16" xfId="0" applyFont="1" applyFill="1" applyBorder="1" applyAlignment="1">
      <alignment horizontal="center" shrinkToFit="1"/>
    </xf>
    <xf numFmtId="0" fontId="29" fillId="34" borderId="23" xfId="0" applyFont="1" applyFill="1" applyBorder="1" applyAlignment="1">
      <alignment horizontal="center" shrinkToFit="1"/>
    </xf>
    <xf numFmtId="0" fontId="31" fillId="34" borderId="15" xfId="0" applyFont="1" applyFill="1" applyBorder="1" applyAlignment="1">
      <alignment horizontal="left" vertical="center" wrapText="1"/>
    </xf>
    <xf numFmtId="0" fontId="29" fillId="34" borderId="86" xfId="0" applyFont="1" applyFill="1" applyBorder="1" applyAlignment="1">
      <alignment horizontal="center"/>
    </xf>
    <xf numFmtId="0" fontId="29" fillId="0" borderId="15" xfId="0" applyFont="1" applyFill="1" applyBorder="1" applyAlignment="1"/>
    <xf numFmtId="0" fontId="29" fillId="0" borderId="23" xfId="0" applyFont="1" applyFill="1" applyBorder="1" applyAlignment="1">
      <alignment horizontal="center" wrapText="1"/>
    </xf>
    <xf numFmtId="0" fontId="29" fillId="0" borderId="0" xfId="0" applyFont="1" applyFill="1" applyBorder="1" applyAlignment="1">
      <alignment horizontal="justify" vertical="center" wrapText="1"/>
    </xf>
    <xf numFmtId="0" fontId="29" fillId="0" borderId="0" xfId="0" applyFont="1" applyFill="1" applyAlignment="1">
      <alignment horizontal="left" vertical="center" wrapText="1"/>
    </xf>
    <xf numFmtId="0" fontId="29" fillId="0" borderId="57" xfId="0" applyFont="1" applyFill="1" applyBorder="1" applyAlignment="1">
      <alignment horizontal="left" vertical="center"/>
    </xf>
    <xf numFmtId="0" fontId="29" fillId="0" borderId="57" xfId="0" applyFont="1" applyBorder="1" applyAlignment="1">
      <alignment horizontal="left" shrinkToFit="1"/>
    </xf>
    <xf numFmtId="0" fontId="29" fillId="0" borderId="10" xfId="0" applyFont="1" applyFill="1" applyBorder="1" applyAlignment="1">
      <alignment horizontal="left"/>
    </xf>
    <xf numFmtId="0" fontId="29" fillId="0" borderId="57" xfId="0" applyFont="1" applyBorder="1" applyAlignment="1">
      <alignment horizontal="left" vertical="center" wrapText="1"/>
    </xf>
    <xf numFmtId="0" fontId="29" fillId="0" borderId="60" xfId="0" applyFont="1" applyBorder="1" applyAlignment="1">
      <alignment horizontal="left" vertical="center" wrapText="1"/>
    </xf>
    <xf numFmtId="0" fontId="31" fillId="0" borderId="57" xfId="0" applyFont="1" applyBorder="1" applyAlignment="1">
      <alignment horizontal="left" vertical="center" wrapText="1"/>
    </xf>
    <xf numFmtId="0" fontId="29" fillId="0" borderId="11" xfId="0" applyFont="1" applyBorder="1" applyAlignment="1">
      <alignment horizontal="center" wrapText="1"/>
    </xf>
    <xf numFmtId="0" fontId="29" fillId="0" borderId="12" xfId="0" applyFont="1" applyBorder="1" applyAlignment="1">
      <alignment horizontal="center" wrapText="1"/>
    </xf>
    <xf numFmtId="0" fontId="29" fillId="0" borderId="61" xfId="0" applyFont="1" applyBorder="1" applyAlignment="1">
      <alignment horizontal="center" wrapText="1"/>
    </xf>
    <xf numFmtId="0" fontId="29" fillId="0" borderId="62" xfId="0" applyFont="1" applyBorder="1" applyAlignment="1">
      <alignment horizontal="center" wrapText="1"/>
    </xf>
    <xf numFmtId="0" fontId="29" fillId="0" borderId="0" xfId="0" applyFont="1" applyBorder="1" applyAlignment="1">
      <alignment horizontal="center" wrapText="1"/>
    </xf>
    <xf numFmtId="0" fontId="29" fillId="0" borderId="62" xfId="0" applyFont="1" applyBorder="1" applyAlignment="1">
      <alignment horizontal="left" vertical="top"/>
    </xf>
    <xf numFmtId="0" fontId="29" fillId="0" borderId="66" xfId="0" applyFont="1" applyBorder="1" applyAlignment="1">
      <alignment horizontal="left" vertical="top"/>
    </xf>
    <xf numFmtId="0" fontId="0" fillId="0" borderId="62" xfId="0" applyFont="1" applyBorder="1" applyAlignment="1">
      <alignment horizontal="left" vertical="top"/>
    </xf>
    <xf numFmtId="0" fontId="0" fillId="0" borderId="57" xfId="0" applyFont="1" applyBorder="1" applyAlignment="1">
      <alignment horizontal="left" wrapText="1"/>
    </xf>
    <xf numFmtId="0" fontId="0" fillId="0" borderId="57" xfId="0" applyFont="1" applyBorder="1" applyAlignment="1">
      <alignment horizontal="left" vertical="center" wrapText="1"/>
    </xf>
    <xf numFmtId="0" fontId="0" fillId="0" borderId="60" xfId="0" applyFont="1" applyBorder="1" applyAlignment="1">
      <alignment horizontal="left" vertical="center" wrapText="1"/>
    </xf>
    <xf numFmtId="0" fontId="0" fillId="0" borderId="62" xfId="0" applyFont="1" applyBorder="1" applyAlignment="1">
      <alignment horizontal="left" vertical="center" wrapText="1"/>
    </xf>
    <xf numFmtId="0" fontId="0" fillId="0" borderId="10" xfId="0" applyFont="1" applyBorder="1" applyAlignment="1">
      <alignment horizontal="left" wrapText="1"/>
    </xf>
    <xf numFmtId="0" fontId="29" fillId="0" borderId="11" xfId="0" applyFont="1" applyBorder="1" applyAlignment="1">
      <alignment vertical="center"/>
    </xf>
    <xf numFmtId="0" fontId="29" fillId="0" borderId="73" xfId="0" applyFont="1" applyBorder="1" applyAlignment="1">
      <alignment vertical="center"/>
    </xf>
    <xf numFmtId="0" fontId="29" fillId="0" borderId="11" xfId="0" applyFont="1" applyBorder="1" applyAlignment="1">
      <alignment horizontal="justify" vertical="center" wrapText="1"/>
    </xf>
    <xf numFmtId="0" fontId="29" fillId="0" borderId="12" xfId="0" applyFont="1" applyBorder="1" applyAlignment="1">
      <alignment horizontal="justify" vertical="center" wrapText="1"/>
    </xf>
    <xf numFmtId="0" fontId="29" fillId="0" borderId="87" xfId="0" applyFont="1" applyBorder="1" applyAlignment="1">
      <alignment horizontal="justify" vertical="center" wrapText="1"/>
    </xf>
    <xf numFmtId="0" fontId="29" fillId="0" borderId="0" xfId="0" applyFont="1" applyBorder="1" applyAlignment="1">
      <alignment horizontal="left" wrapText="1"/>
    </xf>
    <xf numFmtId="0" fontId="29" fillId="0" borderId="73" xfId="0" applyFont="1" applyBorder="1" applyAlignment="1">
      <alignment horizontal="justify" vertical="center" wrapText="1"/>
    </xf>
    <xf numFmtId="0" fontId="29" fillId="0" borderId="57" xfId="0" applyFont="1" applyBorder="1" applyAlignment="1">
      <alignment horizontal="center" wrapText="1"/>
    </xf>
    <xf numFmtId="0" fontId="0" fillId="0" borderId="88" xfId="0" applyFont="1" applyBorder="1" applyAlignment="1">
      <alignment horizontal="left" vertical="top"/>
    </xf>
    <xf numFmtId="0" fontId="29" fillId="0" borderId="70" xfId="0" applyFont="1" applyBorder="1" applyAlignment="1">
      <alignment horizontal="left" vertical="top"/>
    </xf>
    <xf numFmtId="0" fontId="29" fillId="0" borderId="10" xfId="0" applyFont="1" applyBorder="1" applyAlignment="1">
      <alignment horizontal="center" vertical="center" textRotation="255"/>
    </xf>
    <xf numFmtId="0" fontId="29" fillId="0" borderId="62" xfId="0" applyFont="1" applyBorder="1" applyAlignment="1">
      <alignment vertical="center"/>
    </xf>
    <xf numFmtId="0" fontId="29" fillId="0" borderId="75" xfId="0" applyFont="1" applyBorder="1" applyAlignment="1">
      <alignment vertical="center"/>
    </xf>
    <xf numFmtId="0" fontId="29" fillId="0" borderId="62" xfId="0" applyFont="1" applyBorder="1" applyAlignment="1">
      <alignment horizontal="justify" vertical="center" wrapText="1"/>
    </xf>
    <xf numFmtId="0" fontId="29" fillId="0" borderId="89" xfId="0" applyFont="1" applyBorder="1" applyAlignment="1">
      <alignment horizontal="justify" vertical="center" wrapText="1"/>
    </xf>
    <xf numFmtId="0" fontId="29" fillId="0" borderId="75" xfId="0" applyFont="1" applyBorder="1" applyAlignment="1">
      <alignment horizontal="justify" vertical="center" wrapText="1"/>
    </xf>
    <xf numFmtId="0" fontId="29" fillId="0" borderId="78" xfId="0" applyFont="1" applyBorder="1" applyAlignment="1">
      <alignment horizontal="justify" wrapText="1"/>
    </xf>
    <xf numFmtId="0" fontId="29" fillId="0" borderId="76" xfId="0" applyFont="1" applyBorder="1" applyAlignment="1">
      <alignment horizontal="justify" wrapText="1"/>
    </xf>
    <xf numFmtId="0" fontId="29" fillId="0" borderId="90" xfId="0" applyFont="1" applyBorder="1" applyAlignment="1">
      <alignment horizontal="justify" wrapText="1"/>
    </xf>
    <xf numFmtId="0" fontId="29" fillId="0" borderId="42" xfId="0" applyFont="1" applyBorder="1" applyAlignment="1">
      <alignment horizontal="justify" wrapText="1"/>
    </xf>
    <xf numFmtId="0" fontId="29" fillId="0" borderId="15" xfId="0" applyFont="1" applyBorder="1" applyAlignment="1">
      <alignment horizontal="justify" wrapText="1"/>
    </xf>
    <xf numFmtId="0" fontId="29" fillId="0" borderId="16" xfId="0" applyFont="1" applyBorder="1" applyAlignment="1">
      <alignment horizontal="justify" wrapText="1"/>
    </xf>
    <xf numFmtId="0" fontId="29" fillId="0" borderId="91" xfId="0" applyFont="1" applyBorder="1" applyAlignment="1">
      <alignment horizontal="justify" wrapText="1"/>
    </xf>
    <xf numFmtId="0" fontId="29" fillId="0" borderId="10" xfId="0" applyFont="1" applyBorder="1" applyAlignment="1">
      <alignment horizontal="justify" wrapText="1"/>
    </xf>
    <xf numFmtId="0" fontId="29" fillId="0" borderId="11" xfId="0" applyFont="1" applyBorder="1" applyAlignment="1">
      <alignment horizontal="justify" wrapText="1"/>
    </xf>
    <xf numFmtId="0" fontId="29" fillId="0" borderId="64" xfId="0" applyFont="1" applyBorder="1" applyAlignment="1">
      <alignment horizontal="justify" wrapText="1"/>
    </xf>
    <xf numFmtId="0" fontId="29" fillId="0" borderId="92" xfId="0" applyFont="1" applyFill="1" applyBorder="1" applyAlignment="1">
      <alignment horizontal="left"/>
    </xf>
    <xf numFmtId="0" fontId="29" fillId="0" borderId="62" xfId="0" applyFont="1" applyBorder="1" applyAlignment="1">
      <alignment horizontal="justify" wrapText="1"/>
    </xf>
    <xf numFmtId="0" fontId="29" fillId="0" borderId="66" xfId="0" applyFont="1" applyBorder="1" applyAlignment="1">
      <alignment horizontal="justify" wrapText="1"/>
    </xf>
    <xf numFmtId="0" fontId="29" fillId="0" borderId="93" xfId="0" applyFont="1" applyFill="1" applyBorder="1" applyAlignment="1">
      <alignment horizontal="justify" wrapText="1"/>
    </xf>
    <xf numFmtId="0" fontId="29" fillId="0" borderId="10" xfId="0" applyFont="1" applyBorder="1" applyAlignment="1">
      <alignment horizontal="justify" vertical="center"/>
    </xf>
    <xf numFmtId="0" fontId="29" fillId="0" borderId="10" xfId="0" applyFont="1" applyBorder="1" applyAlignment="1">
      <alignment horizontal="justify"/>
    </xf>
    <xf numFmtId="0" fontId="29" fillId="0" borderId="11" xfId="0" applyFont="1" applyBorder="1" applyAlignment="1">
      <alignment horizontal="justify" vertical="center"/>
    </xf>
    <xf numFmtId="0" fontId="29" fillId="0" borderId="93" xfId="0" applyFont="1" applyFill="1" applyBorder="1" applyAlignment="1"/>
    <xf numFmtId="0" fontId="29" fillId="0" borderId="42" xfId="0" applyFont="1" applyBorder="1" applyAlignment="1">
      <alignment horizontal="justify" vertical="center"/>
    </xf>
    <xf numFmtId="0" fontId="29" fillId="0" borderId="62" xfId="0" applyFont="1" applyBorder="1" applyAlignment="1">
      <alignment horizontal="justify" vertical="center"/>
    </xf>
    <xf numFmtId="0" fontId="29" fillId="0" borderId="15" xfId="0" applyFont="1" applyBorder="1" applyAlignment="1">
      <alignment horizontal="left" vertical="center"/>
    </xf>
    <xf numFmtId="0" fontId="29" fillId="0" borderId="16" xfId="0" applyFont="1" applyBorder="1" applyAlignment="1">
      <alignment horizontal="left" vertical="center"/>
    </xf>
    <xf numFmtId="0" fontId="29" fillId="0" borderId="91" xfId="0" applyFont="1" applyBorder="1" applyAlignment="1">
      <alignment horizontal="left" vertical="center"/>
    </xf>
    <xf numFmtId="0" fontId="29" fillId="0" borderId="60" xfId="0" applyFont="1" applyBorder="1" applyAlignment="1">
      <alignment horizontal="left" vertical="center"/>
    </xf>
    <xf numFmtId="0" fontId="29" fillId="0" borderId="94" xfId="0" applyFont="1" applyBorder="1" applyAlignment="1">
      <alignment horizontal="left" vertical="center"/>
    </xf>
    <xf numFmtId="0" fontId="29" fillId="0" borderId="93" xfId="0" applyFont="1" applyFill="1" applyBorder="1" applyAlignment="1">
      <alignment horizontal="left" vertical="center"/>
    </xf>
    <xf numFmtId="0" fontId="29" fillId="0" borderId="63" xfId="0" applyFont="1" applyBorder="1" applyAlignment="1">
      <alignment horizontal="left" vertical="center"/>
    </xf>
    <xf numFmtId="0" fontId="29" fillId="0" borderId="62" xfId="0" applyFont="1" applyBorder="1" applyAlignment="1">
      <alignment horizontal="left" vertical="center"/>
    </xf>
    <xf numFmtId="0" fontId="29" fillId="0" borderId="15" xfId="0" applyFont="1" applyBorder="1" applyAlignment="1">
      <alignment horizontal="justify" vertical="center"/>
    </xf>
    <xf numFmtId="0" fontId="29" fillId="0" borderId="15" xfId="0" applyFont="1" applyBorder="1" applyAlignment="1">
      <alignment horizontal="justify"/>
    </xf>
    <xf numFmtId="0" fontId="29" fillId="0" borderId="16" xfId="0" applyFont="1" applyBorder="1" applyAlignment="1">
      <alignment horizontal="justify" vertical="center"/>
    </xf>
    <xf numFmtId="0" fontId="29" fillId="0" borderId="11" xfId="0" applyFont="1" applyBorder="1" applyAlignment="1">
      <alignment horizontal="left" vertical="center"/>
    </xf>
    <xf numFmtId="0" fontId="29" fillId="0" borderId="64" xfId="0" applyFont="1" applyBorder="1" applyAlignment="1">
      <alignment horizontal="left" vertical="center"/>
    </xf>
    <xf numFmtId="0" fontId="29" fillId="0" borderId="62" xfId="0" applyFont="1" applyBorder="1" applyAlignment="1">
      <alignment horizontal="justify"/>
    </xf>
    <xf numFmtId="0" fontId="29" fillId="0" borderId="66" xfId="0" applyFont="1" applyBorder="1" applyAlignment="1">
      <alignment horizontal="justify"/>
    </xf>
    <xf numFmtId="0" fontId="29" fillId="0" borderId="63" xfId="0" applyFont="1" applyBorder="1" applyAlignment="1">
      <alignment horizontal="justify"/>
    </xf>
    <xf numFmtId="0" fontId="29" fillId="0" borderId="61" xfId="0" applyFont="1" applyBorder="1" applyAlignment="1">
      <alignment horizontal="center"/>
    </xf>
    <xf numFmtId="0" fontId="29" fillId="0" borderId="10" xfId="0" applyFont="1" applyBorder="1" applyAlignment="1"/>
    <xf numFmtId="0" fontId="29" fillId="0" borderId="11" xfId="0" applyFont="1" applyBorder="1" applyAlignment="1"/>
    <xf numFmtId="0" fontId="29" fillId="0" borderId="64" xfId="0" applyFont="1" applyBorder="1" applyAlignment="1"/>
    <xf numFmtId="0" fontId="29" fillId="0" borderId="63" xfId="0" applyFont="1" applyBorder="1" applyAlignment="1"/>
    <xf numFmtId="0" fontId="29" fillId="0" borderId="62" xfId="0" applyFont="1" applyBorder="1" applyAlignment="1"/>
    <xf numFmtId="0" fontId="29" fillId="0" borderId="63" xfId="0" applyFont="1" applyBorder="1" applyAlignment="1">
      <alignment horizontal="center"/>
    </xf>
    <xf numFmtId="0" fontId="29" fillId="0" borderId="66" xfId="0" applyFont="1" applyBorder="1" applyAlignment="1"/>
    <xf numFmtId="0" fontId="29" fillId="0" borderId="16" xfId="0" applyFont="1" applyBorder="1" applyAlignment="1">
      <alignment horizontal="center"/>
    </xf>
    <xf numFmtId="0" fontId="29" fillId="0" borderId="23" xfId="0" applyFont="1" applyBorder="1" applyAlignment="1">
      <alignment horizontal="center"/>
    </xf>
    <xf numFmtId="0" fontId="29" fillId="0" borderId="16" xfId="0" applyFont="1" applyBorder="1" applyAlignment="1"/>
    <xf numFmtId="0" fontId="29" fillId="0" borderId="91" xfId="0" applyFont="1" applyBorder="1" applyAlignment="1"/>
    <xf numFmtId="0" fontId="29" fillId="0" borderId="11" xfId="0" applyFont="1" applyFill="1" applyBorder="1" applyAlignment="1">
      <alignment horizontal="center" shrinkToFit="1"/>
    </xf>
    <xf numFmtId="0" fontId="29" fillId="0" borderId="62" xfId="0" applyFont="1" applyFill="1" applyBorder="1" applyAlignment="1">
      <alignment horizontal="center" shrinkToFit="1"/>
    </xf>
    <xf numFmtId="0" fontId="29" fillId="0" borderId="16" xfId="0" applyFont="1" applyBorder="1" applyAlignment="1">
      <alignment vertical="center"/>
    </xf>
    <xf numFmtId="0" fontId="29" fillId="0" borderId="84" xfId="0" applyFont="1" applyBorder="1" applyAlignment="1">
      <alignment vertical="center"/>
    </xf>
    <xf numFmtId="0" fontId="29" fillId="0" borderId="16" xfId="0" applyFont="1" applyBorder="1" applyAlignment="1">
      <alignment horizontal="justify" vertical="center" wrapText="1"/>
    </xf>
    <xf numFmtId="0" fontId="29" fillId="0" borderId="17" xfId="0" applyFont="1" applyBorder="1" applyAlignment="1">
      <alignment horizontal="justify" vertical="center" wrapText="1"/>
    </xf>
    <xf numFmtId="0" fontId="29" fillId="0" borderId="95" xfId="0" applyFont="1" applyBorder="1" applyAlignment="1">
      <alignment horizontal="justify" vertical="center" wrapText="1"/>
    </xf>
    <xf numFmtId="0" fontId="29" fillId="0" borderId="84" xfId="0" applyFont="1" applyBorder="1" applyAlignment="1">
      <alignment horizontal="justify" vertical="center" wrapText="1"/>
    </xf>
    <xf numFmtId="0" fontId="29" fillId="0" borderId="16" xfId="0" applyFont="1" applyFill="1" applyBorder="1" applyAlignment="1">
      <alignment horizontal="center" shrinkToFit="1"/>
    </xf>
    <xf numFmtId="0" fontId="29" fillId="0" borderId="23" xfId="0" applyFont="1" applyFill="1" applyBorder="1" applyAlignment="1">
      <alignment horizontal="center" shrinkToFit="1"/>
    </xf>
    <xf numFmtId="0" fontId="29" fillId="0" borderId="23" xfId="0" applyFont="1" applyBorder="1" applyAlignment="1"/>
    <xf numFmtId="0" fontId="32" fillId="0" borderId="0" xfId="0" applyFont="1" applyFill="1" applyAlignment="1">
      <alignment vertical="center"/>
    </xf>
    <xf numFmtId="0" fontId="32" fillId="0" borderId="0" xfId="0" applyFont="1" applyFill="1" applyBorder="1" applyAlignment="1">
      <alignment horizontal="center" vertical="center"/>
    </xf>
    <xf numFmtId="0" fontId="29" fillId="0" borderId="12" xfId="0" applyFont="1" applyFill="1" applyBorder="1" applyAlignment="1">
      <alignment vertical="center"/>
    </xf>
    <xf numFmtId="0" fontId="0" fillId="0" borderId="12" xfId="0" applyBorder="1" applyAlignment="1">
      <alignment horizontal="center" vertical="center"/>
    </xf>
    <xf numFmtId="0" fontId="29" fillId="0" borderId="61" xfId="0" applyFont="1" applyFill="1" applyBorder="1" applyAlignment="1">
      <alignment vertical="center"/>
    </xf>
    <xf numFmtId="0" fontId="29" fillId="0" borderId="0" xfId="0" applyFont="1" applyFill="1" applyAlignment="1">
      <alignment horizontal="center"/>
    </xf>
    <xf numFmtId="0" fontId="33" fillId="0" borderId="0" xfId="0" applyFont="1" applyFill="1" applyAlignment="1">
      <alignment horizontal="left"/>
    </xf>
    <xf numFmtId="0" fontId="32" fillId="0" borderId="0" xfId="0" applyFont="1" applyFill="1" applyAlignment="1">
      <alignment horizontal="center" vertical="center"/>
    </xf>
    <xf numFmtId="0" fontId="29" fillId="0" borderId="17"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Border="1" applyAlignment="1">
      <alignment horizontal="left" vertical="center"/>
    </xf>
    <xf numFmtId="0" fontId="29" fillId="0" borderId="60" xfId="0" applyFont="1" applyFill="1" applyBorder="1" applyAlignment="1">
      <alignment vertical="center"/>
    </xf>
    <xf numFmtId="0" fontId="29" fillId="0" borderId="26" xfId="0" applyFont="1" applyFill="1" applyBorder="1" applyAlignment="1">
      <alignment vertical="center"/>
    </xf>
    <xf numFmtId="0" fontId="29" fillId="0" borderId="59" xfId="0" applyFont="1" applyFill="1" applyBorder="1" applyAlignment="1">
      <alignment vertical="center"/>
    </xf>
    <xf numFmtId="0" fontId="29" fillId="0" borderId="12" xfId="0" applyFont="1" applyFill="1" applyBorder="1" applyAlignment="1">
      <alignment horizontal="left" vertical="center"/>
    </xf>
    <xf numFmtId="0" fontId="29" fillId="0" borderId="61" xfId="0" applyFont="1" applyFill="1" applyBorder="1" applyAlignment="1">
      <alignment horizontal="left" vertical="center"/>
    </xf>
    <xf numFmtId="0" fontId="29" fillId="0" borderId="0" xfId="0" applyFont="1" applyFill="1" applyBorder="1" applyAlignment="1">
      <alignment vertical="top" wrapText="1"/>
    </xf>
    <xf numFmtId="0" fontId="29" fillId="0" borderId="16" xfId="0" applyFont="1" applyFill="1" applyBorder="1" applyAlignment="1">
      <alignment vertical="center" wrapText="1"/>
    </xf>
    <xf numFmtId="0" fontId="29" fillId="0" borderId="17" xfId="0" applyFont="1" applyFill="1" applyBorder="1" applyAlignment="1">
      <alignment vertical="center" wrapText="1"/>
    </xf>
    <xf numFmtId="0" fontId="29" fillId="0" borderId="23" xfId="0" applyFont="1" applyFill="1" applyBorder="1" applyAlignment="1">
      <alignment vertical="center" wrapText="1"/>
    </xf>
    <xf numFmtId="0" fontId="29" fillId="0" borderId="12" xfId="0" applyFont="1" applyFill="1" applyBorder="1" applyAlignment="1">
      <alignment horizontal="center" vertical="center" wrapText="1"/>
    </xf>
    <xf numFmtId="0" fontId="29" fillId="0" borderId="61" xfId="0" applyFont="1" applyFill="1" applyBorder="1" applyAlignment="1">
      <alignment horizontal="center" vertical="center" wrapText="1"/>
    </xf>
    <xf numFmtId="0" fontId="0" fillId="0" borderId="17" xfId="0" applyFont="1" applyFill="1" applyBorder="1" applyAlignment="1">
      <alignment vertical="center"/>
    </xf>
    <xf numFmtId="0" fontId="0" fillId="0" borderId="23" xfId="0" applyFont="1" applyFill="1" applyBorder="1" applyAlignment="1">
      <alignment vertical="center"/>
    </xf>
    <xf numFmtId="0" fontId="29" fillId="0" borderId="59" xfId="0" applyFont="1" applyFill="1" applyBorder="1" applyAlignment="1">
      <alignment horizontal="left" vertical="center"/>
    </xf>
    <xf numFmtId="0" fontId="29" fillId="0" borderId="96" xfId="0" applyFont="1" applyFill="1" applyBorder="1" applyAlignment="1">
      <alignment horizontal="left" vertical="center" wrapText="1"/>
    </xf>
    <xf numFmtId="0" fontId="29" fillId="0" borderId="97" xfId="0" applyFont="1" applyFill="1" applyBorder="1" applyAlignment="1">
      <alignment horizontal="left" vertical="center"/>
    </xf>
    <xf numFmtId="0" fontId="29" fillId="0" borderId="98"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29" fillId="0" borderId="97" xfId="0" applyFont="1" applyFill="1" applyBorder="1" applyAlignment="1">
      <alignment horizontal="left" vertical="center" wrapText="1"/>
    </xf>
    <xf numFmtId="0" fontId="29" fillId="0" borderId="100" xfId="0" applyFont="1" applyFill="1" applyBorder="1" applyAlignment="1">
      <alignment horizontal="left" vertical="center"/>
    </xf>
    <xf numFmtId="0" fontId="0" fillId="0" borderId="0" xfId="0" applyBorder="1" applyAlignment="1">
      <alignment horizontal="center" vertical="center"/>
    </xf>
    <xf numFmtId="0" fontId="0" fillId="0" borderId="61"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29" fillId="0" borderId="89" xfId="0" applyFont="1" applyFill="1" applyBorder="1" applyAlignment="1">
      <alignment horizontal="center" vertical="center" wrapText="1"/>
    </xf>
    <xf numFmtId="0" fontId="29" fillId="0" borderId="102" xfId="0" applyFont="1" applyFill="1" applyBorder="1" applyAlignment="1">
      <alignment horizontal="center" vertical="center" wrapText="1"/>
    </xf>
    <xf numFmtId="0" fontId="0" fillId="0" borderId="73" xfId="0" applyBorder="1" applyAlignment="1">
      <alignment horizontal="center" vertical="center"/>
    </xf>
    <xf numFmtId="0" fontId="29" fillId="0" borderId="63" xfId="0" applyFont="1" applyFill="1" applyBorder="1" applyAlignment="1">
      <alignment vertical="center"/>
    </xf>
    <xf numFmtId="0" fontId="29" fillId="0" borderId="74" xfId="0" applyFont="1" applyFill="1" applyBorder="1" applyAlignment="1">
      <alignment vertical="center"/>
    </xf>
    <xf numFmtId="0" fontId="29" fillId="0" borderId="103" xfId="0" applyFont="1" applyFill="1" applyBorder="1" applyAlignment="1">
      <alignment vertical="center"/>
    </xf>
    <xf numFmtId="0" fontId="29" fillId="0" borderId="89" xfId="0" applyFont="1" applyFill="1" applyBorder="1" applyAlignment="1">
      <alignment horizontal="left" vertical="center"/>
    </xf>
    <xf numFmtId="0" fontId="29" fillId="0" borderId="74" xfId="0" applyFont="1" applyFill="1" applyBorder="1" applyAlignment="1">
      <alignment horizontal="left" vertical="center"/>
    </xf>
    <xf numFmtId="0" fontId="29" fillId="0" borderId="103" xfId="0" applyFont="1" applyFill="1" applyBorder="1" applyAlignment="1">
      <alignment horizontal="left" vertical="center"/>
    </xf>
    <xf numFmtId="0" fontId="29" fillId="0" borderId="63" xfId="0" applyFont="1" applyFill="1" applyBorder="1" applyAlignment="1">
      <alignment vertical="center" wrapText="1"/>
    </xf>
    <xf numFmtId="0" fontId="0" fillId="0" borderId="74" xfId="0" applyFont="1" applyFill="1" applyBorder="1" applyAlignment="1">
      <alignment vertical="center"/>
    </xf>
    <xf numFmtId="0" fontId="0" fillId="0" borderId="103" xfId="0" applyFont="1" applyFill="1" applyBorder="1" applyAlignment="1">
      <alignment vertical="center"/>
    </xf>
    <xf numFmtId="0" fontId="0" fillId="0" borderId="75" xfId="0" applyFont="1" applyFill="1" applyBorder="1" applyAlignment="1">
      <alignment vertical="center"/>
    </xf>
    <xf numFmtId="0" fontId="0" fillId="0" borderId="74" xfId="0" applyBorder="1" applyAlignment="1">
      <alignment horizontal="center" vertical="center"/>
    </xf>
    <xf numFmtId="0" fontId="0" fillId="0" borderId="103" xfId="0" applyBorder="1" applyAlignment="1">
      <alignment horizontal="center" vertical="center"/>
    </xf>
    <xf numFmtId="0" fontId="0" fillId="0" borderId="75" xfId="0" applyBorder="1" applyAlignment="1">
      <alignment horizontal="center" vertical="center"/>
    </xf>
    <xf numFmtId="0" fontId="0" fillId="0" borderId="63" xfId="0" applyBorder="1" applyAlignment="1">
      <alignment horizontal="center" vertical="center"/>
    </xf>
    <xf numFmtId="0" fontId="29" fillId="0" borderId="103" xfId="0" applyFont="1" applyFill="1" applyBorder="1" applyAlignment="1">
      <alignment horizontal="center" vertical="center" wrapText="1"/>
    </xf>
    <xf numFmtId="0" fontId="0" fillId="0" borderId="89" xfId="0" applyFont="1" applyFill="1" applyBorder="1" applyAlignment="1">
      <alignment horizontal="left" vertical="center"/>
    </xf>
    <xf numFmtId="0" fontId="0" fillId="0" borderId="80" xfId="0" applyFont="1" applyFill="1" applyBorder="1" applyAlignment="1">
      <alignment vertical="center"/>
    </xf>
    <xf numFmtId="0" fontId="29" fillId="0" borderId="67" xfId="0" applyFont="1" applyFill="1" applyBorder="1" applyAlignment="1">
      <alignment horizontal="center" vertical="center"/>
    </xf>
    <xf numFmtId="0" fontId="29" fillId="0" borderId="93" xfId="0" applyFont="1" applyFill="1" applyBorder="1" applyAlignment="1">
      <alignment horizontal="center" vertical="center"/>
    </xf>
    <xf numFmtId="0" fontId="0" fillId="0" borderId="83" xfId="0" applyFont="1" applyFill="1" applyBorder="1" applyAlignment="1">
      <alignment vertical="center"/>
    </xf>
    <xf numFmtId="0" fontId="0" fillId="0" borderId="104" xfId="0" applyFont="1" applyFill="1" applyBorder="1" applyAlignment="1">
      <alignment vertical="center"/>
    </xf>
    <xf numFmtId="0" fontId="0" fillId="0" borderId="95" xfId="0" applyFont="1" applyFill="1" applyBorder="1" applyAlignment="1">
      <alignment horizontal="left" vertical="center"/>
    </xf>
    <xf numFmtId="0" fontId="0" fillId="0" borderId="85" xfId="0" applyFont="1" applyFill="1" applyBorder="1" applyAlignment="1">
      <alignment vertical="center"/>
    </xf>
    <xf numFmtId="0" fontId="0" fillId="0" borderId="84" xfId="0" applyFont="1" applyFill="1" applyBorder="1" applyAlignment="1">
      <alignment vertical="center"/>
    </xf>
    <xf numFmtId="0" fontId="29" fillId="0" borderId="105" xfId="0" applyFont="1" applyFill="1" applyBorder="1" applyAlignment="1">
      <alignment horizontal="center" vertical="center"/>
    </xf>
    <xf numFmtId="0" fontId="29" fillId="0" borderId="41" xfId="0" applyFont="1" applyFill="1" applyBorder="1" applyAlignment="1">
      <alignment horizontal="center" vertical="center"/>
    </xf>
    <xf numFmtId="0" fontId="0" fillId="0" borderId="11" xfId="0" applyBorder="1" applyAlignment="1">
      <alignment horizontal="center" vertical="center"/>
    </xf>
    <xf numFmtId="0" fontId="29" fillId="0" borderId="12" xfId="0" applyFont="1" applyFill="1" applyBorder="1" applyAlignment="1">
      <alignment vertical="top"/>
    </xf>
    <xf numFmtId="0" fontId="29" fillId="0" borderId="61" xfId="0" applyFont="1" applyFill="1" applyBorder="1" applyAlignment="1">
      <alignment vertical="top"/>
    </xf>
    <xf numFmtId="0" fontId="29" fillId="0" borderId="106"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0" xfId="0" applyFont="1" applyFill="1" applyBorder="1" applyAlignment="1">
      <alignment vertical="top"/>
    </xf>
    <xf numFmtId="0" fontId="29" fillId="0" borderId="63" xfId="0" applyFont="1" applyFill="1" applyBorder="1" applyAlignment="1">
      <alignment vertical="top"/>
    </xf>
    <xf numFmtId="0" fontId="29" fillId="0" borderId="107"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16" xfId="0" applyFont="1" applyFill="1" applyBorder="1" applyAlignment="1">
      <alignment vertical="top"/>
    </xf>
    <xf numFmtId="0" fontId="29" fillId="0" borderId="17" xfId="0" applyFont="1" applyFill="1" applyBorder="1" applyAlignment="1">
      <alignment vertical="top"/>
    </xf>
    <xf numFmtId="0" fontId="29" fillId="0" borderId="23" xfId="0" applyFont="1" applyFill="1" applyBorder="1" applyAlignment="1">
      <alignment vertical="top"/>
    </xf>
    <xf numFmtId="0" fontId="29" fillId="0" borderId="108" xfId="0" applyFont="1" applyFill="1" applyBorder="1" applyAlignment="1">
      <alignment horizontal="center" vertical="center"/>
    </xf>
    <xf numFmtId="0" fontId="29" fillId="0" borderId="109" xfId="0" applyFont="1" applyFill="1" applyBorder="1" applyAlignment="1">
      <alignment horizontal="center" vertical="center"/>
    </xf>
    <xf numFmtId="0" fontId="29" fillId="0" borderId="110" xfId="0" applyFont="1" applyFill="1" applyBorder="1" applyAlignment="1">
      <alignment horizontal="center" vertical="center"/>
    </xf>
    <xf numFmtId="0" fontId="29" fillId="0" borderId="0" xfId="0" applyFont="1" applyAlignment="1">
      <alignment horizontal="center" vertical="center" wrapText="1"/>
    </xf>
    <xf numFmtId="0" fontId="29" fillId="0" borderId="12" xfId="0" applyFont="1" applyBorder="1" applyAlignment="1">
      <alignment horizontal="center" vertical="center"/>
    </xf>
    <xf numFmtId="0" fontId="29" fillId="0" borderId="42" xfId="0" applyFont="1" applyBorder="1" applyAlignment="1">
      <alignment vertical="center"/>
    </xf>
    <xf numFmtId="0" fontId="33" fillId="0" borderId="0" xfId="0" applyFont="1" applyAlignment="1">
      <alignment horizontal="center" vertical="center"/>
    </xf>
    <xf numFmtId="0" fontId="31" fillId="0" borderId="0" xfId="0" applyFont="1" applyAlignment="1">
      <alignment horizontal="center" vertical="center"/>
    </xf>
    <xf numFmtId="0" fontId="29" fillId="0" borderId="17" xfId="0" applyFont="1" applyBorder="1" applyAlignment="1">
      <alignment vertical="center"/>
    </xf>
    <xf numFmtId="0" fontId="29" fillId="0" borderId="23" xfId="0" applyFont="1" applyBorder="1" applyAlignment="1">
      <alignment vertical="center"/>
    </xf>
    <xf numFmtId="0" fontId="29" fillId="0" borderId="17" xfId="0" applyFont="1" applyBorder="1" applyAlignment="1">
      <alignment horizontal="left" vertical="center"/>
    </xf>
    <xf numFmtId="0" fontId="29" fillId="0" borderId="23" xfId="0" applyFont="1" applyBorder="1" applyAlignment="1">
      <alignment horizontal="left" vertical="center"/>
    </xf>
    <xf numFmtId="0" fontId="29" fillId="0" borderId="57" xfId="0" applyFont="1" applyBorder="1" applyAlignment="1">
      <alignment horizontal="center" vertical="center"/>
    </xf>
    <xf numFmtId="0" fontId="29" fillId="0" borderId="57" xfId="0" applyFont="1" applyBorder="1" applyAlignment="1">
      <alignment vertical="center"/>
    </xf>
    <xf numFmtId="0" fontId="29" fillId="0" borderId="15" xfId="0" applyFont="1" applyBorder="1" applyAlignment="1">
      <alignment vertical="center"/>
    </xf>
    <xf numFmtId="0" fontId="12" fillId="35" borderId="0" xfId="42" applyFill="1">
      <alignment vertical="center"/>
    </xf>
    <xf numFmtId="0" fontId="35" fillId="35" borderId="0" xfId="42" applyFont="1" applyFill="1" applyAlignment="1">
      <alignment vertical="center"/>
    </xf>
    <xf numFmtId="0" fontId="36" fillId="35" borderId="0" xfId="42" applyFont="1" applyFill="1" applyAlignment="1">
      <alignment horizontal="left" vertical="center"/>
    </xf>
    <xf numFmtId="0" fontId="35" fillId="35" borderId="0" xfId="42" applyFont="1" applyFill="1" applyAlignment="1">
      <alignment horizontal="left" vertical="center"/>
    </xf>
    <xf numFmtId="0" fontId="35" fillId="36" borderId="57" xfId="42" applyFont="1" applyFill="1" applyBorder="1" applyAlignment="1">
      <alignment horizontal="left" vertical="center"/>
    </xf>
    <xf numFmtId="0" fontId="35" fillId="37" borderId="57" xfId="42" applyFont="1" applyFill="1" applyBorder="1" applyAlignment="1">
      <alignment horizontal="left" vertical="center"/>
    </xf>
    <xf numFmtId="0" fontId="37" fillId="35" borderId="0" xfId="42" applyFont="1" applyFill="1" applyAlignment="1">
      <alignment horizontal="left" vertical="center"/>
    </xf>
    <xf numFmtId="0" fontId="38" fillId="35" borderId="0" xfId="42" applyFont="1" applyFill="1" applyAlignment="1">
      <alignment vertical="center"/>
    </xf>
    <xf numFmtId="0" fontId="39" fillId="35" borderId="0" xfId="42" applyFont="1" applyFill="1" applyAlignment="1">
      <alignment horizontal="left" vertical="center"/>
    </xf>
    <xf numFmtId="0" fontId="39" fillId="0" borderId="0" xfId="42" applyFont="1" applyAlignment="1">
      <alignment horizontal="left" vertical="center"/>
    </xf>
    <xf numFmtId="0" fontId="35" fillId="35" borderId="0" xfId="42" applyFont="1" applyFill="1" applyAlignment="1">
      <alignment vertical="center" textRotation="90"/>
    </xf>
    <xf numFmtId="0" fontId="35" fillId="35" borderId="57" xfId="42" applyFont="1" applyFill="1" applyBorder="1" applyAlignment="1">
      <alignment horizontal="center" vertical="center"/>
    </xf>
    <xf numFmtId="0" fontId="40" fillId="35" borderId="0" xfId="42" applyFont="1" applyFill="1" applyAlignment="1">
      <alignment horizontal="left" vertical="center"/>
    </xf>
    <xf numFmtId="0" fontId="35" fillId="35" borderId="57" xfId="42" applyFont="1" applyFill="1" applyBorder="1" applyAlignment="1">
      <alignment horizontal="left" vertical="center"/>
    </xf>
    <xf numFmtId="0" fontId="40" fillId="35" borderId="0" xfId="42" applyFont="1" applyFill="1" applyBorder="1" applyAlignment="1">
      <alignment horizontal="left" vertical="center"/>
    </xf>
    <xf numFmtId="0" fontId="40" fillId="35" borderId="0" xfId="42" applyFont="1" applyFill="1" applyBorder="1" applyAlignment="1">
      <alignment vertical="center" shrinkToFit="1"/>
    </xf>
    <xf numFmtId="0" fontId="35" fillId="35" borderId="0" xfId="42" applyFont="1" applyFill="1" applyAlignment="1">
      <alignment vertical="center" wrapText="1"/>
    </xf>
    <xf numFmtId="0" fontId="35" fillId="35" borderId="0" xfId="42" applyFont="1" applyFill="1" applyAlignment="1">
      <alignment horizontal="left" vertical="center" wrapText="1"/>
    </xf>
    <xf numFmtId="0" fontId="40" fillId="35" borderId="0" xfId="42" applyFont="1" applyFill="1" applyBorder="1" applyAlignment="1">
      <alignment vertical="center"/>
    </xf>
    <xf numFmtId="0" fontId="41" fillId="35" borderId="0" xfId="42" applyFont="1" applyFill="1" applyBorder="1" applyAlignment="1">
      <alignment vertical="center" shrinkToFit="1"/>
    </xf>
    <xf numFmtId="0" fontId="35" fillId="0" borderId="0" xfId="42" applyFont="1" applyFill="1" applyAlignment="1">
      <alignment vertical="center"/>
    </xf>
    <xf numFmtId="0" fontId="42" fillId="0" borderId="0" xfId="42" applyFont="1" applyFill="1" applyAlignment="1">
      <alignment vertical="center"/>
    </xf>
    <xf numFmtId="0" fontId="32" fillId="0" borderId="0" xfId="42" applyFont="1" applyFill="1" applyAlignment="1" applyProtection="1">
      <alignment vertical="center"/>
    </xf>
    <xf numFmtId="0" fontId="42" fillId="0" borderId="0" xfId="42" applyFont="1" applyFill="1" applyAlignment="1" applyProtection="1">
      <alignment vertical="center"/>
    </xf>
    <xf numFmtId="0" fontId="35" fillId="0" borderId="0" xfId="42" applyFont="1" applyFill="1" applyAlignment="1" applyProtection="1">
      <alignment vertical="center"/>
    </xf>
    <xf numFmtId="0" fontId="35" fillId="0" borderId="0" xfId="42" applyFont="1" applyFill="1" applyBorder="1" applyAlignment="1">
      <alignment vertical="center"/>
    </xf>
    <xf numFmtId="0" fontId="32" fillId="35" borderId="0" xfId="42" applyFont="1" applyFill="1" applyBorder="1" applyAlignment="1" applyProtection="1">
      <alignment vertical="center"/>
    </xf>
    <xf numFmtId="0" fontId="32" fillId="35" borderId="0" xfId="42" applyFont="1" applyFill="1" applyBorder="1" applyAlignment="1" applyProtection="1">
      <alignment horizontal="center" vertical="center"/>
    </xf>
    <xf numFmtId="0" fontId="32" fillId="0" borderId="111" xfId="42" applyFont="1" applyFill="1" applyBorder="1" applyAlignment="1" applyProtection="1">
      <alignment horizontal="center" vertical="center"/>
    </xf>
    <xf numFmtId="0" fontId="32" fillId="0" borderId="112" xfId="42" applyFont="1" applyFill="1" applyBorder="1" applyAlignment="1" applyProtection="1">
      <alignment horizontal="center" vertical="center"/>
    </xf>
    <xf numFmtId="0" fontId="32" fillId="0" borderId="113" xfId="42" applyFont="1" applyFill="1" applyBorder="1" applyAlignment="1" applyProtection="1">
      <alignment horizontal="center" vertical="center"/>
    </xf>
    <xf numFmtId="0" fontId="32" fillId="0" borderId="114" xfId="42" applyFont="1" applyFill="1" applyBorder="1" applyAlignment="1" applyProtection="1">
      <alignment vertical="center"/>
    </xf>
    <xf numFmtId="0" fontId="32" fillId="0" borderId="115" xfId="42" applyFont="1" applyFill="1" applyBorder="1" applyAlignment="1" applyProtection="1">
      <alignment vertical="center"/>
    </xf>
    <xf numFmtId="0" fontId="32" fillId="0" borderId="116" xfId="42" applyFont="1" applyFill="1" applyBorder="1" applyAlignment="1" applyProtection="1">
      <alignment vertical="center"/>
    </xf>
    <xf numFmtId="0" fontId="43" fillId="0" borderId="0" xfId="42" applyFont="1" applyFill="1" applyBorder="1" applyAlignment="1" applyProtection="1">
      <alignment vertical="center"/>
    </xf>
    <xf numFmtId="0" fontId="32" fillId="0" borderId="0" xfId="42" applyFont="1" applyFill="1" applyAlignment="1" applyProtection="1">
      <alignment horizontal="left" vertical="center"/>
    </xf>
    <xf numFmtId="0" fontId="35" fillId="0" borderId="0" xfId="42" applyFont="1" applyFill="1" applyAlignment="1" applyProtection="1">
      <alignment horizontal="left" vertical="center"/>
    </xf>
    <xf numFmtId="0" fontId="32" fillId="0" borderId="117" xfId="42" applyFont="1" applyFill="1" applyBorder="1" applyAlignment="1" applyProtection="1">
      <alignment horizontal="center" vertical="center" wrapText="1"/>
    </xf>
    <xf numFmtId="0" fontId="32" fillId="0" borderId="0" xfId="42" applyFont="1" applyFill="1" applyBorder="1" applyAlignment="1" applyProtection="1">
      <alignment horizontal="center" vertical="center" wrapText="1"/>
    </xf>
    <xf numFmtId="0" fontId="32" fillId="0" borderId="118" xfId="42" applyFont="1" applyFill="1" applyBorder="1" applyAlignment="1" applyProtection="1">
      <alignment horizontal="center" vertical="center" wrapText="1"/>
    </xf>
    <xf numFmtId="0" fontId="35" fillId="6" borderId="119" xfId="42" applyFont="1" applyFill="1" applyBorder="1" applyAlignment="1" applyProtection="1">
      <alignment horizontal="center" vertical="center" wrapText="1"/>
      <protection locked="0"/>
    </xf>
    <xf numFmtId="0" fontId="35" fillId="6" borderId="120" xfId="42" applyFont="1" applyFill="1" applyBorder="1" applyAlignment="1" applyProtection="1">
      <alignment horizontal="center" vertical="center" wrapText="1"/>
      <protection locked="0"/>
    </xf>
    <xf numFmtId="0" fontId="35" fillId="6" borderId="121" xfId="42" applyFont="1" applyFill="1" applyBorder="1" applyAlignment="1" applyProtection="1">
      <alignment horizontal="center" vertical="center" wrapText="1"/>
      <protection locked="0"/>
    </xf>
    <xf numFmtId="0" fontId="38" fillId="0" borderId="0" xfId="42" applyFont="1" applyFill="1" applyAlignment="1" applyProtection="1">
      <alignment vertical="center"/>
    </xf>
    <xf numFmtId="0" fontId="43" fillId="0" borderId="0" xfId="42" applyFont="1" applyFill="1" applyBorder="1" applyAlignment="1" applyProtection="1">
      <alignment horizontal="center" vertical="center"/>
    </xf>
    <xf numFmtId="0" fontId="43" fillId="0" borderId="63" xfId="42" applyFont="1" applyFill="1" applyBorder="1" applyAlignment="1" applyProtection="1">
      <alignment horizontal="center" vertical="center"/>
    </xf>
    <xf numFmtId="0" fontId="43" fillId="0" borderId="10" xfId="42" applyFont="1" applyFill="1" applyBorder="1" applyAlignment="1" applyProtection="1">
      <alignment horizontal="center" vertical="center"/>
    </xf>
    <xf numFmtId="0" fontId="43" fillId="0" borderId="0" xfId="42" applyFont="1" applyFill="1" applyBorder="1" applyAlignment="1" applyProtection="1">
      <alignment horizontal="left" vertical="center"/>
    </xf>
    <xf numFmtId="176" fontId="43" fillId="0" borderId="10" xfId="42" applyNumberFormat="1" applyFont="1" applyFill="1" applyBorder="1" applyAlignment="1" applyProtection="1">
      <alignment horizontal="center" vertical="center"/>
    </xf>
    <xf numFmtId="0" fontId="43" fillId="0" borderId="0" xfId="42" applyFont="1" applyFill="1" applyAlignment="1" applyProtection="1">
      <alignment vertical="center"/>
    </xf>
    <xf numFmtId="0" fontId="35" fillId="0" borderId="0" xfId="42" applyFont="1" applyFill="1" applyBorder="1" applyAlignment="1">
      <alignment horizontal="left" vertical="center"/>
    </xf>
    <xf numFmtId="0" fontId="35" fillId="0" borderId="0" xfId="42" applyFont="1" applyFill="1" applyBorder="1" applyAlignment="1">
      <alignment vertical="center" wrapText="1"/>
    </xf>
    <xf numFmtId="0" fontId="42" fillId="0" borderId="0" xfId="42" applyFont="1" applyFill="1" applyAlignment="1" applyProtection="1">
      <alignment horizontal="left" vertical="center"/>
    </xf>
    <xf numFmtId="0" fontId="32" fillId="0" borderId="122" xfId="42" applyFont="1" applyFill="1" applyBorder="1" applyAlignment="1" applyProtection="1">
      <alignment horizontal="center" vertical="center" wrapText="1"/>
    </xf>
    <xf numFmtId="0" fontId="32" fillId="0" borderId="17" xfId="42" applyFont="1" applyFill="1" applyBorder="1" applyAlignment="1" applyProtection="1">
      <alignment horizontal="center" vertical="center" wrapText="1"/>
    </xf>
    <xf numFmtId="0" fontId="32" fillId="0" borderId="123" xfId="42" applyFont="1" applyFill="1" applyBorder="1" applyAlignment="1" applyProtection="1">
      <alignment horizontal="center" vertical="center" wrapText="1"/>
    </xf>
    <xf numFmtId="0" fontId="35" fillId="6" borderId="124" xfId="42" applyFont="1" applyFill="1" applyBorder="1" applyAlignment="1" applyProtection="1">
      <alignment horizontal="center" vertical="center" wrapText="1"/>
      <protection locked="0"/>
    </xf>
    <xf numFmtId="0" fontId="35" fillId="6" borderId="15" xfId="42" applyFont="1" applyFill="1" applyBorder="1" applyAlignment="1" applyProtection="1">
      <alignment horizontal="center" vertical="center" wrapText="1"/>
      <protection locked="0"/>
    </xf>
    <xf numFmtId="0" fontId="35" fillId="6" borderId="125" xfId="42" applyFont="1" applyFill="1" applyBorder="1" applyAlignment="1" applyProtection="1">
      <alignment horizontal="center" vertical="center" wrapText="1"/>
      <protection locked="0"/>
    </xf>
    <xf numFmtId="0" fontId="35" fillId="0" borderId="0" xfId="42" applyFont="1" applyFill="1" applyBorder="1" applyAlignment="1" applyProtection="1">
      <alignment vertical="center" shrinkToFit="1"/>
    </xf>
    <xf numFmtId="0" fontId="43" fillId="0" borderId="15" xfId="42" applyFont="1" applyFill="1" applyBorder="1" applyAlignment="1" applyProtection="1">
      <alignment horizontal="center" vertical="center"/>
    </xf>
    <xf numFmtId="176" fontId="43" fillId="0" borderId="42" xfId="42" applyNumberFormat="1" applyFont="1" applyFill="1" applyBorder="1" applyAlignment="1" applyProtection="1">
      <alignment horizontal="center" vertical="center"/>
    </xf>
    <xf numFmtId="0" fontId="43" fillId="0" borderId="42" xfId="42" applyFont="1" applyFill="1" applyBorder="1" applyAlignment="1" applyProtection="1">
      <alignment horizontal="center" vertical="center"/>
    </xf>
    <xf numFmtId="0" fontId="32" fillId="0" borderId="126" xfId="42" applyFont="1" applyFill="1" applyBorder="1" applyAlignment="1" applyProtection="1">
      <alignment horizontal="center" vertical="center" wrapText="1"/>
    </xf>
    <xf numFmtId="0" fontId="32" fillId="0" borderId="12" xfId="42" applyFont="1" applyFill="1" applyBorder="1" applyAlignment="1" applyProtection="1">
      <alignment horizontal="center" vertical="center" wrapText="1"/>
    </xf>
    <xf numFmtId="0" fontId="32" fillId="0" borderId="127" xfId="42" applyFont="1" applyFill="1" applyBorder="1" applyAlignment="1" applyProtection="1">
      <alignment horizontal="center" vertical="center" wrapText="1"/>
    </xf>
    <xf numFmtId="0" fontId="32" fillId="6" borderId="128" xfId="42" applyFont="1" applyFill="1" applyBorder="1" applyAlignment="1" applyProtection="1">
      <alignment horizontal="center" vertical="center" wrapText="1"/>
      <protection locked="0"/>
    </xf>
    <xf numFmtId="0" fontId="32" fillId="6" borderId="10" xfId="42" applyFont="1" applyFill="1" applyBorder="1" applyAlignment="1" applyProtection="1">
      <alignment horizontal="center" vertical="center" wrapText="1"/>
      <protection locked="0"/>
    </xf>
    <xf numFmtId="0" fontId="32" fillId="6" borderId="129" xfId="42" applyFont="1" applyFill="1" applyBorder="1" applyAlignment="1" applyProtection="1">
      <alignment horizontal="center" vertical="center" wrapText="1"/>
      <protection locked="0"/>
    </xf>
    <xf numFmtId="0" fontId="29" fillId="0" borderId="0" xfId="42" applyFont="1" applyFill="1" applyBorder="1" applyAlignment="1" applyProtection="1">
      <alignment vertical="center" shrinkToFit="1"/>
    </xf>
    <xf numFmtId="176" fontId="43" fillId="0" borderId="10" xfId="42" applyNumberFormat="1" applyFont="1" applyFill="1" applyBorder="1" applyAlignment="1" applyProtection="1">
      <alignment horizontal="right" vertical="center"/>
    </xf>
    <xf numFmtId="0" fontId="32" fillId="6" borderId="124" xfId="42" applyFont="1" applyFill="1" applyBorder="1" applyAlignment="1" applyProtection="1">
      <alignment horizontal="center" vertical="center" wrapText="1"/>
      <protection locked="0"/>
    </xf>
    <xf numFmtId="0" fontId="32" fillId="6" borderId="15" xfId="42" applyFont="1" applyFill="1" applyBorder="1" applyAlignment="1" applyProtection="1">
      <alignment horizontal="center" vertical="center" wrapText="1"/>
      <protection locked="0"/>
    </xf>
    <xf numFmtId="0" fontId="32" fillId="6" borderId="125" xfId="42" applyFont="1" applyFill="1" applyBorder="1" applyAlignment="1" applyProtection="1">
      <alignment horizontal="center" vertical="center" wrapText="1"/>
      <protection locked="0"/>
    </xf>
    <xf numFmtId="0" fontId="35" fillId="0" borderId="0" xfId="42" applyFont="1" applyFill="1" applyBorder="1" applyAlignment="1" applyProtection="1">
      <alignment vertical="center"/>
    </xf>
    <xf numFmtId="176" fontId="43" fillId="0" borderId="15" xfId="42" applyNumberFormat="1" applyFont="1" applyFill="1" applyBorder="1" applyAlignment="1" applyProtection="1">
      <alignment horizontal="right" vertical="center"/>
    </xf>
    <xf numFmtId="176" fontId="43" fillId="0" borderId="15" xfId="42" applyNumberFormat="1" applyFont="1" applyFill="1" applyBorder="1" applyAlignment="1" applyProtection="1">
      <alignment horizontal="center" vertical="center"/>
    </xf>
    <xf numFmtId="0" fontId="32" fillId="6" borderId="128" xfId="42" applyFont="1" applyFill="1" applyBorder="1" applyAlignment="1" applyProtection="1">
      <alignment horizontal="center" vertical="center" shrinkToFit="1"/>
      <protection locked="0"/>
    </xf>
    <xf numFmtId="0" fontId="32" fillId="6" borderId="10" xfId="42" applyFont="1" applyFill="1" applyBorder="1" applyAlignment="1" applyProtection="1">
      <alignment horizontal="center" vertical="center" shrinkToFit="1"/>
      <protection locked="0"/>
    </xf>
    <xf numFmtId="0" fontId="32" fillId="6" borderId="129" xfId="42" applyFont="1" applyFill="1" applyBorder="1" applyAlignment="1" applyProtection="1">
      <alignment horizontal="center" vertical="center" shrinkToFit="1"/>
      <protection locked="0"/>
    </xf>
    <xf numFmtId="0" fontId="32" fillId="6" borderId="130" xfId="42" applyFont="1" applyFill="1" applyBorder="1" applyAlignment="1" applyProtection="1">
      <alignment horizontal="center" vertical="center" shrinkToFit="1"/>
      <protection locked="0"/>
    </xf>
    <xf numFmtId="0" fontId="32" fillId="6" borderId="42" xfId="42" applyFont="1" applyFill="1" applyBorder="1" applyAlignment="1" applyProtection="1">
      <alignment horizontal="center" vertical="center" shrinkToFit="1"/>
      <protection locked="0"/>
    </xf>
    <xf numFmtId="0" fontId="32" fillId="6" borderId="131" xfId="42" applyFont="1" applyFill="1" applyBorder="1" applyAlignment="1" applyProtection="1">
      <alignment horizontal="center" vertical="center" shrinkToFit="1"/>
      <protection locked="0"/>
    </xf>
    <xf numFmtId="177" fontId="43" fillId="0" borderId="10" xfId="42" applyNumberFormat="1" applyFont="1" applyFill="1" applyBorder="1" applyAlignment="1" applyProtection="1">
      <alignment horizontal="center" vertical="center"/>
    </xf>
    <xf numFmtId="0" fontId="42" fillId="0" borderId="0" xfId="42" applyFont="1" applyFill="1" applyAlignment="1" applyProtection="1">
      <alignment horizontal="right" vertical="center"/>
    </xf>
    <xf numFmtId="176" fontId="43" fillId="0" borderId="0" xfId="42" applyNumberFormat="1" applyFont="1" applyFill="1" applyBorder="1" applyAlignment="1" applyProtection="1">
      <alignment vertical="center"/>
    </xf>
    <xf numFmtId="0" fontId="43" fillId="0" borderId="0" xfId="42" applyFont="1" applyFill="1" applyBorder="1" applyAlignment="1" applyProtection="1">
      <alignment horizontal="right" vertical="center"/>
    </xf>
    <xf numFmtId="177" fontId="43" fillId="0" borderId="42" xfId="42" applyNumberFormat="1" applyFont="1" applyFill="1" applyBorder="1" applyAlignment="1" applyProtection="1">
      <alignment horizontal="center" vertical="center"/>
    </xf>
    <xf numFmtId="0" fontId="42" fillId="35" borderId="0" xfId="42" applyFont="1" applyFill="1" applyBorder="1" applyAlignment="1" applyProtection="1">
      <alignment horizontal="right" vertical="center"/>
    </xf>
    <xf numFmtId="0" fontId="42" fillId="35" borderId="0" xfId="42" applyFont="1" applyFill="1" applyBorder="1" applyAlignment="1" applyProtection="1">
      <alignment vertical="center"/>
    </xf>
    <xf numFmtId="0" fontId="35" fillId="0" borderId="0" xfId="42" applyFont="1" applyFill="1" applyBorder="1" applyAlignment="1" applyProtection="1">
      <alignment horizontal="center" vertical="center" wrapText="1"/>
    </xf>
    <xf numFmtId="176" fontId="43" fillId="36" borderId="10" xfId="42" applyNumberFormat="1" applyFont="1" applyFill="1" applyBorder="1" applyAlignment="1" applyProtection="1">
      <alignment horizontal="right" vertical="center"/>
      <protection locked="0"/>
    </xf>
    <xf numFmtId="0" fontId="43" fillId="36" borderId="10" xfId="42" applyFont="1" applyFill="1" applyBorder="1" applyAlignment="1" applyProtection="1">
      <alignment horizontal="center" vertical="center"/>
      <protection locked="0"/>
    </xf>
    <xf numFmtId="0" fontId="42" fillId="35" borderId="0" xfId="42" applyFont="1" applyFill="1" applyBorder="1" applyProtection="1">
      <alignment vertical="center"/>
    </xf>
    <xf numFmtId="0" fontId="43" fillId="35" borderId="0" xfId="42" applyFont="1" applyFill="1" applyBorder="1" applyAlignment="1" applyProtection="1">
      <alignment horizontal="centerContinuous" vertical="center"/>
    </xf>
    <xf numFmtId="20" fontId="32" fillId="35" borderId="0" xfId="42" applyNumberFormat="1" applyFont="1" applyFill="1" applyBorder="1" applyAlignment="1" applyProtection="1">
      <alignment vertical="center"/>
    </xf>
    <xf numFmtId="0" fontId="32" fillId="6" borderId="124" xfId="42" applyFont="1" applyFill="1" applyBorder="1" applyAlignment="1" applyProtection="1">
      <alignment horizontal="center" vertical="center" shrinkToFit="1"/>
      <protection locked="0"/>
    </xf>
    <xf numFmtId="0" fontId="32" fillId="6" borderId="15" xfId="42" applyFont="1" applyFill="1" applyBorder="1" applyAlignment="1" applyProtection="1">
      <alignment horizontal="center" vertical="center" shrinkToFit="1"/>
      <protection locked="0"/>
    </xf>
    <xf numFmtId="0" fontId="32" fillId="6" borderId="125" xfId="42" applyFont="1" applyFill="1" applyBorder="1" applyAlignment="1" applyProtection="1">
      <alignment horizontal="center" vertical="center" shrinkToFit="1"/>
      <protection locked="0"/>
    </xf>
    <xf numFmtId="176" fontId="43" fillId="36" borderId="15" xfId="42" applyNumberFormat="1" applyFont="1" applyFill="1" applyBorder="1" applyAlignment="1" applyProtection="1">
      <alignment horizontal="right" vertical="center"/>
      <protection locked="0"/>
    </xf>
    <xf numFmtId="0" fontId="43" fillId="36" borderId="15" xfId="42" applyFont="1" applyFill="1" applyBorder="1" applyAlignment="1" applyProtection="1">
      <alignment horizontal="center" vertical="center"/>
      <protection locked="0"/>
    </xf>
    <xf numFmtId="177" fontId="43" fillId="0" borderId="15" xfId="42" applyNumberFormat="1" applyFont="1" applyFill="1" applyBorder="1" applyAlignment="1" applyProtection="1">
      <alignment horizontal="center" vertical="center"/>
    </xf>
    <xf numFmtId="0" fontId="32" fillId="35" borderId="0" xfId="42" applyFont="1" applyFill="1" applyBorder="1" applyAlignment="1" applyProtection="1">
      <alignment horizontal="centerContinuous" vertical="center"/>
    </xf>
    <xf numFmtId="0" fontId="32" fillId="36" borderId="128" xfId="42" applyFont="1" applyFill="1" applyBorder="1" applyAlignment="1" applyProtection="1">
      <alignment horizontal="center" vertical="center" wrapText="1"/>
      <protection locked="0"/>
    </xf>
    <xf numFmtId="0" fontId="32" fillId="36" borderId="10" xfId="42" applyFont="1" applyFill="1" applyBorder="1" applyAlignment="1" applyProtection="1">
      <alignment horizontal="center" vertical="center" wrapText="1"/>
      <protection locked="0"/>
    </xf>
    <xf numFmtId="0" fontId="32" fillId="36" borderId="129" xfId="42" applyFont="1" applyFill="1" applyBorder="1" applyAlignment="1" applyProtection="1">
      <alignment horizontal="center" vertical="center" wrapText="1"/>
      <protection locked="0"/>
    </xf>
    <xf numFmtId="0" fontId="44" fillId="0" borderId="0" xfId="42" applyFont="1" applyFill="1" applyBorder="1" applyAlignment="1" applyProtection="1">
      <alignment vertical="center"/>
    </xf>
    <xf numFmtId="0" fontId="32" fillId="36" borderId="130" xfId="42" applyFont="1" applyFill="1" applyBorder="1" applyAlignment="1" applyProtection="1">
      <alignment horizontal="center" vertical="center" wrapText="1"/>
      <protection locked="0"/>
    </xf>
    <xf numFmtId="0" fontId="32" fillId="36" borderId="42" xfId="42" applyFont="1" applyFill="1" applyBorder="1" applyAlignment="1" applyProtection="1">
      <alignment horizontal="center" vertical="center" wrapText="1"/>
      <protection locked="0"/>
    </xf>
    <xf numFmtId="0" fontId="32" fillId="36" borderId="131" xfId="42" applyFont="1" applyFill="1" applyBorder="1" applyAlignment="1" applyProtection="1">
      <alignment horizontal="center" vertical="center" wrapText="1"/>
      <protection locked="0"/>
    </xf>
    <xf numFmtId="178" fontId="43" fillId="35" borderId="10" xfId="42" applyNumberFormat="1" applyFont="1" applyFill="1" applyBorder="1" applyAlignment="1" applyProtection="1">
      <alignment horizontal="center" vertical="center"/>
    </xf>
    <xf numFmtId="176" fontId="43" fillId="0" borderId="0" xfId="42" applyNumberFormat="1" applyFont="1" applyFill="1" applyAlignment="1" applyProtection="1">
      <alignment vertical="center"/>
    </xf>
    <xf numFmtId="178" fontId="43" fillId="35" borderId="42" xfId="42" applyNumberFormat="1" applyFont="1" applyFill="1" applyBorder="1" applyAlignment="1" applyProtection="1">
      <alignment horizontal="center" vertical="center"/>
    </xf>
    <xf numFmtId="20" fontId="32" fillId="35" borderId="0" xfId="42" applyNumberFormat="1" applyFont="1" applyFill="1" applyBorder="1" applyAlignment="1" applyProtection="1">
      <alignment horizontal="center" vertical="center"/>
    </xf>
    <xf numFmtId="0" fontId="32" fillId="0" borderId="132" xfId="42" applyFont="1" applyFill="1" applyBorder="1" applyAlignment="1" applyProtection="1">
      <alignment horizontal="center" vertical="center" wrapText="1"/>
    </xf>
    <xf numFmtId="0" fontId="32" fillId="0" borderId="133" xfId="42" applyFont="1" applyFill="1" applyBorder="1" applyAlignment="1" applyProtection="1">
      <alignment horizontal="center" vertical="center" wrapText="1"/>
    </xf>
    <xf numFmtId="0" fontId="32" fillId="0" borderId="134" xfId="42" applyFont="1" applyFill="1" applyBorder="1" applyAlignment="1" applyProtection="1">
      <alignment horizontal="center" vertical="center" wrapText="1"/>
    </xf>
    <xf numFmtId="0" fontId="32" fillId="36" borderId="135" xfId="42" applyFont="1" applyFill="1" applyBorder="1" applyAlignment="1" applyProtection="1">
      <alignment horizontal="center" vertical="center" wrapText="1"/>
      <protection locked="0"/>
    </xf>
    <xf numFmtId="0" fontId="32" fillId="36" borderId="136" xfId="42" applyFont="1" applyFill="1" applyBorder="1" applyAlignment="1" applyProtection="1">
      <alignment horizontal="center" vertical="center" wrapText="1"/>
      <protection locked="0"/>
    </xf>
    <xf numFmtId="0" fontId="32" fillId="36" borderId="137" xfId="42" applyFont="1" applyFill="1" applyBorder="1" applyAlignment="1" applyProtection="1">
      <alignment horizontal="center" vertical="center" wrapText="1"/>
      <protection locked="0"/>
    </xf>
    <xf numFmtId="0" fontId="42" fillId="35" borderId="0" xfId="42" applyFont="1" applyFill="1" applyBorder="1" applyAlignment="1" applyProtection="1">
      <alignment horizontal="center" vertical="center"/>
    </xf>
    <xf numFmtId="177" fontId="32" fillId="35" borderId="0" xfId="42" applyNumberFormat="1" applyFont="1" applyFill="1" applyBorder="1" applyAlignment="1" applyProtection="1">
      <alignment vertical="center"/>
    </xf>
    <xf numFmtId="0" fontId="32" fillId="0" borderId="138" xfId="42" quotePrefix="1" applyFont="1" applyFill="1" applyBorder="1" applyAlignment="1" applyProtection="1">
      <alignment horizontal="center" vertical="center"/>
    </xf>
    <xf numFmtId="0" fontId="32" fillId="0" borderId="120" xfId="42" applyFont="1" applyFill="1" applyBorder="1" applyAlignment="1" applyProtection="1">
      <alignment horizontal="center" vertical="center"/>
    </xf>
    <xf numFmtId="0" fontId="43" fillId="0" borderId="139" xfId="42" applyFont="1" applyFill="1" applyBorder="1" applyAlignment="1" applyProtection="1">
      <alignment horizontal="center" vertical="center"/>
    </xf>
    <xf numFmtId="0" fontId="43" fillId="0" borderId="140" xfId="42" applyNumberFormat="1" applyFont="1" applyFill="1" applyBorder="1" applyAlignment="1" applyProtection="1">
      <alignment horizontal="center" vertical="center" wrapText="1"/>
    </xf>
    <xf numFmtId="179" fontId="32" fillId="36" borderId="141" xfId="42" applyNumberFormat="1" applyFont="1" applyFill="1" applyBorder="1" applyAlignment="1" applyProtection="1">
      <alignment horizontal="center" vertical="center" shrinkToFit="1"/>
      <protection locked="0"/>
    </xf>
    <xf numFmtId="179" fontId="32" fillId="36" borderId="142" xfId="42" applyNumberFormat="1" applyFont="1" applyFill="1" applyBorder="1" applyAlignment="1" applyProtection="1">
      <alignment horizontal="center" vertical="center" shrinkToFit="1"/>
      <protection locked="0"/>
    </xf>
    <xf numFmtId="179" fontId="32" fillId="36" borderId="140" xfId="42" applyNumberFormat="1" applyFont="1" applyFill="1" applyBorder="1" applyAlignment="1" applyProtection="1">
      <alignment horizontal="center" vertical="center" shrinkToFit="1"/>
      <protection locked="0"/>
    </xf>
    <xf numFmtId="0" fontId="43" fillId="0" borderId="0" xfId="42" applyFont="1" applyFill="1" applyBorder="1" applyAlignment="1" applyProtection="1">
      <alignment horizontal="centerContinuous" vertical="center"/>
    </xf>
    <xf numFmtId="178" fontId="43" fillId="35" borderId="15" xfId="42" applyNumberFormat="1" applyFont="1" applyFill="1" applyBorder="1" applyAlignment="1" applyProtection="1">
      <alignment horizontal="center" vertical="center"/>
    </xf>
    <xf numFmtId="0" fontId="32" fillId="35" borderId="0" xfId="42" applyFont="1" applyFill="1" applyBorder="1" applyProtection="1">
      <alignment vertical="center"/>
    </xf>
    <xf numFmtId="0" fontId="32" fillId="0" borderId="117" xfId="42" applyFont="1" applyFill="1" applyBorder="1" applyAlignment="1" applyProtection="1">
      <alignment horizontal="center" vertical="center"/>
    </xf>
    <xf numFmtId="0" fontId="32" fillId="0" borderId="42" xfId="42" applyFont="1" applyFill="1" applyBorder="1" applyAlignment="1" applyProtection="1">
      <alignment horizontal="center" vertical="center"/>
    </xf>
    <xf numFmtId="0" fontId="43" fillId="0" borderId="57" xfId="42" applyFont="1" applyFill="1" applyBorder="1" applyAlignment="1" applyProtection="1">
      <alignment horizontal="center" vertical="center"/>
    </xf>
    <xf numFmtId="0" fontId="43" fillId="0" borderId="143" xfId="42" applyNumberFormat="1" applyFont="1" applyFill="1" applyBorder="1" applyAlignment="1" applyProtection="1">
      <alignment horizontal="center" vertical="center" wrapText="1"/>
    </xf>
    <xf numFmtId="179" fontId="32" fillId="36" borderId="144" xfId="42" applyNumberFormat="1" applyFont="1" applyFill="1" applyBorder="1" applyAlignment="1" applyProtection="1">
      <alignment horizontal="center" vertical="center" shrinkToFit="1"/>
      <protection locked="0"/>
    </xf>
    <xf numFmtId="179" fontId="32" fillId="36" borderId="145" xfId="42" applyNumberFormat="1" applyFont="1" applyFill="1" applyBorder="1" applyAlignment="1" applyProtection="1">
      <alignment horizontal="center" vertical="center" shrinkToFit="1"/>
      <protection locked="0"/>
    </xf>
    <xf numFmtId="179" fontId="32" fillId="36" borderId="143" xfId="42" applyNumberFormat="1" applyFont="1" applyFill="1" applyBorder="1" applyAlignment="1" applyProtection="1">
      <alignment horizontal="center" vertical="center" shrinkToFit="1"/>
      <protection locked="0"/>
    </xf>
    <xf numFmtId="0" fontId="32" fillId="35" borderId="0" xfId="42" applyFont="1" applyFill="1" applyBorder="1" applyAlignment="1" applyProtection="1">
      <alignment horizontal="left" vertical="center"/>
    </xf>
    <xf numFmtId="0" fontId="42" fillId="0" borderId="0" xfId="42" applyFont="1" applyBorder="1" applyProtection="1">
      <alignment vertical="center"/>
    </xf>
    <xf numFmtId="0" fontId="32" fillId="0" borderId="0" xfId="42" applyFont="1" applyBorder="1" applyProtection="1">
      <alignment vertical="center"/>
    </xf>
    <xf numFmtId="0" fontId="32" fillId="0" borderId="0" xfId="42" applyFont="1" applyBorder="1" applyAlignment="1" applyProtection="1">
      <alignment horizontal="center" vertical="center"/>
    </xf>
    <xf numFmtId="0" fontId="36" fillId="0" borderId="0" xfId="42" applyFont="1" applyFill="1" applyAlignment="1" applyProtection="1">
      <alignment horizontal="right" vertical="center"/>
    </xf>
    <xf numFmtId="0" fontId="42" fillId="36" borderId="0" xfId="42" applyFont="1" applyFill="1" applyAlignment="1" applyProtection="1">
      <alignment horizontal="center" vertical="center"/>
      <protection locked="0"/>
    </xf>
    <xf numFmtId="0" fontId="36" fillId="35" borderId="0" xfId="42" applyFont="1" applyFill="1" applyAlignment="1" applyProtection="1">
      <alignment horizontal="center" vertical="center"/>
    </xf>
    <xf numFmtId="0" fontId="43" fillId="35" borderId="0" xfId="42" applyFont="1" applyFill="1" applyBorder="1" applyAlignment="1" applyProtection="1">
      <alignment horizontal="center" vertical="center"/>
    </xf>
    <xf numFmtId="0" fontId="43" fillId="35" borderId="0" xfId="42" applyFont="1" applyFill="1" applyBorder="1" applyAlignment="1" applyProtection="1">
      <alignment vertical="center"/>
    </xf>
    <xf numFmtId="0" fontId="43" fillId="35" borderId="0" xfId="42" applyFont="1" applyFill="1" applyBorder="1" applyAlignment="1" applyProtection="1">
      <alignment horizontal="left" vertical="center"/>
    </xf>
    <xf numFmtId="180" fontId="43" fillId="35" borderId="0" xfId="42" applyNumberFormat="1" applyFont="1" applyFill="1" applyBorder="1" applyAlignment="1" applyProtection="1">
      <alignment horizontal="center" vertical="center"/>
    </xf>
    <xf numFmtId="0" fontId="35" fillId="0" borderId="0" xfId="42" applyFont="1" applyFill="1" applyBorder="1" applyAlignment="1">
      <alignment horizontal="justify" vertical="center" wrapText="1"/>
    </xf>
    <xf numFmtId="0" fontId="32" fillId="0" borderId="136" xfId="42" applyFont="1" applyFill="1" applyBorder="1" applyAlignment="1" applyProtection="1">
      <alignment horizontal="center" vertical="center"/>
    </xf>
    <xf numFmtId="0" fontId="43" fillId="0" borderId="146" xfId="42" applyFont="1" applyFill="1" applyBorder="1" applyAlignment="1" applyProtection="1">
      <alignment horizontal="center" vertical="center"/>
    </xf>
    <xf numFmtId="0" fontId="43" fillId="0" borderId="147" xfId="42" applyNumberFormat="1" applyFont="1" applyFill="1" applyBorder="1" applyAlignment="1" applyProtection="1">
      <alignment horizontal="center" vertical="center" wrapText="1"/>
    </xf>
    <xf numFmtId="179" fontId="32" fillId="36" borderId="148" xfId="42" applyNumberFormat="1" applyFont="1" applyFill="1" applyBorder="1" applyAlignment="1" applyProtection="1">
      <alignment horizontal="center" vertical="center" shrinkToFit="1"/>
      <protection locked="0"/>
    </xf>
    <xf numFmtId="179" fontId="32" fillId="36" borderId="149" xfId="42" applyNumberFormat="1" applyFont="1" applyFill="1" applyBorder="1" applyAlignment="1" applyProtection="1">
      <alignment horizontal="center" vertical="center" shrinkToFit="1"/>
      <protection locked="0"/>
    </xf>
    <xf numFmtId="179" fontId="32" fillId="36" borderId="147" xfId="42" applyNumberFormat="1" applyFont="1" applyFill="1" applyBorder="1" applyAlignment="1" applyProtection="1">
      <alignment horizontal="center" vertical="center" shrinkToFit="1"/>
      <protection locked="0"/>
    </xf>
    <xf numFmtId="0" fontId="43" fillId="0" borderId="0" xfId="42" applyFont="1" applyFill="1" applyBorder="1" applyAlignment="1" applyProtection="1">
      <alignment vertical="center" wrapText="1"/>
    </xf>
    <xf numFmtId="0" fontId="36" fillId="35" borderId="0" xfId="42" applyFont="1" applyFill="1" applyAlignment="1" applyProtection="1">
      <alignment horizontal="right" vertical="center"/>
    </xf>
    <xf numFmtId="0" fontId="43" fillId="35" borderId="0" xfId="42" applyFont="1" applyFill="1" applyBorder="1" applyAlignment="1" applyProtection="1">
      <alignment horizontal="right" vertical="center"/>
    </xf>
    <xf numFmtId="0" fontId="43" fillId="0" borderId="0" xfId="42" applyFont="1" applyFill="1" applyBorder="1" applyAlignment="1" applyProtection="1">
      <alignment horizontal="justify" vertical="center" wrapText="1"/>
    </xf>
    <xf numFmtId="0" fontId="42" fillId="0" borderId="0" xfId="42" applyFont="1" applyFill="1" applyAlignment="1" applyProtection="1">
      <alignment horizontal="center" vertical="center"/>
    </xf>
    <xf numFmtId="180" fontId="43" fillId="35" borderId="0" xfId="35" applyNumberFormat="1" applyFont="1" applyFill="1" applyBorder="1" applyAlignment="1" applyProtection="1">
      <alignment vertical="center"/>
    </xf>
    <xf numFmtId="177" fontId="43" fillId="35" borderId="0" xfId="42" applyNumberFormat="1" applyFont="1" applyFill="1" applyBorder="1" applyAlignment="1" applyProtection="1">
      <alignment vertical="center"/>
    </xf>
    <xf numFmtId="0" fontId="36" fillId="35" borderId="0" xfId="42" applyFont="1" applyFill="1" applyAlignment="1" applyProtection="1">
      <alignment vertical="center"/>
    </xf>
    <xf numFmtId="181" fontId="43" fillId="35" borderId="0" xfId="42" applyNumberFormat="1" applyFont="1" applyFill="1" applyBorder="1" applyAlignment="1" applyProtection="1">
      <alignment horizontal="center" vertical="center"/>
    </xf>
    <xf numFmtId="180" fontId="43" fillId="35" borderId="0" xfId="35" applyNumberFormat="1" applyFont="1" applyFill="1" applyBorder="1" applyAlignment="1" applyProtection="1">
      <alignment horizontal="right" vertical="center"/>
    </xf>
    <xf numFmtId="0" fontId="35" fillId="0" borderId="0" xfId="42" applyFont="1" applyFill="1" applyBorder="1" applyAlignment="1" applyProtection="1">
      <alignment horizontal="left" vertical="center"/>
    </xf>
    <xf numFmtId="0" fontId="36" fillId="0" borderId="0" xfId="42" applyFont="1" applyFill="1" applyAlignment="1" applyProtection="1">
      <alignment vertical="center"/>
    </xf>
    <xf numFmtId="0" fontId="32" fillId="0" borderId="0" xfId="42" applyFont="1" applyProtection="1">
      <alignment vertical="center"/>
    </xf>
    <xf numFmtId="0" fontId="36" fillId="0" borderId="0" xfId="42" applyFont="1" applyFill="1" applyAlignment="1" applyProtection="1">
      <alignment horizontal="left" vertical="center"/>
    </xf>
    <xf numFmtId="0" fontId="42" fillId="6" borderId="0" xfId="42" applyFont="1" applyFill="1" applyAlignment="1" applyProtection="1">
      <alignment horizontal="center" vertical="center"/>
      <protection locked="0"/>
    </xf>
    <xf numFmtId="0" fontId="43" fillId="0" borderId="0" xfId="42" applyFont="1" applyFill="1" applyAlignment="1" applyProtection="1">
      <alignment horizontal="left" vertical="center"/>
    </xf>
    <xf numFmtId="0" fontId="32" fillId="0" borderId="0" xfId="42" applyFont="1" applyFill="1" applyAlignment="1" applyProtection="1">
      <alignment horizontal="right" vertical="center"/>
    </xf>
    <xf numFmtId="0" fontId="32" fillId="0" borderId="0" xfId="42" applyFont="1" applyFill="1" applyAlignment="1" applyProtection="1">
      <alignment horizontal="center" vertical="center"/>
    </xf>
    <xf numFmtId="0" fontId="43" fillId="0" borderId="0" xfId="42" applyFont="1" applyProtection="1">
      <alignment vertical="center"/>
    </xf>
    <xf numFmtId="0" fontId="32" fillId="0" borderId="146" xfId="42" applyFont="1" applyFill="1" applyBorder="1" applyAlignment="1" applyProtection="1">
      <alignment horizontal="center" vertical="center"/>
    </xf>
    <xf numFmtId="0" fontId="32" fillId="0" borderId="143" xfId="42" applyNumberFormat="1" applyFont="1" applyFill="1" applyBorder="1" applyAlignment="1" applyProtection="1">
      <alignment horizontal="center" vertical="center" wrapText="1"/>
    </xf>
    <xf numFmtId="0" fontId="35" fillId="0" borderId="150" xfId="42" applyFont="1" applyFill="1" applyBorder="1" applyAlignment="1" applyProtection="1">
      <alignment horizontal="center" vertical="center" wrapText="1"/>
    </xf>
    <xf numFmtId="0" fontId="35" fillId="0" borderId="139" xfId="42" applyFont="1" applyFill="1" applyBorder="1" applyAlignment="1" applyProtection="1">
      <alignment horizontal="center" vertical="center" wrapText="1"/>
    </xf>
    <xf numFmtId="0" fontId="35" fillId="0" borderId="151" xfId="42" applyFont="1" applyFill="1" applyBorder="1" applyAlignment="1" applyProtection="1">
      <alignment horizontal="center" vertical="center" wrapText="1"/>
    </xf>
    <xf numFmtId="0" fontId="35" fillId="0" borderId="140" xfId="42" applyFont="1" applyFill="1" applyBorder="1" applyAlignment="1" applyProtection="1">
      <alignment horizontal="center" vertical="center" wrapText="1"/>
    </xf>
    <xf numFmtId="179" fontId="42" fillId="35" borderId="119" xfId="42" applyNumberFormat="1" applyFont="1" applyFill="1" applyBorder="1" applyAlignment="1" applyProtection="1">
      <alignment horizontal="center" vertical="center" wrapText="1"/>
    </xf>
    <xf numFmtId="179" fontId="42" fillId="35" borderId="120" xfId="42" applyNumberFormat="1" applyFont="1" applyFill="1" applyBorder="1" applyAlignment="1" applyProtection="1">
      <alignment horizontal="center" vertical="center" wrapText="1"/>
    </xf>
    <xf numFmtId="179" fontId="42" fillId="35" borderId="121" xfId="42" applyNumberFormat="1" applyFont="1" applyFill="1" applyBorder="1" applyAlignment="1" applyProtection="1">
      <alignment horizontal="center" vertical="center" wrapText="1"/>
    </xf>
    <xf numFmtId="0" fontId="32" fillId="36" borderId="10" xfId="42" applyFont="1" applyFill="1" applyBorder="1" applyAlignment="1" applyProtection="1">
      <alignment horizontal="center" vertical="center"/>
      <protection locked="0"/>
    </xf>
    <xf numFmtId="0" fontId="35" fillId="0" borderId="152" xfId="42" applyFont="1" applyFill="1" applyBorder="1" applyAlignment="1" applyProtection="1">
      <alignment horizontal="center" vertical="center" wrapText="1"/>
    </xf>
    <xf numFmtId="0" fontId="35" fillId="0" borderId="146" xfId="42" applyFont="1" applyFill="1" applyBorder="1" applyAlignment="1" applyProtection="1">
      <alignment horizontal="center" vertical="center" wrapText="1"/>
    </xf>
    <xf numFmtId="0" fontId="35" fillId="0" borderId="153" xfId="42" applyFont="1" applyFill="1" applyBorder="1" applyAlignment="1" applyProtection="1">
      <alignment horizontal="center" vertical="center" wrapText="1"/>
    </xf>
    <xf numFmtId="0" fontId="35" fillId="0" borderId="147" xfId="42" applyFont="1" applyFill="1" applyBorder="1" applyAlignment="1" applyProtection="1">
      <alignment horizontal="center" vertical="center" wrapText="1"/>
    </xf>
    <xf numFmtId="179" fontId="42" fillId="35" borderId="135" xfId="42" applyNumberFormat="1" applyFont="1" applyFill="1" applyBorder="1" applyAlignment="1" applyProtection="1">
      <alignment horizontal="center" vertical="center" wrapText="1"/>
    </xf>
    <xf numFmtId="179" fontId="42" fillId="35" borderId="136" xfId="42" applyNumberFormat="1" applyFont="1" applyFill="1" applyBorder="1" applyAlignment="1" applyProtection="1">
      <alignment horizontal="center" vertical="center" wrapText="1"/>
    </xf>
    <xf numFmtId="179" fontId="42" fillId="35" borderId="137" xfId="42" applyNumberFormat="1" applyFont="1" applyFill="1" applyBorder="1" applyAlignment="1" applyProtection="1">
      <alignment horizontal="center" vertical="center" wrapText="1"/>
    </xf>
    <xf numFmtId="0" fontId="32" fillId="36" borderId="15" xfId="42" applyFont="1" applyFill="1" applyBorder="1" applyAlignment="1" applyProtection="1">
      <alignment horizontal="center" vertical="center"/>
      <protection locked="0"/>
    </xf>
    <xf numFmtId="0" fontId="32" fillId="0" borderId="0" xfId="42" quotePrefix="1" applyFont="1" applyFill="1" applyAlignment="1" applyProtection="1">
      <alignment horizontal="center" vertical="center"/>
    </xf>
    <xf numFmtId="0" fontId="32" fillId="0" borderId="154" xfId="42" applyFont="1" applyFill="1" applyBorder="1" applyAlignment="1" applyProtection="1">
      <alignment horizontal="center" vertical="center" wrapText="1"/>
    </xf>
    <xf numFmtId="0" fontId="32" fillId="0" borderId="111" xfId="42" applyFont="1" applyFill="1" applyBorder="1" applyAlignment="1" applyProtection="1">
      <alignment horizontal="center" vertical="center" wrapText="1"/>
    </xf>
    <xf numFmtId="0" fontId="32" fillId="36" borderId="119" xfId="42" applyFont="1" applyFill="1" applyBorder="1" applyAlignment="1" applyProtection="1">
      <alignment horizontal="left" vertical="center" wrapText="1"/>
      <protection locked="0"/>
    </xf>
    <xf numFmtId="0" fontId="32" fillId="36" borderId="120" xfId="42" applyFont="1" applyFill="1" applyBorder="1" applyAlignment="1" applyProtection="1">
      <alignment horizontal="left" vertical="center" wrapText="1"/>
      <protection locked="0"/>
    </xf>
    <xf numFmtId="0" fontId="32" fillId="36" borderId="121" xfId="42" applyFont="1" applyFill="1" applyBorder="1" applyAlignment="1" applyProtection="1">
      <alignment horizontal="left" vertical="center" wrapText="1"/>
      <protection locked="0"/>
    </xf>
    <xf numFmtId="0" fontId="32" fillId="6" borderId="57" xfId="42" applyFont="1" applyFill="1" applyBorder="1" applyAlignment="1" applyProtection="1">
      <alignment horizontal="center" vertical="center"/>
      <protection locked="0"/>
    </xf>
    <xf numFmtId="0" fontId="32" fillId="35" borderId="10" xfId="42" applyNumberFormat="1" applyFont="1" applyFill="1" applyBorder="1" applyAlignment="1" applyProtection="1">
      <alignment horizontal="center" vertical="center"/>
    </xf>
    <xf numFmtId="0" fontId="32" fillId="36" borderId="130" xfId="42" applyFont="1" applyFill="1" applyBorder="1" applyAlignment="1" applyProtection="1">
      <alignment horizontal="left" vertical="center" wrapText="1"/>
      <protection locked="0"/>
    </xf>
    <xf numFmtId="0" fontId="32" fillId="36" borderId="42" xfId="42" applyFont="1" applyFill="1" applyBorder="1" applyAlignment="1" applyProtection="1">
      <alignment horizontal="left" vertical="center" wrapText="1"/>
      <protection locked="0"/>
    </xf>
    <xf numFmtId="0" fontId="32" fillId="36" borderId="131" xfId="42" applyFont="1" applyFill="1" applyBorder="1" applyAlignment="1" applyProtection="1">
      <alignment horizontal="left" vertical="center" wrapText="1"/>
      <protection locked="0"/>
    </xf>
    <xf numFmtId="0" fontId="32" fillId="35" borderId="15" xfId="42" applyNumberFormat="1" applyFont="1" applyFill="1" applyBorder="1" applyAlignment="1" applyProtection="1">
      <alignment horizontal="center" vertical="center"/>
    </xf>
    <xf numFmtId="0" fontId="43" fillId="0" borderId="0" xfId="42" applyFont="1">
      <alignment vertical="center"/>
    </xf>
    <xf numFmtId="0" fontId="35" fillId="0" borderId="0" xfId="42" applyFont="1" applyFill="1" applyAlignment="1" applyProtection="1">
      <alignment horizontal="right" vertical="center"/>
    </xf>
    <xf numFmtId="0" fontId="32" fillId="36" borderId="135" xfId="42" applyFont="1" applyFill="1" applyBorder="1" applyAlignment="1" applyProtection="1">
      <alignment horizontal="left" vertical="center" wrapText="1"/>
      <protection locked="0"/>
    </xf>
    <xf numFmtId="0" fontId="32" fillId="36" borderId="136" xfId="42" applyFont="1" applyFill="1" applyBorder="1" applyAlignment="1" applyProtection="1">
      <alignment horizontal="left" vertical="center" wrapText="1"/>
      <protection locked="0"/>
    </xf>
    <xf numFmtId="0" fontId="32" fillId="36" borderId="137" xfId="42" applyFont="1" applyFill="1" applyBorder="1" applyAlignment="1" applyProtection="1">
      <alignment horizontal="left" vertical="center" wrapText="1"/>
      <protection locked="0"/>
    </xf>
    <xf numFmtId="0" fontId="42" fillId="0" borderId="0" xfId="42" applyFont="1" applyFill="1" applyAlignment="1">
      <alignment horizontal="right" vertical="center"/>
    </xf>
    <xf numFmtId="0" fontId="35" fillId="0" borderId="0" xfId="42" applyFont="1" applyFill="1" applyAlignment="1">
      <alignment horizontal="right" vertical="center"/>
    </xf>
    <xf numFmtId="0" fontId="35" fillId="0" borderId="0" xfId="42" applyFont="1" applyFill="1" applyAlignment="1" applyProtection="1">
      <alignment vertical="center"/>
      <protection locked="0"/>
    </xf>
    <xf numFmtId="0" fontId="32" fillId="0" borderId="0" xfId="42" applyFont="1" applyFill="1" applyAlignment="1" applyProtection="1">
      <alignment vertical="center"/>
      <protection locked="0"/>
    </xf>
    <xf numFmtId="0" fontId="42" fillId="0" borderId="0" xfId="42" applyFont="1" applyFill="1" applyAlignment="1" applyProtection="1">
      <alignment vertical="center"/>
      <protection locked="0"/>
    </xf>
    <xf numFmtId="0" fontId="35" fillId="0" borderId="0" xfId="42" applyFont="1" applyFill="1" applyBorder="1" applyAlignment="1" applyProtection="1">
      <alignment vertical="center"/>
      <protection locked="0"/>
    </xf>
    <xf numFmtId="0" fontId="35" fillId="0" borderId="0" xfId="42" applyFont="1" applyFill="1" applyBorder="1" applyAlignment="1" applyProtection="1">
      <alignment horizontal="left" vertical="center"/>
      <protection locked="0"/>
    </xf>
    <xf numFmtId="0" fontId="35" fillId="0" borderId="0" xfId="42" applyFont="1" applyFill="1" applyBorder="1" applyAlignment="1" applyProtection="1">
      <alignment vertical="center" wrapText="1"/>
      <protection locked="0"/>
    </xf>
    <xf numFmtId="0" fontId="35" fillId="0" borderId="0" xfId="42" applyFont="1" applyFill="1" applyBorder="1" applyAlignment="1" applyProtection="1">
      <alignment horizontal="justify" vertical="center" wrapText="1"/>
      <protection locked="0"/>
    </xf>
    <xf numFmtId="0" fontId="35" fillId="0" borderId="117" xfId="42" applyFont="1" applyFill="1" applyBorder="1" applyAlignment="1" applyProtection="1">
      <alignment vertical="center"/>
    </xf>
    <xf numFmtId="0" fontId="32" fillId="0" borderId="0" xfId="42" applyFont="1" applyBorder="1" applyAlignment="1" applyProtection="1">
      <alignment vertical="center"/>
    </xf>
    <xf numFmtId="0" fontId="32" fillId="36" borderId="61" xfId="42" applyFont="1" applyFill="1" applyBorder="1" applyAlignment="1" applyProtection="1">
      <alignment horizontal="center" vertical="center"/>
      <protection locked="0"/>
    </xf>
    <xf numFmtId="0" fontId="32" fillId="36" borderId="23" xfId="42" applyFont="1" applyFill="1" applyBorder="1" applyAlignment="1" applyProtection="1">
      <alignment horizontal="center" vertical="center"/>
      <protection locked="0"/>
    </xf>
    <xf numFmtId="0" fontId="42" fillId="0" borderId="0" xfId="42" applyFont="1" applyFill="1" applyAlignment="1" applyProtection="1">
      <alignment horizontal="right" vertical="center"/>
      <protection locked="0"/>
    </xf>
    <xf numFmtId="0" fontId="35" fillId="0" borderId="0" xfId="42" applyFont="1" applyFill="1" applyAlignment="1" applyProtection="1">
      <alignment horizontal="right" vertical="center"/>
      <protection locked="0"/>
    </xf>
    <xf numFmtId="0" fontId="45" fillId="35" borderId="0" xfId="42" applyFont="1" applyFill="1">
      <alignment vertical="center"/>
    </xf>
    <xf numFmtId="0" fontId="45" fillId="35" borderId="57" xfId="42" applyFont="1" applyFill="1" applyBorder="1" applyAlignment="1">
      <alignment horizontal="center" vertical="center"/>
    </xf>
    <xf numFmtId="0" fontId="45" fillId="35" borderId="154" xfId="42" applyFont="1" applyFill="1" applyBorder="1" applyAlignment="1">
      <alignment horizontal="center" vertical="center" shrinkToFit="1"/>
    </xf>
    <xf numFmtId="0" fontId="45" fillId="35" borderId="112" xfId="42" applyFont="1" applyFill="1" applyBorder="1" applyAlignment="1">
      <alignment horizontal="center" vertical="center"/>
    </xf>
    <xf numFmtId="0" fontId="45" fillId="35" borderId="113" xfId="42" applyFont="1" applyFill="1" applyBorder="1" applyAlignment="1">
      <alignment horizontal="center" vertical="center"/>
    </xf>
    <xf numFmtId="0" fontId="45" fillId="35" borderId="57" xfId="42" applyFont="1" applyFill="1" applyBorder="1" applyAlignment="1">
      <alignment vertical="center" shrinkToFit="1"/>
    </xf>
    <xf numFmtId="0" fontId="32" fillId="35" borderId="155" xfId="42" applyFont="1" applyFill="1" applyBorder="1" applyAlignment="1">
      <alignment horizontal="center" vertical="center"/>
    </xf>
    <xf numFmtId="0" fontId="32" fillId="35" borderId="150" xfId="42" applyFont="1" applyFill="1" applyBorder="1">
      <alignment vertical="center"/>
    </xf>
    <xf numFmtId="0" fontId="32" fillId="35" borderId="139" xfId="42" applyFont="1" applyFill="1" applyBorder="1">
      <alignment vertical="center"/>
    </xf>
    <xf numFmtId="0" fontId="32" fillId="35" borderId="140" xfId="42" applyFont="1" applyFill="1" applyBorder="1">
      <alignment vertical="center"/>
    </xf>
    <xf numFmtId="0" fontId="32" fillId="35" borderId="156" xfId="42" applyFont="1" applyFill="1" applyBorder="1" applyAlignment="1">
      <alignment horizontal="center" vertical="center"/>
    </xf>
    <xf numFmtId="0" fontId="32" fillId="35" borderId="10" xfId="42" applyFont="1" applyFill="1" applyBorder="1">
      <alignment vertical="center"/>
    </xf>
    <xf numFmtId="0" fontId="32" fillId="35" borderId="57" xfId="42" applyFont="1" applyFill="1" applyBorder="1">
      <alignment vertical="center"/>
    </xf>
    <xf numFmtId="0" fontId="45" fillId="35" borderId="143" xfId="42" applyFont="1" applyFill="1" applyBorder="1">
      <alignment vertical="center"/>
    </xf>
    <xf numFmtId="0" fontId="32" fillId="35" borderId="157" xfId="42" applyFont="1" applyFill="1" applyBorder="1" applyAlignment="1">
      <alignment horizontal="center" vertical="center"/>
    </xf>
    <xf numFmtId="0" fontId="45" fillId="35" borderId="157" xfId="42" applyFont="1" applyFill="1" applyBorder="1" applyAlignment="1">
      <alignment horizontal="center" vertical="center"/>
    </xf>
    <xf numFmtId="0" fontId="45" fillId="35" borderId="158" xfId="42" applyFont="1" applyFill="1" applyBorder="1">
      <alignment vertical="center"/>
    </xf>
    <xf numFmtId="0" fontId="45" fillId="35" borderId="57" xfId="42" applyFont="1" applyFill="1" applyBorder="1">
      <alignment vertical="center"/>
    </xf>
    <xf numFmtId="0" fontId="45" fillId="35" borderId="159" xfId="42" applyFont="1" applyFill="1" applyBorder="1" applyAlignment="1">
      <alignment horizontal="center" vertical="center"/>
    </xf>
    <xf numFmtId="0" fontId="45" fillId="35" borderId="152" xfId="42" applyFont="1" applyFill="1" applyBorder="1">
      <alignment vertical="center"/>
    </xf>
    <xf numFmtId="0" fontId="45" fillId="35" borderId="146" xfId="42" applyFont="1" applyFill="1" applyBorder="1">
      <alignment vertical="center"/>
    </xf>
    <xf numFmtId="0" fontId="45" fillId="35" borderId="147" xfId="42" applyFont="1" applyFill="1" applyBorder="1">
      <alignment vertical="center"/>
    </xf>
    <xf numFmtId="0" fontId="0" fillId="0" borderId="0" xfId="47" applyFont="1">
      <alignment vertical="center"/>
    </xf>
    <xf numFmtId="0" fontId="46" fillId="0" borderId="0" xfId="43" applyFont="1" applyAlignment="1">
      <alignment vertical="center"/>
    </xf>
    <xf numFmtId="0" fontId="47" fillId="0" borderId="0" xfId="43" applyFont="1" applyAlignment="1">
      <alignment vertical="center"/>
    </xf>
    <xf numFmtId="0" fontId="48" fillId="0" borderId="11" xfId="43" applyFont="1" applyBorder="1" applyAlignment="1">
      <alignment horizontal="center" vertical="center"/>
    </xf>
    <xf numFmtId="0" fontId="48" fillId="0" borderId="12" xfId="43" applyFont="1" applyBorder="1" applyAlignment="1">
      <alignment horizontal="center" vertical="center"/>
    </xf>
    <xf numFmtId="0" fontId="48" fillId="0" borderId="61" xfId="43" applyFont="1" applyBorder="1" applyAlignment="1">
      <alignment horizontal="center" vertical="center"/>
    </xf>
    <xf numFmtId="0" fontId="49" fillId="0" borderId="160" xfId="43" applyFont="1" applyBorder="1" applyAlignment="1">
      <alignment horizontal="left" vertical="center" wrapText="1"/>
    </xf>
    <xf numFmtId="0" fontId="49" fillId="0" borderId="30" xfId="43" applyFont="1" applyBorder="1" applyAlignment="1">
      <alignment horizontal="left" vertical="center" wrapText="1"/>
    </xf>
    <xf numFmtId="0" fontId="49" fillId="0" borderId="30" xfId="43" applyFont="1" applyBorder="1" applyAlignment="1">
      <alignment vertical="center" shrinkToFit="1"/>
    </xf>
    <xf numFmtId="0" fontId="49" fillId="0" borderId="30" xfId="43" applyFont="1" applyBorder="1" applyAlignment="1">
      <alignment horizontal="left" vertical="center"/>
    </xf>
    <xf numFmtId="0" fontId="49" fillId="0" borderId="161" xfId="43" applyFont="1" applyBorder="1" applyAlignment="1">
      <alignment horizontal="left" vertical="center"/>
    </xf>
    <xf numFmtId="0" fontId="49" fillId="0" borderId="64" xfId="43" applyFont="1" applyBorder="1" applyAlignment="1">
      <alignment horizontal="center" vertical="center"/>
    </xf>
    <xf numFmtId="0" fontId="47" fillId="0" borderId="11" xfId="43" applyFont="1" applyBorder="1" applyAlignment="1">
      <alignment vertical="center"/>
    </xf>
    <xf numFmtId="0" fontId="47" fillId="0" borderId="12" xfId="43" applyFont="1" applyBorder="1" applyAlignment="1">
      <alignment vertical="center"/>
    </xf>
    <xf numFmtId="0" fontId="47" fillId="0" borderId="61" xfId="43" applyFont="1" applyBorder="1" applyAlignment="1">
      <alignment vertical="center"/>
    </xf>
    <xf numFmtId="0" fontId="48" fillId="0" borderId="0" xfId="43" applyFont="1"/>
    <xf numFmtId="0" fontId="48" fillId="0" borderId="0" xfId="43" applyFont="1" applyAlignment="1">
      <alignment vertical="center"/>
    </xf>
    <xf numFmtId="0" fontId="50" fillId="0" borderId="0" xfId="43" applyFont="1"/>
    <xf numFmtId="0" fontId="47" fillId="0" borderId="60" xfId="43" applyFont="1" applyBorder="1" applyAlignment="1">
      <alignment horizontal="center" vertical="center" wrapText="1"/>
    </xf>
    <xf numFmtId="0" fontId="47" fillId="0" borderId="26" xfId="43" applyFont="1" applyBorder="1" applyAlignment="1">
      <alignment horizontal="center" vertical="center" wrapText="1"/>
    </xf>
    <xf numFmtId="0" fontId="47" fillId="0" borderId="59" xfId="43" applyFont="1" applyBorder="1" applyAlignment="1">
      <alignment horizontal="center" vertical="center" wrapText="1"/>
    </xf>
    <xf numFmtId="0" fontId="49" fillId="0" borderId="145" xfId="43" applyFont="1" applyBorder="1" applyAlignment="1">
      <alignment horizontal="center" vertical="center"/>
    </xf>
    <xf numFmtId="0" fontId="49" fillId="0" borderId="58" xfId="43" applyFont="1" applyBorder="1" applyAlignment="1">
      <alignment horizontal="center" vertical="center"/>
    </xf>
    <xf numFmtId="0" fontId="49" fillId="0" borderId="162" xfId="43" applyFont="1" applyBorder="1" applyAlignment="1">
      <alignment horizontal="center" vertical="center"/>
    </xf>
    <xf numFmtId="0" fontId="49" fillId="0" borderId="66" xfId="43" applyFont="1" applyBorder="1" applyAlignment="1">
      <alignment horizontal="center" vertical="center"/>
    </xf>
    <xf numFmtId="0" fontId="47" fillId="0" borderId="62" xfId="43" applyFont="1" applyBorder="1" applyAlignment="1">
      <alignment vertical="center"/>
    </xf>
    <xf numFmtId="0" fontId="51" fillId="0" borderId="0" xfId="47" applyFont="1" applyAlignment="1">
      <alignment vertical="center"/>
    </xf>
    <xf numFmtId="0" fontId="47" fillId="0" borderId="63" xfId="43" applyFont="1" applyBorder="1" applyAlignment="1">
      <alignment vertical="center"/>
    </xf>
    <xf numFmtId="0" fontId="47" fillId="0" borderId="0" xfId="43" applyFont="1"/>
    <xf numFmtId="0" fontId="48" fillId="0" borderId="60" xfId="43" applyFont="1" applyBorder="1" applyAlignment="1">
      <alignment horizontal="center" vertical="center"/>
    </xf>
    <xf numFmtId="0" fontId="48" fillId="0" borderId="26" xfId="43" applyFont="1" applyBorder="1" applyAlignment="1">
      <alignment horizontal="center" vertical="center"/>
    </xf>
    <xf numFmtId="0" fontId="48" fillId="0" borderId="59" xfId="43" applyFont="1" applyBorder="1" applyAlignment="1">
      <alignment horizontal="center" vertical="center"/>
    </xf>
    <xf numFmtId="0" fontId="49" fillId="0" borderId="51" xfId="43" applyFont="1" applyBorder="1" applyAlignment="1">
      <alignment horizontal="center" vertical="center"/>
    </xf>
    <xf numFmtId="0" fontId="49" fillId="0" borderId="18" xfId="43" applyFont="1" applyBorder="1" applyAlignment="1">
      <alignment horizontal="center" vertical="center"/>
    </xf>
    <xf numFmtId="0" fontId="49" fillId="0" borderId="163" xfId="43" applyFont="1" applyBorder="1" applyAlignment="1">
      <alignment horizontal="center" vertical="center"/>
    </xf>
    <xf numFmtId="0" fontId="49" fillId="0" borderId="91" xfId="43" applyFont="1" applyBorder="1" applyAlignment="1">
      <alignment horizontal="center" vertical="center"/>
    </xf>
    <xf numFmtId="0" fontId="47" fillId="0" borderId="145" xfId="43" applyFont="1" applyBorder="1" applyAlignment="1">
      <alignment horizontal="center" vertical="center"/>
    </xf>
    <xf numFmtId="0" fontId="47" fillId="0" borderId="164" xfId="43" applyFont="1" applyBorder="1" applyAlignment="1">
      <alignment horizontal="center" vertical="center"/>
    </xf>
    <xf numFmtId="0" fontId="47" fillId="0" borderId="165" xfId="43" applyFont="1" applyBorder="1" applyAlignment="1">
      <alignment horizontal="center" vertical="center"/>
    </xf>
    <xf numFmtId="0" fontId="49" fillId="0" borderId="166" xfId="43" applyFont="1" applyFill="1" applyBorder="1" applyAlignment="1">
      <alignment vertical="center"/>
    </xf>
    <xf numFmtId="0" fontId="49" fillId="0" borderId="167" xfId="43" applyFont="1" applyFill="1" applyBorder="1" applyAlignment="1">
      <alignment vertical="center"/>
    </xf>
    <xf numFmtId="0" fontId="49" fillId="0" borderId="168" xfId="43" applyFont="1" applyFill="1" applyBorder="1" applyAlignment="1">
      <alignment vertical="center"/>
    </xf>
    <xf numFmtId="0" fontId="49" fillId="0" borderId="169" xfId="43" applyFont="1" applyFill="1" applyBorder="1" applyAlignment="1">
      <alignment vertical="center"/>
    </xf>
    <xf numFmtId="0" fontId="49" fillId="0" borderId="170" xfId="43" applyFont="1" applyBorder="1" applyAlignment="1">
      <alignment horizontal="center" vertical="center"/>
    </xf>
    <xf numFmtId="0" fontId="47" fillId="0" borderId="62" xfId="43" applyFont="1" applyBorder="1" applyAlignment="1">
      <alignment vertical="center" wrapText="1"/>
    </xf>
    <xf numFmtId="0" fontId="47" fillId="0" borderId="0" xfId="43" applyFont="1" applyBorder="1" applyAlignment="1">
      <alignment vertical="center" wrapText="1"/>
    </xf>
    <xf numFmtId="0" fontId="47" fillId="0" borderId="63" xfId="43" applyFont="1" applyBorder="1" applyAlignment="1">
      <alignment vertical="center" wrapText="1"/>
    </xf>
    <xf numFmtId="0" fontId="50" fillId="0" borderId="0" xfId="43" applyFont="1" applyAlignment="1">
      <alignment vertical="center"/>
    </xf>
    <xf numFmtId="0" fontId="47" fillId="0" borderId="171" xfId="43" applyFont="1" applyBorder="1" applyAlignment="1">
      <alignment horizontal="center" vertical="center"/>
    </xf>
    <xf numFmtId="0" fontId="47" fillId="0" borderId="172" xfId="43" applyFont="1" applyBorder="1" applyAlignment="1">
      <alignment horizontal="center" vertical="center"/>
    </xf>
    <xf numFmtId="0" fontId="49" fillId="0" borderId="173" xfId="43" applyFont="1" applyFill="1" applyBorder="1" applyAlignment="1">
      <alignment vertical="center"/>
    </xf>
    <xf numFmtId="0" fontId="49" fillId="0" borderId="174" xfId="43" applyFont="1" applyFill="1" applyBorder="1" applyAlignment="1">
      <alignment vertical="center"/>
    </xf>
    <xf numFmtId="0" fontId="49" fillId="0" borderId="175" xfId="43" applyFont="1" applyFill="1" applyBorder="1" applyAlignment="1">
      <alignment vertical="center"/>
    </xf>
    <xf numFmtId="0" fontId="49" fillId="0" borderId="176" xfId="43" applyFont="1" applyBorder="1" applyAlignment="1">
      <alignment horizontal="center" vertical="center"/>
    </xf>
    <xf numFmtId="0" fontId="0" fillId="0" borderId="0" xfId="43" applyFont="1"/>
    <xf numFmtId="0" fontId="47" fillId="0" borderId="174" xfId="43" applyFont="1" applyBorder="1" applyAlignment="1">
      <alignment horizontal="center" vertical="center"/>
    </xf>
    <xf numFmtId="0" fontId="47" fillId="0" borderId="177" xfId="43" applyFont="1" applyBorder="1" applyAlignment="1">
      <alignment horizontal="center" vertical="center"/>
    </xf>
    <xf numFmtId="0" fontId="47" fillId="0" borderId="178" xfId="43" applyFont="1" applyBorder="1" applyAlignment="1">
      <alignment horizontal="center" vertical="center"/>
    </xf>
    <xf numFmtId="0" fontId="47" fillId="0" borderId="23" xfId="43" applyFont="1" applyBorder="1" applyAlignment="1">
      <alignment horizontal="center" vertical="center"/>
    </xf>
    <xf numFmtId="0" fontId="49" fillId="0" borderId="51" xfId="43" applyFont="1" applyFill="1" applyBorder="1" applyAlignment="1">
      <alignment vertical="center"/>
    </xf>
    <xf numFmtId="0" fontId="49" fillId="0" borderId="18" xfId="43" applyFont="1" applyFill="1" applyBorder="1" applyAlignment="1">
      <alignment vertical="center"/>
    </xf>
    <xf numFmtId="0" fontId="49" fillId="0" borderId="179" xfId="43" applyFont="1" applyFill="1" applyBorder="1" applyAlignment="1">
      <alignment vertical="center"/>
    </xf>
    <xf numFmtId="0" fontId="49" fillId="0" borderId="163" xfId="43" applyFont="1" applyFill="1" applyBorder="1" applyAlignment="1">
      <alignment vertical="center"/>
    </xf>
    <xf numFmtId="0" fontId="48" fillId="0" borderId="10" xfId="43" applyFont="1" applyBorder="1" applyAlignment="1">
      <alignment horizontal="center" vertical="center"/>
    </xf>
    <xf numFmtId="0" fontId="48" fillId="0" borderId="42" xfId="43" applyFont="1" applyBorder="1" applyAlignment="1">
      <alignment horizontal="center" vertical="center"/>
    </xf>
    <xf numFmtId="0" fontId="48" fillId="0" borderId="15" xfId="43" applyFont="1" applyBorder="1" applyAlignment="1">
      <alignment horizontal="center" vertical="center"/>
    </xf>
    <xf numFmtId="0" fontId="47" fillId="0" borderId="160" xfId="43" applyFont="1" applyBorder="1" applyAlignment="1">
      <alignment horizontal="center" vertical="center"/>
    </xf>
    <xf numFmtId="0" fontId="47" fillId="0" borderId="180" xfId="43" applyFont="1" applyBorder="1" applyAlignment="1">
      <alignment horizontal="center" vertical="center"/>
    </xf>
    <xf numFmtId="0" fontId="49" fillId="0" borderId="43" xfId="43" applyFont="1" applyFill="1" applyBorder="1" applyAlignment="1">
      <alignment vertical="center"/>
    </xf>
    <xf numFmtId="0" fontId="49" fillId="0" borderId="44" xfId="43" applyFont="1" applyFill="1" applyBorder="1" applyAlignment="1">
      <alignment vertical="center"/>
    </xf>
    <xf numFmtId="0" fontId="49" fillId="0" borderId="180" xfId="43" applyFont="1" applyFill="1" applyBorder="1" applyAlignment="1">
      <alignment vertical="center"/>
    </xf>
    <xf numFmtId="0" fontId="49" fillId="0" borderId="181" xfId="43" applyFont="1" applyFill="1" applyBorder="1" applyAlignment="1">
      <alignment vertical="center"/>
    </xf>
    <xf numFmtId="0" fontId="48" fillId="0" borderId="10" xfId="43" applyFont="1" applyBorder="1" applyAlignment="1">
      <alignment horizontal="centerContinuous" vertical="center"/>
    </xf>
    <xf numFmtId="0" fontId="47" fillId="0" borderId="10" xfId="43" applyFont="1" applyBorder="1" applyAlignment="1">
      <alignment horizontal="centerContinuous" vertical="center"/>
    </xf>
    <xf numFmtId="0" fontId="47" fillId="0" borderId="182" xfId="43" applyFont="1" applyBorder="1" applyAlignment="1">
      <alignment horizontal="center" vertical="center"/>
    </xf>
    <xf numFmtId="0" fontId="47" fillId="0" borderId="183" xfId="43" applyFont="1" applyBorder="1" applyAlignment="1">
      <alignment horizontal="center" vertical="center"/>
    </xf>
    <xf numFmtId="0" fontId="52" fillId="0" borderId="184" xfId="43" applyFont="1" applyBorder="1" applyAlignment="1">
      <alignment horizontal="center" vertical="center"/>
    </xf>
    <xf numFmtId="0" fontId="49" fillId="0" borderId="182" xfId="43" applyFont="1" applyBorder="1" applyAlignment="1">
      <alignment horizontal="right" vertical="center"/>
    </xf>
    <xf numFmtId="0" fontId="49" fillId="0" borderId="185" xfId="43" applyFont="1" applyBorder="1" applyAlignment="1">
      <alignment horizontal="right" vertical="center"/>
    </xf>
    <xf numFmtId="0" fontId="49" fillId="0" borderId="186" xfId="43" applyFont="1" applyBorder="1" applyAlignment="1">
      <alignment horizontal="right" vertical="center"/>
    </xf>
    <xf numFmtId="0" fontId="49" fillId="0" borderId="187" xfId="43" applyFont="1" applyBorder="1" applyAlignment="1">
      <alignment horizontal="right" vertical="center"/>
    </xf>
    <xf numFmtId="0" fontId="53" fillId="0" borderId="188" xfId="43" applyFont="1" applyBorder="1" applyAlignment="1">
      <alignment horizontal="centerContinuous" vertical="center"/>
    </xf>
    <xf numFmtId="0" fontId="47" fillId="0" borderId="189" xfId="43" applyFont="1" applyBorder="1" applyAlignment="1">
      <alignment horizontal="left" vertical="center" wrapText="1"/>
    </xf>
    <xf numFmtId="0" fontId="51" fillId="0" borderId="190" xfId="47" applyFont="1" applyBorder="1" applyAlignment="1">
      <alignment vertical="center"/>
    </xf>
    <xf numFmtId="0" fontId="47" fillId="0" borderId="190" xfId="43" applyFont="1" applyBorder="1" applyAlignment="1">
      <alignment horizontal="center" vertical="center" shrinkToFit="1"/>
    </xf>
    <xf numFmtId="0" fontId="47" fillId="0" borderId="191" xfId="43" applyFont="1" applyBorder="1" applyAlignment="1">
      <alignment vertical="center"/>
    </xf>
    <xf numFmtId="0" fontId="47" fillId="0" borderId="42" xfId="43" applyFont="1" applyBorder="1" applyAlignment="1">
      <alignment horizontal="centerContinuous" vertical="center"/>
    </xf>
    <xf numFmtId="0" fontId="47" fillId="0" borderId="51" xfId="43" applyFont="1" applyBorder="1" applyAlignment="1">
      <alignment horizontal="center" vertical="center"/>
    </xf>
    <xf numFmtId="0" fontId="47" fillId="0" borderId="37" xfId="43" applyFont="1" applyBorder="1" applyAlignment="1">
      <alignment horizontal="center" vertical="center"/>
    </xf>
    <xf numFmtId="0" fontId="52" fillId="0" borderId="61" xfId="43" applyFont="1" applyBorder="1" applyAlignment="1">
      <alignment horizontal="center" vertical="center"/>
    </xf>
    <xf numFmtId="0" fontId="49" fillId="0" borderId="160" xfId="43" applyFont="1" applyBorder="1" applyAlignment="1">
      <alignment vertical="center"/>
    </xf>
    <xf numFmtId="0" fontId="49" fillId="0" borderId="30" xfId="43" applyFont="1" applyBorder="1" applyAlignment="1">
      <alignment horizontal="center" vertical="center"/>
    </xf>
    <xf numFmtId="0" fontId="49" fillId="0" borderId="30" xfId="43" applyFont="1" applyBorder="1" applyAlignment="1">
      <alignment vertical="center"/>
    </xf>
    <xf numFmtId="0" fontId="49" fillId="0" borderId="161" xfId="43" applyFont="1" applyBorder="1" applyAlignment="1">
      <alignment horizontal="center" vertical="center"/>
    </xf>
    <xf numFmtId="0" fontId="53" fillId="0" borderId="64" xfId="43" applyFont="1" applyBorder="1" applyAlignment="1">
      <alignment horizontal="center" vertical="center"/>
    </xf>
    <xf numFmtId="0" fontId="54" fillId="0" borderId="42" xfId="43" applyFont="1" applyBorder="1" applyAlignment="1">
      <alignment horizontal="centerContinuous" vertical="center"/>
    </xf>
    <xf numFmtId="0" fontId="51" fillId="0" borderId="62" xfId="47" applyFont="1" applyBorder="1" applyAlignment="1">
      <alignment vertical="center"/>
    </xf>
    <xf numFmtId="0" fontId="47" fillId="0" borderId="0" xfId="43" applyFont="1" applyBorder="1" applyAlignment="1">
      <alignment horizontal="center" vertical="center" shrinkToFit="1"/>
    </xf>
    <xf numFmtId="0" fontId="47" fillId="0" borderId="52" xfId="43" applyFont="1" applyBorder="1" applyAlignment="1">
      <alignment horizontal="center" vertical="center"/>
    </xf>
    <xf numFmtId="0" fontId="52" fillId="0" borderId="23" xfId="43" applyFont="1" applyBorder="1" applyAlignment="1">
      <alignment horizontal="center" vertical="center"/>
    </xf>
    <xf numFmtId="0" fontId="49" fillId="0" borderId="91" xfId="43" applyFont="1" applyBorder="1" applyAlignment="1">
      <alignment horizontal="right" vertical="center"/>
    </xf>
    <xf numFmtId="0" fontId="47" fillId="0" borderId="15" xfId="43" applyFont="1" applyBorder="1" applyAlignment="1">
      <alignment horizontal="centerContinuous" vertical="center"/>
    </xf>
    <xf numFmtId="0" fontId="50" fillId="0" borderId="145" xfId="43" applyFont="1" applyBorder="1" applyAlignment="1">
      <alignment horizontal="left" vertical="center"/>
    </xf>
    <xf numFmtId="0" fontId="50" fillId="0" borderId="58" xfId="43" applyFont="1" applyBorder="1" applyAlignment="1">
      <alignment horizontal="left" vertical="center"/>
    </xf>
    <xf numFmtId="0" fontId="50" fillId="0" borderId="162" xfId="43" applyFont="1" applyBorder="1" applyAlignment="1">
      <alignment horizontal="left" vertical="center"/>
    </xf>
    <xf numFmtId="0" fontId="50" fillId="0" borderId="192" xfId="43" applyFont="1" applyBorder="1" applyAlignment="1">
      <alignment horizontal="left" vertical="center"/>
    </xf>
    <xf numFmtId="0" fontId="54" fillId="0" borderId="15" xfId="43" applyFont="1" applyBorder="1" applyAlignment="1">
      <alignment horizontal="centerContinuous" vertical="center"/>
    </xf>
    <xf numFmtId="0" fontId="51" fillId="0" borderId="16" xfId="47" applyFont="1" applyBorder="1" applyAlignment="1">
      <alignment vertical="center"/>
    </xf>
    <xf numFmtId="0" fontId="51" fillId="0" borderId="17" xfId="47" applyFont="1" applyBorder="1" applyAlignment="1">
      <alignment vertical="center"/>
    </xf>
    <xf numFmtId="0" fontId="47" fillId="0" borderId="17" xfId="43" applyFont="1" applyBorder="1" applyAlignment="1">
      <alignment horizontal="center" vertical="center" shrinkToFit="1"/>
    </xf>
    <xf numFmtId="0" fontId="47" fillId="0" borderId="23" xfId="43" applyFont="1" applyBorder="1" applyAlignment="1">
      <alignment vertical="center"/>
    </xf>
    <xf numFmtId="0" fontId="55" fillId="0" borderId="0" xfId="43" applyFont="1" applyAlignment="1">
      <alignment vertical="center"/>
    </xf>
    <xf numFmtId="0" fontId="47" fillId="0" borderId="11" xfId="43" applyFont="1" applyBorder="1" applyAlignment="1">
      <alignment horizontal="center" vertical="center"/>
    </xf>
    <xf numFmtId="0" fontId="47" fillId="0" borderId="12" xfId="43" applyFont="1" applyBorder="1" applyAlignment="1">
      <alignment horizontal="center" vertical="center"/>
    </xf>
    <xf numFmtId="0" fontId="47" fillId="0" borderId="61" xfId="43" applyFont="1" applyBorder="1" applyAlignment="1">
      <alignment horizontal="center" vertical="center"/>
    </xf>
    <xf numFmtId="0" fontId="48" fillId="0" borderId="64" xfId="43" applyFont="1" applyBorder="1" applyAlignment="1">
      <alignment horizontal="center" vertical="center"/>
    </xf>
    <xf numFmtId="0" fontId="52" fillId="0" borderId="60" xfId="43" applyFont="1" applyBorder="1" applyAlignment="1">
      <alignment horizontal="center" vertical="center" wrapText="1"/>
    </xf>
    <xf numFmtId="0" fontId="52" fillId="0" borderId="26" xfId="43" applyFont="1" applyBorder="1" applyAlignment="1">
      <alignment horizontal="center" vertical="center" wrapText="1"/>
    </xf>
    <xf numFmtId="0" fontId="52" fillId="0" borderId="59" xfId="43" applyFont="1" applyBorder="1" applyAlignment="1">
      <alignment horizontal="center" vertical="center" wrapText="1"/>
    </xf>
    <xf numFmtId="0" fontId="48" fillId="0" borderId="66" xfId="43" applyFont="1" applyBorder="1" applyAlignment="1">
      <alignment horizontal="center" vertical="center"/>
    </xf>
    <xf numFmtId="0" fontId="47" fillId="0" borderId="60" xfId="43" applyFont="1" applyBorder="1" applyAlignment="1">
      <alignment horizontal="center" vertical="center"/>
    </xf>
    <xf numFmtId="0" fontId="47" fillId="0" borderId="26" xfId="43" applyFont="1" applyBorder="1" applyAlignment="1">
      <alignment horizontal="center" vertical="center"/>
    </xf>
    <xf numFmtId="0" fontId="47" fillId="0" borderId="59" xfId="43" applyFont="1" applyBorder="1" applyAlignment="1">
      <alignment vertical="center"/>
    </xf>
    <xf numFmtId="0" fontId="48" fillId="0" borderId="91" xfId="43" applyFont="1" applyBorder="1" applyAlignment="1">
      <alignment horizontal="center" vertical="center"/>
    </xf>
    <xf numFmtId="0" fontId="46" fillId="0" borderId="166" xfId="43" applyFont="1" applyFill="1" applyBorder="1" applyAlignment="1">
      <alignment vertical="center"/>
    </xf>
    <xf numFmtId="0" fontId="46" fillId="0" borderId="167" xfId="43" applyFont="1" applyFill="1" applyBorder="1" applyAlignment="1">
      <alignment vertical="center"/>
    </xf>
    <xf numFmtId="0" fontId="46" fillId="0" borderId="168" xfId="43" applyFont="1" applyFill="1" applyBorder="1" applyAlignment="1">
      <alignment vertical="center"/>
    </xf>
    <xf numFmtId="0" fontId="46" fillId="0" borderId="169" xfId="43" applyFont="1" applyFill="1" applyBorder="1" applyAlignment="1">
      <alignment vertical="center"/>
    </xf>
    <xf numFmtId="0" fontId="46" fillId="0" borderId="173" xfId="43" applyFont="1" applyFill="1" applyBorder="1" applyAlignment="1">
      <alignment vertical="center"/>
    </xf>
    <xf numFmtId="0" fontId="46" fillId="0" borderId="174" xfId="43" applyFont="1" applyFill="1" applyBorder="1" applyAlignment="1">
      <alignment vertical="center"/>
    </xf>
    <xf numFmtId="0" fontId="46" fillId="0" borderId="175" xfId="43" applyFont="1" applyFill="1" applyBorder="1" applyAlignment="1">
      <alignment vertical="center"/>
    </xf>
    <xf numFmtId="0" fontId="46" fillId="0" borderId="174" xfId="43" quotePrefix="1" applyFont="1" applyFill="1" applyBorder="1" applyAlignment="1">
      <alignment horizontal="right" vertical="center"/>
    </xf>
    <xf numFmtId="0" fontId="46" fillId="0" borderId="51" xfId="43" applyFont="1" applyFill="1" applyBorder="1" applyAlignment="1">
      <alignment vertical="center"/>
    </xf>
    <xf numFmtId="0" fontId="46" fillId="0" borderId="18" xfId="43" applyFont="1" applyFill="1" applyBorder="1" applyAlignment="1">
      <alignment vertical="center"/>
    </xf>
    <xf numFmtId="0" fontId="46" fillId="0" borderId="179" xfId="43" applyFont="1" applyFill="1" applyBorder="1" applyAlignment="1">
      <alignment vertical="center"/>
    </xf>
    <xf numFmtId="0" fontId="46" fillId="0" borderId="179" xfId="43" quotePrefix="1" applyFont="1" applyFill="1" applyBorder="1" applyAlignment="1">
      <alignment horizontal="right" vertical="center"/>
    </xf>
    <xf numFmtId="0" fontId="46" fillId="0" borderId="163" xfId="43" applyFont="1" applyFill="1" applyBorder="1" applyAlignment="1">
      <alignment vertical="center"/>
    </xf>
    <xf numFmtId="0" fontId="47" fillId="0" borderId="10" xfId="43" applyFont="1" applyBorder="1" applyAlignment="1">
      <alignment horizontal="center" vertical="center"/>
    </xf>
    <xf numFmtId="0" fontId="46" fillId="0" borderId="193" xfId="43" applyFont="1" applyFill="1" applyBorder="1" applyAlignment="1">
      <alignment vertical="center"/>
    </xf>
    <xf numFmtId="0" fontId="46" fillId="0" borderId="194" xfId="43" applyFont="1" applyFill="1" applyBorder="1" applyAlignment="1">
      <alignment vertical="center"/>
    </xf>
    <xf numFmtId="0" fontId="47" fillId="0" borderId="42" xfId="43" applyFont="1" applyBorder="1" applyAlignment="1">
      <alignment horizontal="center" vertical="center"/>
    </xf>
    <xf numFmtId="0" fontId="47" fillId="0" borderId="15" xfId="43" applyFont="1" applyBorder="1" applyAlignment="1">
      <alignment horizontal="center" vertical="center"/>
    </xf>
    <xf numFmtId="0" fontId="46" fillId="0" borderId="43" xfId="43" applyFont="1" applyFill="1" applyBorder="1" applyAlignment="1">
      <alignment vertical="center"/>
    </xf>
    <xf numFmtId="0" fontId="46" fillId="0" borderId="44" xfId="43" applyFont="1" applyFill="1" applyBorder="1" applyAlignment="1">
      <alignment vertical="center"/>
    </xf>
    <xf numFmtId="0" fontId="46" fillId="0" borderId="180" xfId="43" applyFont="1" applyFill="1" applyBorder="1" applyAlignment="1">
      <alignment vertical="center"/>
    </xf>
    <xf numFmtId="0" fontId="46" fillId="0" borderId="180" xfId="43" quotePrefix="1" applyFont="1" applyFill="1" applyBorder="1" applyAlignment="1">
      <alignment horizontal="right" vertical="center"/>
    </xf>
    <xf numFmtId="0" fontId="46" fillId="0" borderId="181" xfId="43" applyFont="1" applyFill="1" applyBorder="1" applyAlignment="1">
      <alignment vertical="center"/>
    </xf>
    <xf numFmtId="0" fontId="52" fillId="0" borderId="183" xfId="43" applyFont="1" applyBorder="1" applyAlignment="1">
      <alignment horizontal="center" vertical="center"/>
    </xf>
    <xf numFmtId="0" fontId="49" fillId="0" borderId="185" xfId="43" quotePrefix="1" applyFont="1" applyBorder="1" applyAlignment="1">
      <alignment horizontal="right" vertical="center"/>
    </xf>
    <xf numFmtId="0" fontId="54" fillId="0" borderId="188" xfId="43" applyFont="1" applyBorder="1" applyAlignment="1">
      <alignment horizontal="centerContinuous" vertical="center"/>
    </xf>
    <xf numFmtId="0" fontId="7" fillId="0" borderId="190" xfId="47" applyBorder="1" applyAlignment="1">
      <alignment vertical="center"/>
    </xf>
    <xf numFmtId="0" fontId="47" fillId="0" borderId="190" xfId="43" applyFont="1" applyBorder="1" applyAlignment="1">
      <alignment vertical="center"/>
    </xf>
    <xf numFmtId="0" fontId="52" fillId="0" borderId="37" xfId="43" applyFont="1" applyBorder="1" applyAlignment="1">
      <alignment horizontal="center" vertical="center"/>
    </xf>
    <xf numFmtId="0" fontId="49" fillId="0" borderId="30" xfId="43" quotePrefix="1" applyFont="1" applyBorder="1" applyAlignment="1">
      <alignment horizontal="right" vertical="center"/>
    </xf>
    <xf numFmtId="0" fontId="7" fillId="0" borderId="62" xfId="47" applyBorder="1" applyAlignment="1">
      <alignment vertical="center"/>
    </xf>
    <xf numFmtId="0" fontId="0" fillId="0" borderId="0" xfId="47" applyFont="1" applyAlignment="1">
      <alignment vertical="center"/>
    </xf>
    <xf numFmtId="0" fontId="52" fillId="0" borderId="52" xfId="43" applyFont="1" applyBorder="1" applyAlignment="1">
      <alignment horizontal="center" vertical="center"/>
    </xf>
    <xf numFmtId="0" fontId="49" fillId="0" borderId="18" xfId="43" applyFont="1" applyBorder="1" applyAlignment="1">
      <alignment horizontal="right" vertical="center"/>
    </xf>
    <xf numFmtId="0" fontId="50" fillId="0" borderId="145" xfId="43" applyFont="1" applyBorder="1" applyAlignment="1">
      <alignment horizontal="left" vertical="center" shrinkToFit="1"/>
    </xf>
    <xf numFmtId="0" fontId="50" fillId="0" borderId="58" xfId="43" applyFont="1" applyBorder="1" applyAlignment="1">
      <alignment horizontal="left" vertical="center" shrinkToFit="1"/>
    </xf>
    <xf numFmtId="0" fontId="7" fillId="0" borderId="16" xfId="47" applyBorder="1" applyAlignment="1">
      <alignment vertical="center"/>
    </xf>
    <xf numFmtId="0" fontId="7" fillId="0" borderId="17" xfId="47" applyBorder="1" applyAlignment="1">
      <alignment vertical="center"/>
    </xf>
    <xf numFmtId="0" fontId="47" fillId="0" borderId="17" xfId="43" applyFont="1" applyBorder="1" applyAlignment="1">
      <alignment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桁区切り_kyotaku" xfId="35"/>
    <cellStyle name="標準" xfId="0" builtinId="0"/>
    <cellStyle name="標準 2" xfId="36"/>
    <cellStyle name="標準 3" xfId="37"/>
    <cellStyle name="標準_01_kyotakushienn" xfId="38"/>
    <cellStyle name="標準_01_kyotakushienn_1" xfId="39"/>
    <cellStyle name="標準_01_kyotakushienn_2" xfId="40"/>
    <cellStyle name="標準_220317 介護保険最新情報vol.1045 別紙1_別紙(様式)8以降" xfId="41"/>
    <cellStyle name="標準_kyotaku" xfId="42"/>
    <cellStyle name="標準_Sheet1" xfId="43"/>
    <cellStyle name="標準_Sheet1_別紙７（勤務表）" xfId="44"/>
    <cellStyle name="標準_Sheet1_別紙７（勤務表）_01_kyotakushienn" xfId="45"/>
    <cellStyle name="標準_Sheet1_別紙７（勤務表）_01_kyotakushienn_1" xfId="46"/>
    <cellStyle name="標準_【居宅支援】添付書類（様式1~10）" xfId="47"/>
    <cellStyle name="標準_別紙10-3　特定事業所加算(Ⅰ)～(Ⅲ)・特定事業所医療介護連携加算・ターミナルケアマネジメント加算に係る届出書" xfId="48"/>
    <cellStyle name="標準_別紙1　介護給付費算定に係る体制届一式（定期巡回・随時対応型訪問介護看護）" xfId="49"/>
    <cellStyle name="標準_別紙1　介護給付費算定に係る体制届一式（定期巡回・随時対応型訪問介護看護）_1" xfId="50"/>
    <cellStyle name="標準_別紙1　介護給付費算定に係る体制届一式（定期巡回・随時対応型訪問介護看護）_3" xfId="51"/>
    <cellStyle name="標準_別紙７（勤務表）" xfId="52"/>
    <cellStyle name="標準_別紙７（勤務表）_01_kyotakushienn" xfId="53"/>
    <cellStyle name="標準_別紙７（勤務表）_01_kyotakushienn_1" xfId="54"/>
    <cellStyle name="標準_居宅介護支援（加算届）" xfId="55"/>
    <cellStyle name="標準_訪問介護（加算届）" xfId="56"/>
    <cellStyle name="標準_認知症対応型共同生活介護" xfId="57"/>
    <cellStyle name="良い" xfId="58" builtinId="26" customBuiltin="1"/>
    <cellStyle name="見出し 1" xfId="59" builtinId="16" customBuiltin="1"/>
    <cellStyle name="見出し 2" xfId="60" builtinId="17" customBuiltin="1"/>
    <cellStyle name="見出し 3" xfId="61" builtinId="18" customBuiltin="1"/>
    <cellStyle name="見出し 4" xfId="62" builtinId="19" customBuiltin="1"/>
    <cellStyle name="計算" xfId="63" builtinId="22" customBuiltin="1"/>
    <cellStyle name="説明文" xfId="64" builtinId="53" customBuiltin="1"/>
    <cellStyle name="警告文" xfId="65" builtinId="11" customBuiltin="1"/>
    <cellStyle name="集計" xfId="66" builtinId="25" customBuiltin="1"/>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1495425</xdr:colOff>
      <xdr:row>23</xdr:row>
      <xdr:rowOff>0</xdr:rowOff>
    </xdr:from>
    <xdr:to xmlns:xdr="http://schemas.openxmlformats.org/drawingml/2006/spreadsheetDrawing">
      <xdr:col>7</xdr:col>
      <xdr:colOff>466725</xdr:colOff>
      <xdr:row>23</xdr:row>
      <xdr:rowOff>0</xdr:rowOff>
    </xdr:to>
    <xdr:sp macro="" textlink="">
      <xdr:nvSpPr>
        <xdr:cNvPr id="2" name="Text Box 1"/>
        <xdr:cNvSpPr txBox="1"/>
      </xdr:nvSpPr>
      <xdr:spPr>
        <a:xfrm>
          <a:off x="8191500" y="63722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23</xdr:row>
      <xdr:rowOff>0</xdr:rowOff>
    </xdr:from>
    <xdr:to xmlns:xdr="http://schemas.openxmlformats.org/drawingml/2006/spreadsheetDrawing">
      <xdr:col>7</xdr:col>
      <xdr:colOff>466725</xdr:colOff>
      <xdr:row>23</xdr:row>
      <xdr:rowOff>0</xdr:rowOff>
    </xdr:to>
    <xdr:sp macro="" textlink="">
      <xdr:nvSpPr>
        <xdr:cNvPr id="3" name="Text Box 2"/>
        <xdr:cNvSpPr txBox="1"/>
      </xdr:nvSpPr>
      <xdr:spPr>
        <a:xfrm>
          <a:off x="8191500" y="63722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23</xdr:row>
      <xdr:rowOff>0</xdr:rowOff>
    </xdr:from>
    <xdr:to xmlns:xdr="http://schemas.openxmlformats.org/drawingml/2006/spreadsheetDrawing">
      <xdr:col>7</xdr:col>
      <xdr:colOff>466725</xdr:colOff>
      <xdr:row>23</xdr:row>
      <xdr:rowOff>0</xdr:rowOff>
    </xdr:to>
    <xdr:sp macro="" textlink="">
      <xdr:nvSpPr>
        <xdr:cNvPr id="4" name="Text Box 3"/>
        <xdr:cNvSpPr txBox="1"/>
      </xdr:nvSpPr>
      <xdr:spPr>
        <a:xfrm>
          <a:off x="8191500" y="63722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10</xdr:col>
      <xdr:colOff>180975</xdr:colOff>
      <xdr:row>23</xdr:row>
      <xdr:rowOff>0</xdr:rowOff>
    </xdr:from>
    <xdr:to xmlns:xdr="http://schemas.openxmlformats.org/drawingml/2006/spreadsheetDrawing">
      <xdr:col>11</xdr:col>
      <xdr:colOff>323850</xdr:colOff>
      <xdr:row>23</xdr:row>
      <xdr:rowOff>0</xdr:rowOff>
    </xdr:to>
    <xdr:sp macro="" textlink="">
      <xdr:nvSpPr>
        <xdr:cNvPr id="5" name="Text Box 4"/>
        <xdr:cNvSpPr txBox="1"/>
      </xdr:nvSpPr>
      <xdr:spPr>
        <a:xfrm>
          <a:off x="11696700" y="63722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23</xdr:row>
      <xdr:rowOff>0</xdr:rowOff>
    </xdr:from>
    <xdr:to xmlns:xdr="http://schemas.openxmlformats.org/drawingml/2006/spreadsheetDrawing">
      <xdr:col>7</xdr:col>
      <xdr:colOff>466725</xdr:colOff>
      <xdr:row>23</xdr:row>
      <xdr:rowOff>0</xdr:rowOff>
    </xdr:to>
    <xdr:sp macro="" textlink="">
      <xdr:nvSpPr>
        <xdr:cNvPr id="6" name="Text Box 5"/>
        <xdr:cNvSpPr txBox="1"/>
      </xdr:nvSpPr>
      <xdr:spPr>
        <a:xfrm>
          <a:off x="8191500" y="63722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23</xdr:row>
      <xdr:rowOff>0</xdr:rowOff>
    </xdr:from>
    <xdr:to xmlns:xdr="http://schemas.openxmlformats.org/drawingml/2006/spreadsheetDrawing">
      <xdr:col>7</xdr:col>
      <xdr:colOff>466725</xdr:colOff>
      <xdr:row>23</xdr:row>
      <xdr:rowOff>0</xdr:rowOff>
    </xdr:to>
    <xdr:sp macro="" textlink="">
      <xdr:nvSpPr>
        <xdr:cNvPr id="7" name="Text Box 6"/>
        <xdr:cNvSpPr txBox="1"/>
      </xdr:nvSpPr>
      <xdr:spPr>
        <a:xfrm>
          <a:off x="8191500" y="63722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1495425</xdr:colOff>
      <xdr:row>23</xdr:row>
      <xdr:rowOff>0</xdr:rowOff>
    </xdr:from>
    <xdr:to xmlns:xdr="http://schemas.openxmlformats.org/drawingml/2006/spreadsheetDrawing">
      <xdr:col>7</xdr:col>
      <xdr:colOff>466725</xdr:colOff>
      <xdr:row>23</xdr:row>
      <xdr:rowOff>0</xdr:rowOff>
    </xdr:to>
    <xdr:sp macro="" textlink="">
      <xdr:nvSpPr>
        <xdr:cNvPr id="8" name="Text Box 7"/>
        <xdr:cNvSpPr txBox="1"/>
      </xdr:nvSpPr>
      <xdr:spPr>
        <a:xfrm>
          <a:off x="8191500" y="63722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10</xdr:col>
      <xdr:colOff>180975</xdr:colOff>
      <xdr:row>23</xdr:row>
      <xdr:rowOff>0</xdr:rowOff>
    </xdr:from>
    <xdr:to xmlns:xdr="http://schemas.openxmlformats.org/drawingml/2006/spreadsheetDrawing">
      <xdr:col>11</xdr:col>
      <xdr:colOff>323850</xdr:colOff>
      <xdr:row>23</xdr:row>
      <xdr:rowOff>0</xdr:rowOff>
    </xdr:to>
    <xdr:sp macro="" textlink="">
      <xdr:nvSpPr>
        <xdr:cNvPr id="9" name="Text Box 8"/>
        <xdr:cNvSpPr txBox="1"/>
      </xdr:nvSpPr>
      <xdr:spPr>
        <a:xfrm>
          <a:off x="11696700" y="63722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2"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200025</xdr:rowOff>
    </xdr:to>
    <xdr:sp macro="" textlink="">
      <xdr:nvSpPr>
        <xdr:cNvPr id="3" name="正方形/長方形 1"/>
        <xdr:cNvSpPr/>
      </xdr:nvSpPr>
      <xdr:spPr>
        <a:xfrm>
          <a:off x="142875" y="169735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12</xdr:col>
      <xdr:colOff>38100</xdr:colOff>
      <xdr:row>18</xdr:row>
      <xdr:rowOff>19685</xdr:rowOff>
    </xdr:from>
    <xdr:to xmlns:xdr="http://schemas.openxmlformats.org/drawingml/2006/spreadsheetDrawing">
      <xdr:col>25</xdr:col>
      <xdr:colOff>197485</xdr:colOff>
      <xdr:row>22</xdr:row>
      <xdr:rowOff>181610</xdr:rowOff>
    </xdr:to>
    <xdr:sp macro="" textlink="">
      <xdr:nvSpPr>
        <xdr:cNvPr id="2" name="AutoShape 1"/>
        <xdr:cNvSpPr/>
      </xdr:nvSpPr>
      <xdr:spPr>
        <a:xfrm>
          <a:off x="4214495" y="3791585"/>
          <a:ext cx="3213735" cy="1000125"/>
        </a:xfrm>
        <a:prstGeom prst="borderCallout1">
          <a:avLst>
            <a:gd name="adj1" fmla="val 22888"/>
            <a:gd name="adj2" fmla="val 102695"/>
            <a:gd name="adj3" fmla="val 11055"/>
            <a:gd name="adj4" fmla="val 159955"/>
          </a:avLst>
        </a:prstGeom>
        <a:solidFill>
          <a:sysClr val="window" lastClr="FFFFFF"/>
        </a:solidFill>
        <a:ln w="9525">
          <a:solidFill>
            <a:sysClr val="windowText" lastClr="000000"/>
          </a:solidFill>
          <a:miter/>
          <a:tailEnd type="triangle"/>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管理者については、当該居宅介護支援事業所の管理者業務分を含めて常勤換算数を算出する。（他事業所と兼務している場合、他事業所の業務分は含まないこと。</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なお、この管理者分も含めた常勤換算数を算出する取扱いは訪問介護と異なるので注意。</a:t>
          </a:r>
        </a:p>
      </xdr:txBody>
    </xdr:sp>
    <xdr:clientData/>
  </xdr:twoCellAnchor>
  <xdr:twoCellAnchor>
    <xdr:from xmlns:xdr="http://schemas.openxmlformats.org/drawingml/2006/spreadsheetDrawing">
      <xdr:col>31</xdr:col>
      <xdr:colOff>421005</xdr:colOff>
      <xdr:row>23</xdr:row>
      <xdr:rowOff>27940</xdr:rowOff>
    </xdr:from>
    <xdr:to xmlns:xdr="http://schemas.openxmlformats.org/drawingml/2006/spreadsheetDrawing">
      <xdr:col>34</xdr:col>
      <xdr:colOff>1013460</xdr:colOff>
      <xdr:row>26</xdr:row>
      <xdr:rowOff>84455</xdr:rowOff>
    </xdr:to>
    <xdr:sp macro="" textlink="">
      <xdr:nvSpPr>
        <xdr:cNvPr id="3" name="図形 2"/>
        <xdr:cNvSpPr>
          <a:spLocks noChangeArrowheads="1"/>
        </xdr:cNvSpPr>
      </xdr:nvSpPr>
      <xdr:spPr>
        <a:xfrm>
          <a:off x="9061450" y="4847590"/>
          <a:ext cx="1963420" cy="685165"/>
        </a:xfrm>
        <a:prstGeom prst="roundRect">
          <a:avLst>
            <a:gd name="adj" fmla="val 16662"/>
          </a:avLst>
        </a:prstGeom>
        <a:solidFill>
          <a:sysClr val="window" lastClr="FFFFFF"/>
        </a:solidFill>
        <a:ln w="9525">
          <a:solidFill>
            <a:sysClr val="windowText" lastClr="000000"/>
          </a:solidFill>
        </a:ln>
      </xdr:spPr>
      <xdr:txBody>
        <a:bodyPr vertOverflow="clip" horzOverflow="overflow" wrap="square" lIns="23812" tIns="4762" rIns="4762" bIns="4762" anchor="t"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主任</a:t>
          </a:r>
          <a:r>
            <a:rPr lang="ja-JP" altLang="en-US" sz="1100" b="0" i="0" u="none" strike="noStrike" baseline="0">
              <a:solidFill>
                <a:sysClr val="windowText" lastClr="000000"/>
              </a:solidFill>
              <a:latin typeface="ＭＳ Ｐゴシック"/>
              <a:ea typeface="ＭＳ Ｐゴシック"/>
            </a:rPr>
            <a:t>介護支援専門員である場合は、「</a:t>
          </a:r>
          <a:r>
            <a:rPr lang="ja-JP" altLang="en-US" sz="1100" b="1" i="0" u="none" strike="noStrike" baseline="0">
              <a:solidFill>
                <a:sysClr val="windowText" lastClr="000000"/>
              </a:solidFill>
              <a:latin typeface="ＭＳ Ｐゴシック"/>
              <a:ea typeface="ＭＳ Ｐゴシック"/>
            </a:rPr>
            <a:t>資格等</a:t>
          </a:r>
          <a:r>
            <a:rPr lang="ja-JP" altLang="en-US" sz="1100" b="0" i="0" u="none" strike="noStrike" baseline="0">
              <a:solidFill>
                <a:sysClr val="windowText" lastClr="000000"/>
              </a:solidFill>
              <a:latin typeface="ＭＳ Ｐゴシック"/>
              <a:ea typeface="ＭＳ Ｐゴシック"/>
            </a:rPr>
            <a:t>」の欄に記載してください。</a:t>
          </a:r>
        </a:p>
        <a:p>
          <a:pPr algn="l"/>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FF00"/>
    <pageSetUpPr fitToPage="1"/>
  </sheetPr>
  <dimension ref="A1:G33"/>
  <sheetViews>
    <sheetView tabSelected="1" view="pageBreakPreview" zoomScaleSheetLayoutView="100" workbookViewId="0">
      <selection sqref="A1:G1"/>
    </sheetView>
  </sheetViews>
  <sheetFormatPr defaultColWidth="12" defaultRowHeight="11.25"/>
  <cols>
    <col min="1" max="1" width="2.1640625" style="1" customWidth="1"/>
    <col min="2" max="2" width="20.83203125" style="1" customWidth="1"/>
    <col min="3" max="3" width="5.83203125" style="1" customWidth="1"/>
    <col min="4" max="4" width="3.5" style="2" customWidth="1"/>
    <col min="5" max="5" width="3.5" style="3" customWidth="1"/>
    <col min="6" max="6" width="50.83203125" style="1" customWidth="1"/>
    <col min="7" max="7" width="30.83203125" style="4" customWidth="1"/>
    <col min="8" max="16384" width="12" style="1"/>
  </cols>
  <sheetData>
    <row r="1" spans="1:7" ht="30" customHeight="1">
      <c r="A1" s="5" t="s">
        <v>224</v>
      </c>
      <c r="B1" s="11"/>
      <c r="C1" s="11"/>
      <c r="D1" s="11"/>
      <c r="E1" s="11"/>
      <c r="F1" s="11"/>
      <c r="G1" s="11"/>
    </row>
    <row r="2" spans="1:7" ht="12" customHeight="1"/>
    <row r="3" spans="1:7" ht="12" customHeight="1"/>
    <row r="4" spans="1:7" ht="12" customHeight="1">
      <c r="A4" s="1" t="s">
        <v>353</v>
      </c>
    </row>
    <row r="5" spans="1:7" s="1" customFormat="1" ht="60" customHeight="1">
      <c r="A5" s="6" t="s">
        <v>355</v>
      </c>
      <c r="B5" s="12"/>
      <c r="C5" s="25" t="s">
        <v>150</v>
      </c>
      <c r="D5" s="6" t="s">
        <v>360</v>
      </c>
      <c r="E5" s="48"/>
      <c r="F5" s="12"/>
      <c r="G5" s="75" t="s">
        <v>43</v>
      </c>
    </row>
    <row r="6" spans="1:7" s="1" customFormat="1" ht="24" customHeight="1">
      <c r="A6" s="7" t="s">
        <v>371</v>
      </c>
      <c r="B6" s="13"/>
      <c r="C6" s="26" t="s">
        <v>145</v>
      </c>
      <c r="D6" s="39" t="s">
        <v>321</v>
      </c>
      <c r="E6" s="49" t="s">
        <v>240</v>
      </c>
      <c r="F6" s="62"/>
      <c r="G6" s="76"/>
    </row>
    <row r="7" spans="1:7" s="1" customFormat="1" ht="24" customHeight="1">
      <c r="A7" s="8"/>
      <c r="B7" s="14"/>
      <c r="C7" s="27" t="s">
        <v>145</v>
      </c>
      <c r="D7" s="39" t="s">
        <v>321</v>
      </c>
      <c r="E7" s="50" t="s">
        <v>370</v>
      </c>
      <c r="F7" s="63"/>
      <c r="G7" s="76" t="s">
        <v>72</v>
      </c>
    </row>
    <row r="8" spans="1:7" s="1" customFormat="1" ht="18" customHeight="1">
      <c r="A8" s="8"/>
      <c r="B8" s="14"/>
      <c r="C8" s="26" t="s">
        <v>145</v>
      </c>
      <c r="D8" s="39" t="s">
        <v>321</v>
      </c>
      <c r="E8" s="50" t="s">
        <v>189</v>
      </c>
      <c r="F8" s="63"/>
      <c r="G8" s="76"/>
    </row>
    <row r="9" spans="1:7" s="1" customFormat="1" ht="12" customHeight="1">
      <c r="A9" s="8"/>
      <c r="B9" s="14"/>
      <c r="C9" s="28" t="s">
        <v>145</v>
      </c>
      <c r="D9" s="40" t="s">
        <v>321</v>
      </c>
      <c r="E9" s="51" t="s">
        <v>374</v>
      </c>
      <c r="F9" s="64"/>
      <c r="G9" s="77" t="s">
        <v>376</v>
      </c>
    </row>
    <row r="10" spans="1:7" s="1" customFormat="1" ht="12" customHeight="1">
      <c r="A10" s="8"/>
      <c r="B10" s="14"/>
      <c r="C10" s="29"/>
      <c r="D10" s="40"/>
      <c r="E10" s="52" t="s">
        <v>361</v>
      </c>
      <c r="F10" s="65" t="s">
        <v>18</v>
      </c>
      <c r="G10" s="78"/>
    </row>
    <row r="11" spans="1:7" s="1" customFormat="1" ht="12" customHeight="1">
      <c r="A11" s="8"/>
      <c r="B11" s="14"/>
      <c r="C11" s="29"/>
      <c r="D11" s="40"/>
      <c r="E11" s="51"/>
      <c r="F11" s="64"/>
      <c r="G11" s="78"/>
    </row>
    <row r="12" spans="1:7" s="1" customFormat="1" ht="12" customHeight="1">
      <c r="A12" s="8"/>
      <c r="B12" s="14"/>
      <c r="C12" s="30"/>
      <c r="D12" s="40"/>
      <c r="E12" s="51"/>
      <c r="F12" s="64"/>
      <c r="G12" s="79"/>
    </row>
    <row r="13" spans="1:7" ht="18" customHeight="1">
      <c r="A13" s="9"/>
      <c r="B13" s="15" t="s">
        <v>186</v>
      </c>
      <c r="C13" s="31"/>
      <c r="D13" s="41"/>
      <c r="E13" s="53"/>
      <c r="F13" s="66"/>
      <c r="G13" s="76"/>
    </row>
    <row r="14" spans="1:7" ht="78" customHeight="1">
      <c r="A14" s="9"/>
      <c r="B14" s="16" t="s">
        <v>358</v>
      </c>
      <c r="C14" s="32" t="s">
        <v>145</v>
      </c>
      <c r="D14" s="39" t="s">
        <v>321</v>
      </c>
      <c r="E14" s="54" t="s">
        <v>377</v>
      </c>
      <c r="F14" s="67"/>
      <c r="G14" s="76"/>
    </row>
    <row r="15" spans="1:7" ht="63.75" customHeight="1">
      <c r="A15" s="9"/>
      <c r="B15" s="17"/>
      <c r="C15" s="32" t="s">
        <v>145</v>
      </c>
      <c r="D15" s="42" t="s">
        <v>321</v>
      </c>
      <c r="E15" s="55" t="s">
        <v>491</v>
      </c>
      <c r="F15" s="68"/>
      <c r="G15" s="80" t="s">
        <v>465</v>
      </c>
    </row>
    <row r="16" spans="1:7" ht="48" customHeight="1">
      <c r="A16" s="9"/>
      <c r="B16" s="17"/>
      <c r="C16" s="32" t="s">
        <v>145</v>
      </c>
      <c r="D16" s="42" t="s">
        <v>321</v>
      </c>
      <c r="E16" s="55" t="s">
        <v>463</v>
      </c>
      <c r="F16" s="68"/>
      <c r="G16" s="80" t="s">
        <v>366</v>
      </c>
    </row>
    <row r="17" spans="1:7" ht="24" customHeight="1">
      <c r="A17" s="9"/>
      <c r="B17" s="17"/>
      <c r="C17" s="32" t="s">
        <v>145</v>
      </c>
      <c r="D17" s="42" t="s">
        <v>321</v>
      </c>
      <c r="E17" s="55" t="s">
        <v>6</v>
      </c>
      <c r="F17" s="68"/>
      <c r="G17" s="80" t="s">
        <v>304</v>
      </c>
    </row>
    <row r="18" spans="1:7" ht="36" customHeight="1">
      <c r="A18" s="9"/>
      <c r="B18" s="17"/>
      <c r="C18" s="32" t="s">
        <v>145</v>
      </c>
      <c r="D18" s="42" t="s">
        <v>321</v>
      </c>
      <c r="E18" s="55" t="s">
        <v>362</v>
      </c>
      <c r="F18" s="68"/>
      <c r="G18" s="80" t="s">
        <v>367</v>
      </c>
    </row>
    <row r="19" spans="1:7" ht="36" customHeight="1">
      <c r="A19" s="9"/>
      <c r="B19" s="17"/>
      <c r="C19" s="33" t="s">
        <v>145</v>
      </c>
      <c r="D19" s="42" t="s">
        <v>321</v>
      </c>
      <c r="E19" s="55" t="s">
        <v>363</v>
      </c>
      <c r="F19" s="68"/>
      <c r="G19" s="80" t="s">
        <v>322</v>
      </c>
    </row>
    <row r="20" spans="1:7" ht="111.1" customHeight="1">
      <c r="A20" s="9"/>
      <c r="B20" s="17"/>
      <c r="C20" s="33" t="s">
        <v>145</v>
      </c>
      <c r="D20" s="42" t="s">
        <v>321</v>
      </c>
      <c r="E20" s="54" t="s">
        <v>306</v>
      </c>
      <c r="F20" s="67"/>
      <c r="G20" s="81" t="s">
        <v>368</v>
      </c>
    </row>
    <row r="21" spans="1:7" ht="36" customHeight="1">
      <c r="A21" s="9"/>
      <c r="B21" s="17"/>
      <c r="C21" s="33" t="s">
        <v>145</v>
      </c>
      <c r="D21" s="42" t="s">
        <v>321</v>
      </c>
      <c r="E21" s="55" t="s">
        <v>365</v>
      </c>
      <c r="F21" s="68"/>
      <c r="G21" s="76" t="s">
        <v>322</v>
      </c>
    </row>
    <row r="22" spans="1:7" ht="48.75" customHeight="1">
      <c r="A22" s="9"/>
      <c r="B22" s="18" t="s">
        <v>147</v>
      </c>
      <c r="C22" s="33" t="s">
        <v>145</v>
      </c>
      <c r="D22" s="39" t="s">
        <v>321</v>
      </c>
      <c r="E22" s="54" t="s">
        <v>84</v>
      </c>
      <c r="F22" s="67"/>
      <c r="G22" s="81"/>
    </row>
    <row r="23" spans="1:7" ht="48.75" customHeight="1">
      <c r="A23" s="9"/>
      <c r="B23" s="16" t="s">
        <v>183</v>
      </c>
      <c r="C23" s="33" t="s">
        <v>145</v>
      </c>
      <c r="D23" s="43" t="s">
        <v>321</v>
      </c>
      <c r="E23" s="56" t="s">
        <v>492</v>
      </c>
      <c r="F23" s="69"/>
      <c r="G23" s="81"/>
    </row>
    <row r="24" spans="1:7" ht="48.75" customHeight="1">
      <c r="A24" s="9"/>
      <c r="B24" s="17"/>
      <c r="C24" s="34" t="s">
        <v>145</v>
      </c>
      <c r="D24" s="39" t="s">
        <v>321</v>
      </c>
      <c r="E24" s="57" t="s">
        <v>160</v>
      </c>
      <c r="F24" s="70"/>
      <c r="G24" s="81"/>
    </row>
    <row r="25" spans="1:7" ht="18" customHeight="1">
      <c r="A25" s="9"/>
      <c r="B25" s="19" t="s">
        <v>359</v>
      </c>
      <c r="C25" s="35"/>
      <c r="D25" s="44"/>
      <c r="E25" s="58"/>
      <c r="F25" s="71"/>
      <c r="G25" s="81"/>
    </row>
    <row r="26" spans="1:7" ht="18" customHeight="1">
      <c r="A26" s="9"/>
      <c r="B26" s="20"/>
      <c r="C26" s="36"/>
      <c r="D26" s="45"/>
      <c r="E26" s="59"/>
      <c r="F26" s="72"/>
      <c r="G26" s="82"/>
    </row>
    <row r="27" spans="1:7" ht="18" customHeight="1">
      <c r="A27" s="9"/>
      <c r="B27" s="21"/>
      <c r="C27" s="37"/>
      <c r="D27" s="46"/>
      <c r="E27" s="60"/>
      <c r="F27" s="73"/>
      <c r="G27" s="80"/>
    </row>
    <row r="28" spans="1:7" ht="18.75" customHeight="1">
      <c r="A28" s="9"/>
      <c r="B28" s="22" t="s">
        <v>309</v>
      </c>
      <c r="C28" s="35"/>
      <c r="D28" s="44"/>
      <c r="E28" s="58"/>
      <c r="F28" s="71"/>
      <c r="G28" s="82"/>
    </row>
    <row r="29" spans="1:7" ht="18.75" customHeight="1">
      <c r="A29" s="9"/>
      <c r="B29" s="22"/>
      <c r="C29" s="36"/>
      <c r="D29" s="45"/>
      <c r="E29" s="59"/>
      <c r="F29" s="72"/>
      <c r="G29" s="82"/>
    </row>
    <row r="30" spans="1:7" ht="18.75" customHeight="1">
      <c r="A30" s="10"/>
      <c r="B30" s="23"/>
      <c r="C30" s="38"/>
      <c r="D30" s="47"/>
      <c r="E30" s="61"/>
      <c r="F30" s="74"/>
      <c r="G30" s="83"/>
    </row>
    <row r="32" spans="1:7">
      <c r="B32" s="24"/>
    </row>
    <row r="33" spans="2:2">
      <c r="B33" s="24"/>
    </row>
  </sheetData>
  <mergeCells count="29">
    <mergeCell ref="A1:G1"/>
    <mergeCell ref="A5:B5"/>
    <mergeCell ref="D5:F5"/>
    <mergeCell ref="E6:F6"/>
    <mergeCell ref="E7:F7"/>
    <mergeCell ref="E8:F8"/>
    <mergeCell ref="D13:F13"/>
    <mergeCell ref="E14:F14"/>
    <mergeCell ref="E15:F15"/>
    <mergeCell ref="E16:F16"/>
    <mergeCell ref="E17:F17"/>
    <mergeCell ref="E18:F18"/>
    <mergeCell ref="E19:F19"/>
    <mergeCell ref="E20:F20"/>
    <mergeCell ref="E21:F21"/>
    <mergeCell ref="E22:F22"/>
    <mergeCell ref="E23:F23"/>
    <mergeCell ref="E24:F24"/>
    <mergeCell ref="C9:C12"/>
    <mergeCell ref="G9:G12"/>
    <mergeCell ref="B23:B24"/>
    <mergeCell ref="B25:B27"/>
    <mergeCell ref="C25:C27"/>
    <mergeCell ref="D25:F27"/>
    <mergeCell ref="B28:B30"/>
    <mergeCell ref="C28:C30"/>
    <mergeCell ref="D28:F30"/>
    <mergeCell ref="A6:B12"/>
    <mergeCell ref="B14:B21"/>
  </mergeCells>
  <phoneticPr fontId="22"/>
  <printOptions horizontalCentered="1"/>
  <pageMargins left="0.39370078740157483" right="0.39370078740157483" top="0.59055118110236227" bottom="0.39370078740157483" header="0.27559055118110237" footer="0.43307086614173229"/>
  <pageSetup paperSize="9" scale="83" fitToWidth="1" fitToHeight="1" orientation="portrait" usePrinterDefaults="1"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tabColor rgb="FF92D050"/>
    <pageSetUpPr fitToPage="1"/>
  </sheetPr>
  <dimension ref="B1:K45"/>
  <sheetViews>
    <sheetView view="pageBreakPreview" zoomScale="30" zoomScaleNormal="40" zoomScaleSheetLayoutView="30" workbookViewId="0">
      <selection activeCell="Q41" sqref="Q41"/>
    </sheetView>
  </sheetViews>
  <sheetFormatPr defaultRowHeight="25.5"/>
  <cols>
    <col min="1" max="1" width="2" style="658" customWidth="1"/>
    <col min="2" max="2" width="8.625" style="658" customWidth="1"/>
    <col min="3" max="11" width="40.625" style="658" customWidth="1"/>
    <col min="12" max="16384" width="9" style="658" customWidth="1"/>
  </cols>
  <sheetData>
    <row r="1" spans="2:11">
      <c r="B1" s="658" t="s">
        <v>450</v>
      </c>
    </row>
    <row r="3" spans="2:11">
      <c r="B3" s="659" t="s">
        <v>349</v>
      </c>
      <c r="C3" s="659" t="s">
        <v>453</v>
      </c>
    </row>
    <row r="4" spans="2:11">
      <c r="B4" s="659">
        <v>1</v>
      </c>
      <c r="C4" s="663" t="s">
        <v>426</v>
      </c>
    </row>
    <row r="5" spans="2:11">
      <c r="B5" s="659">
        <v>2</v>
      </c>
      <c r="C5" s="663" t="s">
        <v>354</v>
      </c>
    </row>
    <row r="6" spans="2:11">
      <c r="B6" s="659">
        <v>3</v>
      </c>
      <c r="C6" s="663"/>
    </row>
    <row r="7" spans="2:11">
      <c r="B7" s="659">
        <v>4</v>
      </c>
      <c r="C7" s="663"/>
    </row>
    <row r="8" spans="2:11">
      <c r="B8" s="659">
        <v>5</v>
      </c>
      <c r="C8" s="663"/>
    </row>
    <row r="9" spans="2:11">
      <c r="B9" s="659">
        <v>6</v>
      </c>
      <c r="C9" s="663"/>
    </row>
    <row r="10" spans="2:11">
      <c r="B10" s="659">
        <v>7</v>
      </c>
      <c r="C10" s="663"/>
    </row>
    <row r="11" spans="2:11">
      <c r="B11" s="659">
        <v>8</v>
      </c>
      <c r="C11" s="663"/>
    </row>
    <row r="13" spans="2:11">
      <c r="B13" s="658" t="s">
        <v>452</v>
      </c>
    </row>
    <row r="14" spans="2:11" ht="26.25"/>
    <row r="15" spans="2:11" ht="26.25">
      <c r="B15" s="660" t="s">
        <v>352</v>
      </c>
      <c r="C15" s="664" t="s">
        <v>20</v>
      </c>
      <c r="D15" s="668" t="s">
        <v>384</v>
      </c>
      <c r="E15" s="672" t="s">
        <v>449</v>
      </c>
      <c r="F15" s="673" t="s">
        <v>203</v>
      </c>
      <c r="G15" s="673" t="s">
        <v>203</v>
      </c>
      <c r="H15" s="673" t="s">
        <v>203</v>
      </c>
      <c r="I15" s="673" t="s">
        <v>203</v>
      </c>
      <c r="J15" s="673" t="s">
        <v>203</v>
      </c>
      <c r="K15" s="676" t="s">
        <v>203</v>
      </c>
    </row>
    <row r="16" spans="2:11">
      <c r="B16" s="661" t="s">
        <v>406</v>
      </c>
      <c r="C16" s="665" t="s">
        <v>397</v>
      </c>
      <c r="D16" s="669" t="s">
        <v>397</v>
      </c>
      <c r="E16" s="669" t="s">
        <v>122</v>
      </c>
      <c r="F16" s="669"/>
      <c r="G16" s="669"/>
      <c r="H16" s="669"/>
      <c r="I16" s="674"/>
      <c r="J16" s="674"/>
      <c r="K16" s="677"/>
    </row>
    <row r="17" spans="2:11">
      <c r="B17" s="661"/>
      <c r="C17" s="666" t="s">
        <v>203</v>
      </c>
      <c r="D17" s="669" t="s">
        <v>384</v>
      </c>
      <c r="E17" s="669" t="s">
        <v>384</v>
      </c>
      <c r="F17" s="669"/>
      <c r="G17" s="669"/>
      <c r="H17" s="669"/>
      <c r="I17" s="675"/>
      <c r="J17" s="675"/>
      <c r="K17" s="678"/>
    </row>
    <row r="18" spans="2:11">
      <c r="B18" s="661"/>
      <c r="C18" s="666" t="s">
        <v>203</v>
      </c>
      <c r="D18" s="669" t="s">
        <v>203</v>
      </c>
      <c r="E18" s="669" t="s">
        <v>276</v>
      </c>
      <c r="F18" s="669"/>
      <c r="G18" s="669"/>
      <c r="H18" s="669"/>
      <c r="I18" s="675"/>
      <c r="J18" s="675"/>
      <c r="K18" s="678"/>
    </row>
    <row r="19" spans="2:11">
      <c r="B19" s="661"/>
      <c r="C19" s="666" t="s">
        <v>203</v>
      </c>
      <c r="D19" s="669" t="s">
        <v>203</v>
      </c>
      <c r="E19" s="669" t="s">
        <v>281</v>
      </c>
      <c r="F19" s="669"/>
      <c r="G19" s="669"/>
      <c r="H19" s="669"/>
      <c r="I19" s="675"/>
      <c r="J19" s="675"/>
      <c r="K19" s="678"/>
    </row>
    <row r="20" spans="2:11">
      <c r="B20" s="661"/>
      <c r="C20" s="666" t="s">
        <v>203</v>
      </c>
      <c r="D20" s="669" t="s">
        <v>203</v>
      </c>
      <c r="E20" s="669" t="s">
        <v>137</v>
      </c>
      <c r="F20" s="669"/>
      <c r="G20" s="669"/>
      <c r="H20" s="669"/>
      <c r="I20" s="675"/>
      <c r="J20" s="675"/>
      <c r="K20" s="678"/>
    </row>
    <row r="21" spans="2:11">
      <c r="B21" s="661"/>
      <c r="C21" s="666" t="s">
        <v>203</v>
      </c>
      <c r="D21" s="669" t="s">
        <v>203</v>
      </c>
      <c r="E21" s="669" t="s">
        <v>203</v>
      </c>
      <c r="F21" s="669"/>
      <c r="G21" s="669"/>
      <c r="H21" s="669"/>
      <c r="I21" s="675"/>
      <c r="J21" s="675"/>
      <c r="K21" s="678"/>
    </row>
    <row r="22" spans="2:11">
      <c r="B22" s="661"/>
      <c r="C22" s="666" t="s">
        <v>203</v>
      </c>
      <c r="D22" s="669" t="s">
        <v>203</v>
      </c>
      <c r="E22" s="669" t="s">
        <v>203</v>
      </c>
      <c r="F22" s="669"/>
      <c r="G22" s="669"/>
      <c r="H22" s="669"/>
      <c r="I22" s="675"/>
      <c r="J22" s="675"/>
      <c r="K22" s="678"/>
    </row>
    <row r="23" spans="2:11">
      <c r="B23" s="661"/>
      <c r="C23" s="666" t="s">
        <v>203</v>
      </c>
      <c r="D23" s="669" t="s">
        <v>203</v>
      </c>
      <c r="E23" s="669" t="s">
        <v>203</v>
      </c>
      <c r="F23" s="669"/>
      <c r="G23" s="669"/>
      <c r="H23" s="669"/>
      <c r="I23" s="675"/>
      <c r="J23" s="675"/>
      <c r="K23" s="678"/>
    </row>
    <row r="24" spans="2:11">
      <c r="B24" s="661"/>
      <c r="C24" s="666" t="s">
        <v>203</v>
      </c>
      <c r="D24" s="669" t="s">
        <v>203</v>
      </c>
      <c r="E24" s="669" t="s">
        <v>203</v>
      </c>
      <c r="F24" s="669"/>
      <c r="G24" s="669"/>
      <c r="H24" s="669"/>
      <c r="I24" s="675"/>
      <c r="J24" s="675"/>
      <c r="K24" s="678"/>
    </row>
    <row r="25" spans="2:11">
      <c r="B25" s="661"/>
      <c r="C25" s="666" t="s">
        <v>203</v>
      </c>
      <c r="D25" s="670" t="s">
        <v>203</v>
      </c>
      <c r="E25" s="670" t="s">
        <v>203</v>
      </c>
      <c r="F25" s="670"/>
      <c r="G25" s="670"/>
      <c r="H25" s="670"/>
      <c r="I25" s="675"/>
      <c r="J25" s="675"/>
      <c r="K25" s="678"/>
    </row>
    <row r="26" spans="2:11">
      <c r="B26" s="661"/>
      <c r="C26" s="666" t="s">
        <v>203</v>
      </c>
      <c r="D26" s="670" t="s">
        <v>203</v>
      </c>
      <c r="E26" s="670" t="s">
        <v>203</v>
      </c>
      <c r="F26" s="670"/>
      <c r="G26" s="670"/>
      <c r="H26" s="670"/>
      <c r="I26" s="675"/>
      <c r="J26" s="675"/>
      <c r="K26" s="678"/>
    </row>
    <row r="27" spans="2:11">
      <c r="B27" s="661"/>
      <c r="C27" s="666" t="s">
        <v>203</v>
      </c>
      <c r="D27" s="670" t="s">
        <v>203</v>
      </c>
      <c r="E27" s="670" t="s">
        <v>203</v>
      </c>
      <c r="F27" s="670"/>
      <c r="G27" s="670"/>
      <c r="H27" s="670"/>
      <c r="I27" s="675"/>
      <c r="J27" s="675"/>
      <c r="K27" s="678"/>
    </row>
    <row r="28" spans="2:11" ht="26.25">
      <c r="B28" s="662"/>
      <c r="C28" s="667" t="s">
        <v>203</v>
      </c>
      <c r="D28" s="671" t="s">
        <v>203</v>
      </c>
      <c r="E28" s="671" t="s">
        <v>203</v>
      </c>
      <c r="F28" s="671"/>
      <c r="G28" s="671"/>
      <c r="H28" s="671"/>
      <c r="I28" s="671"/>
      <c r="J28" s="671"/>
      <c r="K28" s="679"/>
    </row>
    <row r="31" spans="2:11">
      <c r="C31" s="658" t="s">
        <v>230</v>
      </c>
    </row>
    <row r="32" spans="2:11">
      <c r="C32" s="658" t="s">
        <v>454</v>
      </c>
    </row>
    <row r="33" spans="3:3">
      <c r="C33" s="658" t="s">
        <v>404</v>
      </c>
    </row>
    <row r="34" spans="3:3">
      <c r="C34" s="658" t="s">
        <v>455</v>
      </c>
    </row>
    <row r="35" spans="3:3">
      <c r="C35" s="658" t="s">
        <v>456</v>
      </c>
    </row>
    <row r="36" spans="3:3">
      <c r="C36" s="658" t="s">
        <v>457</v>
      </c>
    </row>
    <row r="37" spans="3:3">
      <c r="C37" s="658" t="s">
        <v>364</v>
      </c>
    </row>
    <row r="38" spans="3:3">
      <c r="C38" s="658" t="s">
        <v>258</v>
      </c>
    </row>
    <row r="40" spans="3:3">
      <c r="C40" s="658" t="s">
        <v>458</v>
      </c>
    </row>
    <row r="41" spans="3:3">
      <c r="C41" s="658" t="s">
        <v>138</v>
      </c>
    </row>
    <row r="42" spans="3:3">
      <c r="C42" s="658" t="s">
        <v>400</v>
      </c>
    </row>
    <row r="43" spans="3:3">
      <c r="C43" s="658" t="s">
        <v>459</v>
      </c>
    </row>
    <row r="44" spans="3:3">
      <c r="C44" s="658" t="s">
        <v>460</v>
      </c>
    </row>
    <row r="45" spans="3:3">
      <c r="C45" s="658" t="s">
        <v>214</v>
      </c>
    </row>
  </sheetData>
  <mergeCells count="1">
    <mergeCell ref="B16:B28"/>
  </mergeCells>
  <phoneticPr fontId="34"/>
  <pageMargins left="0.70866141732283472" right="0.70866141732283472" top="0.74803149606299213" bottom="0.74803149606299213" header="0.31496062992125984" footer="0.31496062992125984"/>
  <pageSetup paperSize="9" scale="22"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9" tint="0.8"/>
  </sheetPr>
  <dimension ref="A1:IV36"/>
  <sheetViews>
    <sheetView workbookViewId="0">
      <selection activeCell="AA20" sqref="AA20"/>
    </sheetView>
  </sheetViews>
  <sheetFormatPr defaultRowHeight="16.5" customHeight="1"/>
  <cols>
    <col min="1" max="1" width="11.265625" style="680" customWidth="1"/>
    <col min="2" max="2" width="4.90625" style="680" customWidth="1"/>
    <col min="3" max="3" width="10.90625" style="680" customWidth="1"/>
    <col min="4" max="31" width="3.0859375" style="680" customWidth="1"/>
    <col min="32" max="32" width="9" style="680" customWidth="1"/>
    <col min="33" max="33" width="3.63671875" style="680" customWidth="1"/>
    <col min="34" max="34" width="5.36328125" style="680" customWidth="1"/>
    <col min="35" max="35" width="14.90625" style="680" customWidth="1"/>
    <col min="36" max="256" width="9" style="680" customWidth="1"/>
  </cols>
  <sheetData>
    <row r="1" spans="1:35" ht="16.5" customHeight="1">
      <c r="A1" s="681" t="s">
        <v>489</v>
      </c>
      <c r="B1" s="682"/>
      <c r="C1" s="682"/>
      <c r="D1" s="682"/>
      <c r="E1" s="682"/>
      <c r="F1" s="682"/>
      <c r="G1" s="682"/>
      <c r="H1" s="682"/>
      <c r="I1" s="682"/>
      <c r="J1" s="682"/>
      <c r="K1" s="682"/>
      <c r="L1" s="682"/>
      <c r="M1" s="682"/>
      <c r="N1" s="682"/>
      <c r="O1" s="682"/>
      <c r="P1" s="682"/>
      <c r="Q1" s="682"/>
      <c r="R1" s="682"/>
      <c r="S1" s="682"/>
      <c r="T1" s="682"/>
      <c r="U1" s="682"/>
      <c r="V1" s="682"/>
      <c r="W1" s="682"/>
      <c r="X1" s="682"/>
      <c r="Y1" s="743" t="s">
        <v>475</v>
      </c>
      <c r="Z1" s="744"/>
      <c r="AA1" s="744"/>
      <c r="AB1" s="744"/>
      <c r="AC1" s="744"/>
      <c r="AD1" s="744"/>
      <c r="AE1" s="745"/>
      <c r="AF1" s="752" t="s">
        <v>91</v>
      </c>
      <c r="AG1" s="766"/>
      <c r="AH1" s="766"/>
      <c r="AI1" s="781"/>
    </row>
    <row r="2" spans="1:35" ht="16.5" customHeight="1">
      <c r="A2" s="681" t="s">
        <v>467</v>
      </c>
      <c r="B2" s="682"/>
      <c r="C2" s="682"/>
      <c r="D2" s="682"/>
      <c r="E2" s="682"/>
      <c r="F2" s="682"/>
      <c r="G2" s="682"/>
      <c r="H2" s="682"/>
      <c r="I2" s="682"/>
      <c r="J2" s="682"/>
      <c r="K2" s="682"/>
      <c r="L2" s="682"/>
      <c r="M2" s="682"/>
      <c r="N2" s="682"/>
      <c r="O2" s="682"/>
      <c r="P2" s="682"/>
      <c r="Q2" s="682"/>
      <c r="R2" s="682"/>
      <c r="S2" s="682"/>
      <c r="T2" s="682"/>
      <c r="U2" s="682"/>
      <c r="V2" s="682"/>
      <c r="W2" s="682"/>
      <c r="X2" s="682"/>
      <c r="Y2" s="743" t="s">
        <v>476</v>
      </c>
      <c r="Z2" s="744"/>
      <c r="AA2" s="744"/>
      <c r="AB2" s="744"/>
      <c r="AC2" s="744"/>
      <c r="AD2" s="744"/>
      <c r="AE2" s="745"/>
      <c r="AF2" s="753"/>
      <c r="AG2" s="766"/>
      <c r="AH2" s="766"/>
      <c r="AI2" s="781"/>
    </row>
    <row r="3" spans="1:35" ht="16.5" customHeight="1">
      <c r="A3" s="682"/>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row>
    <row r="4" spans="1:35" ht="16.5" customHeight="1">
      <c r="A4" s="683" t="s">
        <v>286</v>
      </c>
      <c r="B4" s="698" t="s">
        <v>470</v>
      </c>
      <c r="C4" s="709" t="s">
        <v>323</v>
      </c>
      <c r="D4" s="716" t="s">
        <v>471</v>
      </c>
      <c r="E4" s="716"/>
      <c r="F4" s="716"/>
      <c r="G4" s="716"/>
      <c r="H4" s="716"/>
      <c r="I4" s="716"/>
      <c r="J4" s="716"/>
      <c r="K4" s="716" t="s">
        <v>285</v>
      </c>
      <c r="L4" s="716"/>
      <c r="M4" s="716"/>
      <c r="N4" s="716"/>
      <c r="O4" s="716"/>
      <c r="P4" s="716"/>
      <c r="Q4" s="716"/>
      <c r="R4" s="716" t="s">
        <v>393</v>
      </c>
      <c r="S4" s="716"/>
      <c r="T4" s="716"/>
      <c r="U4" s="716"/>
      <c r="V4" s="716"/>
      <c r="W4" s="716"/>
      <c r="X4" s="716"/>
      <c r="Y4" s="716" t="s">
        <v>34</v>
      </c>
      <c r="Z4" s="716"/>
      <c r="AA4" s="716"/>
      <c r="AB4" s="716"/>
      <c r="AC4" s="716"/>
      <c r="AD4" s="716"/>
      <c r="AE4" s="746"/>
      <c r="AF4" s="754" t="s">
        <v>477</v>
      </c>
      <c r="AG4" s="767"/>
      <c r="AH4" s="716"/>
      <c r="AI4" s="709" t="s">
        <v>438</v>
      </c>
    </row>
    <row r="5" spans="1:35" ht="16.5" customHeight="1">
      <c r="A5" s="684"/>
      <c r="B5" s="699"/>
      <c r="C5" s="710"/>
      <c r="D5" s="717">
        <v>1</v>
      </c>
      <c r="E5" s="728">
        <v>2</v>
      </c>
      <c r="F5" s="728">
        <v>3</v>
      </c>
      <c r="G5" s="735">
        <v>4</v>
      </c>
      <c r="H5" s="736">
        <v>5</v>
      </c>
      <c r="I5" s="728">
        <v>6</v>
      </c>
      <c r="J5" s="737">
        <v>7</v>
      </c>
      <c r="K5" s="717">
        <v>8</v>
      </c>
      <c r="L5" s="728">
        <v>9</v>
      </c>
      <c r="M5" s="728">
        <v>10</v>
      </c>
      <c r="N5" s="735">
        <v>11</v>
      </c>
      <c r="O5" s="736">
        <v>12</v>
      </c>
      <c r="P5" s="728">
        <v>13</v>
      </c>
      <c r="Q5" s="737">
        <v>14</v>
      </c>
      <c r="R5" s="717">
        <v>15</v>
      </c>
      <c r="S5" s="728">
        <v>16</v>
      </c>
      <c r="T5" s="728">
        <v>17</v>
      </c>
      <c r="U5" s="735">
        <v>18</v>
      </c>
      <c r="V5" s="736">
        <v>19</v>
      </c>
      <c r="W5" s="728">
        <v>20</v>
      </c>
      <c r="X5" s="737">
        <v>21</v>
      </c>
      <c r="Y5" s="717">
        <v>22</v>
      </c>
      <c r="Z5" s="728">
        <v>23</v>
      </c>
      <c r="AA5" s="728">
        <v>24</v>
      </c>
      <c r="AB5" s="735">
        <v>25</v>
      </c>
      <c r="AC5" s="736">
        <v>26</v>
      </c>
      <c r="AD5" s="728">
        <v>27</v>
      </c>
      <c r="AE5" s="747">
        <v>28</v>
      </c>
      <c r="AF5" s="755" t="s">
        <v>93</v>
      </c>
      <c r="AG5" s="768" t="s">
        <v>478</v>
      </c>
      <c r="AH5" s="778"/>
      <c r="AI5" s="710"/>
    </row>
    <row r="6" spans="1:35" ht="16.5" customHeight="1">
      <c r="A6" s="685"/>
      <c r="B6" s="700"/>
      <c r="C6" s="711"/>
      <c r="D6" s="718" t="s">
        <v>325</v>
      </c>
      <c r="E6" s="729" t="s">
        <v>73</v>
      </c>
      <c r="F6" s="729" t="s">
        <v>472</v>
      </c>
      <c r="G6" s="729" t="s">
        <v>473</v>
      </c>
      <c r="H6" s="729" t="s">
        <v>65</v>
      </c>
      <c r="I6" s="729" t="s">
        <v>53</v>
      </c>
      <c r="J6" s="738" t="s">
        <v>474</v>
      </c>
      <c r="K6" s="718" t="s">
        <v>325</v>
      </c>
      <c r="L6" s="729" t="s">
        <v>73</v>
      </c>
      <c r="M6" s="729" t="s">
        <v>472</v>
      </c>
      <c r="N6" s="729" t="s">
        <v>473</v>
      </c>
      <c r="O6" s="729" t="s">
        <v>65</v>
      </c>
      <c r="P6" s="729" t="s">
        <v>53</v>
      </c>
      <c r="Q6" s="738" t="s">
        <v>474</v>
      </c>
      <c r="R6" s="718" t="s">
        <v>325</v>
      </c>
      <c r="S6" s="729" t="s">
        <v>73</v>
      </c>
      <c r="T6" s="729" t="s">
        <v>472</v>
      </c>
      <c r="U6" s="729" t="s">
        <v>473</v>
      </c>
      <c r="V6" s="729" t="s">
        <v>65</v>
      </c>
      <c r="W6" s="729" t="s">
        <v>53</v>
      </c>
      <c r="X6" s="738" t="s">
        <v>474</v>
      </c>
      <c r="Y6" s="718" t="s">
        <v>325</v>
      </c>
      <c r="Z6" s="729" t="s">
        <v>73</v>
      </c>
      <c r="AA6" s="729" t="s">
        <v>472</v>
      </c>
      <c r="AB6" s="729" t="s">
        <v>473</v>
      </c>
      <c r="AC6" s="729" t="s">
        <v>65</v>
      </c>
      <c r="AD6" s="729" t="s">
        <v>53</v>
      </c>
      <c r="AE6" s="738" t="s">
        <v>474</v>
      </c>
      <c r="AF6" s="756" t="s">
        <v>0</v>
      </c>
      <c r="AG6" s="769" t="s">
        <v>477</v>
      </c>
      <c r="AH6" s="779"/>
      <c r="AI6" s="711"/>
    </row>
    <row r="7" spans="1:35" ht="16.5" customHeight="1">
      <c r="A7" s="686"/>
      <c r="B7" s="701"/>
      <c r="C7" s="712"/>
      <c r="D7" s="719"/>
      <c r="E7" s="730"/>
      <c r="F7" s="730"/>
      <c r="G7" s="730"/>
      <c r="H7" s="730"/>
      <c r="I7" s="730"/>
      <c r="J7" s="739"/>
      <c r="K7" s="719"/>
      <c r="L7" s="730"/>
      <c r="M7" s="730"/>
      <c r="N7" s="730"/>
      <c r="O7" s="730"/>
      <c r="P7" s="730"/>
      <c r="Q7" s="739"/>
      <c r="R7" s="719"/>
      <c r="S7" s="730"/>
      <c r="T7" s="730"/>
      <c r="U7" s="730"/>
      <c r="V7" s="730"/>
      <c r="W7" s="730"/>
      <c r="X7" s="739"/>
      <c r="Y7" s="719"/>
      <c r="Z7" s="730"/>
      <c r="AA7" s="730"/>
      <c r="AB7" s="730"/>
      <c r="AC7" s="730"/>
      <c r="AD7" s="730"/>
      <c r="AE7" s="748"/>
      <c r="AF7" s="757">
        <f>SUM(D7:AE7)</f>
        <v>0</v>
      </c>
      <c r="AG7" s="770">
        <f>+AF7/4</f>
        <v>0</v>
      </c>
      <c r="AH7" s="739"/>
      <c r="AI7" s="782"/>
    </row>
    <row r="8" spans="1:35" ht="16.5" customHeight="1">
      <c r="A8" s="687"/>
      <c r="B8" s="702"/>
      <c r="C8" s="713"/>
      <c r="D8" s="720"/>
      <c r="E8" s="731"/>
      <c r="F8" s="731"/>
      <c r="G8" s="731"/>
      <c r="H8" s="731"/>
      <c r="I8" s="731"/>
      <c r="J8" s="740"/>
      <c r="K8" s="720"/>
      <c r="L8" s="731"/>
      <c r="M8" s="731"/>
      <c r="N8" s="731"/>
      <c r="O8" s="731"/>
      <c r="P8" s="731"/>
      <c r="Q8" s="740"/>
      <c r="R8" s="720"/>
      <c r="S8" s="731"/>
      <c r="T8" s="731"/>
      <c r="U8" s="731"/>
      <c r="V8" s="731"/>
      <c r="W8" s="731"/>
      <c r="X8" s="740"/>
      <c r="Y8" s="720"/>
      <c r="Z8" s="731"/>
      <c r="AA8" s="731"/>
      <c r="AB8" s="731"/>
      <c r="AC8" s="731"/>
      <c r="AD8" s="731"/>
      <c r="AE8" s="749"/>
      <c r="AF8" s="758"/>
      <c r="AG8" s="771"/>
      <c r="AH8" s="713"/>
      <c r="AI8" s="783"/>
    </row>
    <row r="9" spans="1:35" ht="16.5" customHeight="1">
      <c r="A9" s="688"/>
      <c r="B9" s="702"/>
      <c r="C9" s="713"/>
      <c r="D9" s="721"/>
      <c r="E9" s="731"/>
      <c r="F9" s="731"/>
      <c r="G9" s="731"/>
      <c r="H9" s="731"/>
      <c r="I9" s="731"/>
      <c r="J9" s="741"/>
      <c r="K9" s="721"/>
      <c r="L9" s="731"/>
      <c r="M9" s="731"/>
      <c r="N9" s="731"/>
      <c r="O9" s="731"/>
      <c r="P9" s="731"/>
      <c r="Q9" s="741"/>
      <c r="R9" s="721"/>
      <c r="S9" s="731"/>
      <c r="T9" s="731"/>
      <c r="U9" s="731"/>
      <c r="V9" s="731"/>
      <c r="W9" s="731"/>
      <c r="X9" s="741"/>
      <c r="Y9" s="720"/>
      <c r="Z9" s="731"/>
      <c r="AA9" s="731"/>
      <c r="AB9" s="731"/>
      <c r="AC9" s="731"/>
      <c r="AD9" s="731"/>
      <c r="AE9" s="750"/>
      <c r="AF9" s="758">
        <f t="shared" ref="AF9:AF15" si="0">SUM(D9:AE9)</f>
        <v>0</v>
      </c>
      <c r="AG9" s="772">
        <f t="shared" ref="AG9:AG15" si="1">+AF9/4</f>
        <v>0</v>
      </c>
      <c r="AH9" s="740"/>
      <c r="AI9" s="783"/>
    </row>
    <row r="10" spans="1:35" ht="16.5" customHeight="1">
      <c r="A10" s="688"/>
      <c r="B10" s="702"/>
      <c r="C10" s="713"/>
      <c r="D10" s="720"/>
      <c r="E10" s="731"/>
      <c r="F10" s="731"/>
      <c r="G10" s="731"/>
      <c r="H10" s="731"/>
      <c r="I10" s="731"/>
      <c r="J10" s="731"/>
      <c r="K10" s="720"/>
      <c r="L10" s="731"/>
      <c r="M10" s="731"/>
      <c r="N10" s="731"/>
      <c r="O10" s="731"/>
      <c r="P10" s="731"/>
      <c r="Q10" s="731"/>
      <c r="R10" s="720"/>
      <c r="S10" s="731"/>
      <c r="T10" s="731"/>
      <c r="U10" s="731"/>
      <c r="V10" s="731"/>
      <c r="W10" s="731"/>
      <c r="X10" s="741"/>
      <c r="Y10" s="721"/>
      <c r="Z10" s="731"/>
      <c r="AA10" s="731"/>
      <c r="AB10" s="731"/>
      <c r="AC10" s="731"/>
      <c r="AD10" s="731"/>
      <c r="AE10" s="750"/>
      <c r="AF10" s="758">
        <f t="shared" si="0"/>
        <v>0</v>
      </c>
      <c r="AG10" s="772">
        <f t="shared" si="1"/>
        <v>0</v>
      </c>
      <c r="AH10" s="740"/>
      <c r="AI10" s="783"/>
    </row>
    <row r="11" spans="1:35" ht="16.5" customHeight="1">
      <c r="A11" s="688"/>
      <c r="B11" s="702"/>
      <c r="C11" s="713"/>
      <c r="D11" s="721"/>
      <c r="E11" s="731"/>
      <c r="F11" s="731"/>
      <c r="G11" s="731"/>
      <c r="H11" s="731"/>
      <c r="I11" s="731"/>
      <c r="J11" s="741"/>
      <c r="K11" s="721"/>
      <c r="L11" s="731"/>
      <c r="M11" s="731"/>
      <c r="N11" s="731"/>
      <c r="O11" s="731"/>
      <c r="P11" s="731"/>
      <c r="Q11" s="741"/>
      <c r="R11" s="721"/>
      <c r="S11" s="731"/>
      <c r="T11" s="731"/>
      <c r="U11" s="731"/>
      <c r="V11" s="731"/>
      <c r="W11" s="731"/>
      <c r="X11" s="741"/>
      <c r="Y11" s="721"/>
      <c r="Z11" s="731"/>
      <c r="AA11" s="731"/>
      <c r="AB11" s="731"/>
      <c r="AC11" s="731"/>
      <c r="AD11" s="731"/>
      <c r="AE11" s="750"/>
      <c r="AF11" s="758">
        <f t="shared" si="0"/>
        <v>0</v>
      </c>
      <c r="AG11" s="772">
        <f t="shared" si="1"/>
        <v>0</v>
      </c>
      <c r="AH11" s="740"/>
      <c r="AI11" s="783"/>
    </row>
    <row r="12" spans="1:35" ht="16.5" customHeight="1">
      <c r="A12" s="688"/>
      <c r="B12" s="702"/>
      <c r="C12" s="713"/>
      <c r="D12" s="720"/>
      <c r="E12" s="731"/>
      <c r="F12" s="731"/>
      <c r="G12" s="731"/>
      <c r="H12" s="731"/>
      <c r="I12" s="731"/>
      <c r="J12" s="740"/>
      <c r="K12" s="720"/>
      <c r="L12" s="731"/>
      <c r="M12" s="731"/>
      <c r="N12" s="731"/>
      <c r="O12" s="731"/>
      <c r="P12" s="731"/>
      <c r="Q12" s="740"/>
      <c r="R12" s="720"/>
      <c r="S12" s="731"/>
      <c r="T12" s="731"/>
      <c r="U12" s="731"/>
      <c r="V12" s="731"/>
      <c r="W12" s="731"/>
      <c r="X12" s="740"/>
      <c r="Y12" s="720"/>
      <c r="Z12" s="731"/>
      <c r="AA12" s="731"/>
      <c r="AB12" s="731"/>
      <c r="AC12" s="731"/>
      <c r="AD12" s="731"/>
      <c r="AE12" s="749"/>
      <c r="AF12" s="758">
        <f t="shared" si="0"/>
        <v>0</v>
      </c>
      <c r="AG12" s="772">
        <f t="shared" si="1"/>
        <v>0</v>
      </c>
      <c r="AH12" s="740"/>
      <c r="AI12" s="783"/>
    </row>
    <row r="13" spans="1:35" ht="16.5" customHeight="1">
      <c r="A13" s="689"/>
      <c r="B13" s="702"/>
      <c r="C13" s="713"/>
      <c r="D13" s="720"/>
      <c r="E13" s="731"/>
      <c r="F13" s="731"/>
      <c r="G13" s="731"/>
      <c r="H13" s="731"/>
      <c r="I13" s="731"/>
      <c r="J13" s="740"/>
      <c r="K13" s="720"/>
      <c r="L13" s="731"/>
      <c r="M13" s="731"/>
      <c r="N13" s="731"/>
      <c r="O13" s="731"/>
      <c r="P13" s="731"/>
      <c r="Q13" s="740"/>
      <c r="R13" s="720"/>
      <c r="S13" s="731"/>
      <c r="T13" s="731"/>
      <c r="U13" s="731"/>
      <c r="V13" s="731"/>
      <c r="W13" s="731"/>
      <c r="X13" s="740"/>
      <c r="Y13" s="720"/>
      <c r="Z13" s="731"/>
      <c r="AA13" s="731"/>
      <c r="AB13" s="731"/>
      <c r="AC13" s="731"/>
      <c r="AD13" s="731"/>
      <c r="AE13" s="749"/>
      <c r="AF13" s="758">
        <f t="shared" si="0"/>
        <v>0</v>
      </c>
      <c r="AG13" s="772">
        <f t="shared" si="1"/>
        <v>0</v>
      </c>
      <c r="AH13" s="740"/>
      <c r="AI13" s="783"/>
    </row>
    <row r="14" spans="1:35" ht="16.5" customHeight="1">
      <c r="A14" s="688"/>
      <c r="B14" s="702"/>
      <c r="C14" s="713"/>
      <c r="D14" s="720"/>
      <c r="E14" s="731"/>
      <c r="F14" s="731"/>
      <c r="G14" s="731"/>
      <c r="H14" s="731"/>
      <c r="I14" s="731"/>
      <c r="J14" s="740"/>
      <c r="K14" s="720"/>
      <c r="L14" s="731"/>
      <c r="M14" s="731"/>
      <c r="N14" s="731"/>
      <c r="O14" s="731"/>
      <c r="P14" s="731"/>
      <c r="Q14" s="740"/>
      <c r="R14" s="720"/>
      <c r="S14" s="731"/>
      <c r="T14" s="731"/>
      <c r="U14" s="731"/>
      <c r="V14" s="731"/>
      <c r="W14" s="731"/>
      <c r="X14" s="740"/>
      <c r="Y14" s="720"/>
      <c r="Z14" s="731"/>
      <c r="AA14" s="731"/>
      <c r="AB14" s="731"/>
      <c r="AC14" s="731"/>
      <c r="AD14" s="731"/>
      <c r="AE14" s="749"/>
      <c r="AF14" s="758">
        <f t="shared" si="0"/>
        <v>0</v>
      </c>
      <c r="AG14" s="772">
        <f t="shared" si="1"/>
        <v>0</v>
      </c>
      <c r="AH14" s="740"/>
      <c r="AI14" s="783"/>
    </row>
    <row r="15" spans="1:35" ht="16.5" customHeight="1">
      <c r="A15" s="689"/>
      <c r="B15" s="702"/>
      <c r="C15" s="713"/>
      <c r="D15" s="720"/>
      <c r="E15" s="731"/>
      <c r="F15" s="731"/>
      <c r="G15" s="731"/>
      <c r="H15" s="731"/>
      <c r="I15" s="731"/>
      <c r="J15" s="740"/>
      <c r="K15" s="720"/>
      <c r="L15" s="731"/>
      <c r="M15" s="731"/>
      <c r="N15" s="731"/>
      <c r="O15" s="731"/>
      <c r="P15" s="731"/>
      <c r="Q15" s="740"/>
      <c r="R15" s="720"/>
      <c r="S15" s="731"/>
      <c r="T15" s="731"/>
      <c r="U15" s="731"/>
      <c r="V15" s="731"/>
      <c r="W15" s="731"/>
      <c r="X15" s="740"/>
      <c r="Y15" s="720"/>
      <c r="Z15" s="731"/>
      <c r="AA15" s="731"/>
      <c r="AB15" s="731"/>
      <c r="AC15" s="731"/>
      <c r="AD15" s="731"/>
      <c r="AE15" s="749"/>
      <c r="AF15" s="758">
        <f t="shared" si="0"/>
        <v>0</v>
      </c>
      <c r="AG15" s="772">
        <f t="shared" si="1"/>
        <v>0</v>
      </c>
      <c r="AH15" s="740"/>
      <c r="AI15" s="783"/>
    </row>
    <row r="16" spans="1:35" ht="16.5" customHeight="1">
      <c r="A16" s="689"/>
      <c r="B16" s="702"/>
      <c r="C16" s="713"/>
      <c r="D16" s="720"/>
      <c r="E16" s="731"/>
      <c r="F16" s="731"/>
      <c r="G16" s="731"/>
      <c r="H16" s="731"/>
      <c r="I16" s="731"/>
      <c r="J16" s="740"/>
      <c r="K16" s="720"/>
      <c r="L16" s="731"/>
      <c r="M16" s="731"/>
      <c r="N16" s="731"/>
      <c r="O16" s="731"/>
      <c r="P16" s="731"/>
      <c r="Q16" s="740"/>
      <c r="R16" s="720"/>
      <c r="S16" s="731"/>
      <c r="T16" s="731"/>
      <c r="U16" s="731"/>
      <c r="V16" s="731"/>
      <c r="W16" s="731"/>
      <c r="X16" s="740"/>
      <c r="Y16" s="720"/>
      <c r="Z16" s="731"/>
      <c r="AA16" s="731"/>
      <c r="AB16" s="731"/>
      <c r="AC16" s="731"/>
      <c r="AD16" s="731"/>
      <c r="AE16" s="749"/>
      <c r="AF16" s="758"/>
      <c r="AG16" s="771"/>
      <c r="AH16" s="713"/>
      <c r="AI16" s="783"/>
    </row>
    <row r="17" spans="1:35" ht="16.5" customHeight="1">
      <c r="A17" s="690"/>
      <c r="B17" s="703"/>
      <c r="C17" s="714"/>
      <c r="D17" s="722"/>
      <c r="E17" s="732"/>
      <c r="F17" s="732"/>
      <c r="G17" s="732"/>
      <c r="H17" s="732"/>
      <c r="I17" s="732"/>
      <c r="J17" s="742"/>
      <c r="K17" s="722"/>
      <c r="L17" s="732"/>
      <c r="M17" s="732"/>
      <c r="N17" s="732"/>
      <c r="O17" s="732"/>
      <c r="P17" s="732"/>
      <c r="Q17" s="742"/>
      <c r="R17" s="722"/>
      <c r="S17" s="732"/>
      <c r="T17" s="732"/>
      <c r="U17" s="732"/>
      <c r="V17" s="732"/>
      <c r="W17" s="732"/>
      <c r="X17" s="742"/>
      <c r="Y17" s="722"/>
      <c r="Z17" s="732"/>
      <c r="AA17" s="732"/>
      <c r="AB17" s="732"/>
      <c r="AC17" s="732"/>
      <c r="AD17" s="732"/>
      <c r="AE17" s="751"/>
      <c r="AF17" s="759"/>
      <c r="AG17" s="773"/>
      <c r="AH17" s="714"/>
      <c r="AI17" s="784"/>
    </row>
    <row r="18" spans="1:35" ht="16.5" customHeight="1">
      <c r="A18" s="691" t="s">
        <v>279</v>
      </c>
      <c r="B18" s="704"/>
      <c r="C18" s="715"/>
      <c r="D18" s="723">
        <f t="shared" ref="D18:AF18" si="2">SUM(D7:D17)</f>
        <v>0</v>
      </c>
      <c r="E18" s="733">
        <f t="shared" si="2"/>
        <v>0</v>
      </c>
      <c r="F18" s="733">
        <f t="shared" si="2"/>
        <v>0</v>
      </c>
      <c r="G18" s="733">
        <f t="shared" si="2"/>
        <v>0</v>
      </c>
      <c r="H18" s="733">
        <f t="shared" si="2"/>
        <v>0</v>
      </c>
      <c r="I18" s="733">
        <f t="shared" si="2"/>
        <v>0</v>
      </c>
      <c r="J18" s="715">
        <f t="shared" si="2"/>
        <v>0</v>
      </c>
      <c r="K18" s="723">
        <f t="shared" si="2"/>
        <v>0</v>
      </c>
      <c r="L18" s="733">
        <f t="shared" si="2"/>
        <v>0</v>
      </c>
      <c r="M18" s="733">
        <f t="shared" si="2"/>
        <v>0</v>
      </c>
      <c r="N18" s="733">
        <f t="shared" si="2"/>
        <v>0</v>
      </c>
      <c r="O18" s="733">
        <f t="shared" si="2"/>
        <v>0</v>
      </c>
      <c r="P18" s="733">
        <f t="shared" si="2"/>
        <v>0</v>
      </c>
      <c r="Q18" s="715">
        <f t="shared" si="2"/>
        <v>0</v>
      </c>
      <c r="R18" s="723">
        <f t="shared" si="2"/>
        <v>0</v>
      </c>
      <c r="S18" s="733">
        <f t="shared" si="2"/>
        <v>0</v>
      </c>
      <c r="T18" s="733">
        <f t="shared" si="2"/>
        <v>0</v>
      </c>
      <c r="U18" s="733">
        <f t="shared" si="2"/>
        <v>0</v>
      </c>
      <c r="V18" s="733">
        <f t="shared" si="2"/>
        <v>0</v>
      </c>
      <c r="W18" s="733">
        <f t="shared" si="2"/>
        <v>0</v>
      </c>
      <c r="X18" s="715">
        <f t="shared" si="2"/>
        <v>0</v>
      </c>
      <c r="Y18" s="723">
        <f t="shared" si="2"/>
        <v>0</v>
      </c>
      <c r="Z18" s="733">
        <f t="shared" si="2"/>
        <v>0</v>
      </c>
      <c r="AA18" s="733">
        <f t="shared" si="2"/>
        <v>0</v>
      </c>
      <c r="AB18" s="733">
        <f t="shared" si="2"/>
        <v>0</v>
      </c>
      <c r="AC18" s="733">
        <f t="shared" si="2"/>
        <v>0</v>
      </c>
      <c r="AD18" s="733">
        <f t="shared" si="2"/>
        <v>0</v>
      </c>
      <c r="AE18" s="704">
        <f t="shared" si="2"/>
        <v>0</v>
      </c>
      <c r="AF18" s="760">
        <f t="shared" si="2"/>
        <v>0</v>
      </c>
      <c r="AG18" s="774" t="s">
        <v>264</v>
      </c>
      <c r="AH18" s="780">
        <f>SUM(AG7:AH17)</f>
        <v>0</v>
      </c>
      <c r="AI18" s="785"/>
    </row>
    <row r="19" spans="1:35" ht="16.5" customHeight="1">
      <c r="A19" s="692"/>
      <c r="B19" s="705"/>
      <c r="C19" s="705"/>
      <c r="D19" s="724"/>
      <c r="E19" s="724"/>
      <c r="F19" s="724"/>
      <c r="G19" s="724"/>
      <c r="H19" s="724"/>
      <c r="I19" s="724"/>
      <c r="J19" s="724"/>
      <c r="K19" s="724"/>
      <c r="L19" s="724"/>
      <c r="M19" s="724"/>
      <c r="N19" s="724"/>
      <c r="O19" s="724"/>
      <c r="P19" s="724"/>
      <c r="Q19" s="724"/>
      <c r="R19" s="724"/>
      <c r="S19" s="724"/>
      <c r="T19" s="724"/>
      <c r="U19" s="724"/>
      <c r="V19" s="724"/>
      <c r="W19" s="724"/>
      <c r="X19" s="724"/>
      <c r="Y19" s="724"/>
      <c r="Z19" s="724"/>
      <c r="AA19" s="724"/>
      <c r="AB19" s="724"/>
      <c r="AC19" s="724"/>
      <c r="AD19" s="724"/>
      <c r="AE19" s="724"/>
      <c r="AF19" s="761" t="s">
        <v>273</v>
      </c>
      <c r="AG19" s="775"/>
      <c r="AH19" s="775"/>
      <c r="AI19" s="786"/>
    </row>
    <row r="20" spans="1:35" ht="16.5" customHeight="1">
      <c r="A20" s="693"/>
      <c r="B20" s="696" t="s">
        <v>23</v>
      </c>
      <c r="C20" s="682"/>
      <c r="D20" s="725"/>
      <c r="E20" s="725"/>
      <c r="F20" s="725"/>
      <c r="G20" s="725"/>
      <c r="H20" s="725"/>
      <c r="I20" s="725"/>
      <c r="J20" s="725"/>
      <c r="K20" s="725"/>
      <c r="L20" s="725"/>
      <c r="M20" s="725"/>
      <c r="N20" s="725"/>
      <c r="O20" s="725"/>
      <c r="P20" s="725"/>
      <c r="Q20" s="725"/>
      <c r="R20" s="725"/>
      <c r="S20" s="725"/>
      <c r="T20" s="725"/>
      <c r="U20" s="725"/>
      <c r="V20" s="725"/>
      <c r="W20" s="725"/>
      <c r="X20" s="725"/>
      <c r="Y20" s="725"/>
      <c r="Z20" s="725"/>
      <c r="AA20" s="725"/>
      <c r="AB20" s="725"/>
      <c r="AC20" s="725"/>
      <c r="AD20" s="725"/>
      <c r="AE20" s="725"/>
      <c r="AF20" s="762" t="s">
        <v>418</v>
      </c>
      <c r="AG20" s="776"/>
      <c r="AH20" s="776"/>
      <c r="AI20" s="787"/>
    </row>
    <row r="21" spans="1:35" ht="16.5" customHeight="1">
      <c r="A21" s="693"/>
      <c r="B21" s="706" t="s">
        <v>213</v>
      </c>
      <c r="C21" s="682"/>
      <c r="D21" s="725"/>
      <c r="E21" s="725"/>
      <c r="F21" s="725"/>
      <c r="G21" s="725"/>
      <c r="H21" s="725"/>
      <c r="I21" s="725"/>
      <c r="J21" s="725"/>
      <c r="K21" s="725"/>
      <c r="L21" s="725"/>
      <c r="M21" s="725"/>
      <c r="N21" s="725"/>
      <c r="O21" s="725"/>
      <c r="P21" s="725"/>
      <c r="Q21" s="725"/>
      <c r="R21" s="725"/>
      <c r="S21" s="725"/>
      <c r="T21" s="725"/>
      <c r="U21" s="725"/>
      <c r="V21" s="725"/>
      <c r="W21" s="725"/>
      <c r="X21" s="725"/>
      <c r="Y21" s="725"/>
      <c r="Z21" s="725"/>
      <c r="AA21" s="725"/>
      <c r="AB21" s="725"/>
      <c r="AC21" s="725"/>
      <c r="AD21" s="725"/>
      <c r="AE21" s="725"/>
      <c r="AF21" s="763"/>
      <c r="AG21" s="706"/>
      <c r="AH21" s="706"/>
      <c r="AI21" s="788"/>
    </row>
    <row r="22" spans="1:35" ht="16.5" customHeight="1">
      <c r="A22" s="693"/>
      <c r="B22" s="682"/>
      <c r="C22" s="682"/>
      <c r="D22" s="725"/>
      <c r="E22" s="725"/>
      <c r="F22" s="725"/>
      <c r="G22" s="725"/>
      <c r="H22" s="725"/>
      <c r="I22" s="725"/>
      <c r="J22" s="725"/>
      <c r="K22" s="725"/>
      <c r="L22" s="725"/>
      <c r="M22" s="725"/>
      <c r="N22" s="725"/>
      <c r="O22" s="725"/>
      <c r="P22" s="725"/>
      <c r="Q22" s="725"/>
      <c r="R22" s="725"/>
      <c r="S22" s="725"/>
      <c r="T22" s="725"/>
      <c r="U22" s="725"/>
      <c r="V22" s="725"/>
      <c r="W22" s="725"/>
      <c r="X22" s="725"/>
      <c r="Y22" s="725"/>
      <c r="Z22" s="725"/>
      <c r="AA22" s="725"/>
      <c r="AB22" s="725"/>
      <c r="AC22" s="725"/>
      <c r="AD22" s="725"/>
      <c r="AE22" s="725"/>
      <c r="AF22" s="764" t="s">
        <v>121</v>
      </c>
      <c r="AG22" s="777"/>
      <c r="AH22" s="777"/>
      <c r="AI22" s="789"/>
    </row>
    <row r="23" spans="1:35" ht="16.5" customHeight="1">
      <c r="A23" s="694"/>
      <c r="B23" s="707"/>
      <c r="C23" s="707"/>
      <c r="D23" s="726"/>
      <c r="E23" s="726"/>
      <c r="F23" s="726"/>
      <c r="G23" s="726"/>
      <c r="H23" s="726"/>
      <c r="I23" s="726"/>
      <c r="J23" s="726"/>
      <c r="K23" s="726"/>
      <c r="L23" s="726"/>
      <c r="M23" s="726"/>
      <c r="N23" s="726"/>
      <c r="O23" s="726"/>
      <c r="P23" s="726"/>
      <c r="Q23" s="726"/>
      <c r="R23" s="726"/>
      <c r="S23" s="726"/>
      <c r="T23" s="726"/>
      <c r="U23" s="726"/>
      <c r="V23" s="726"/>
      <c r="W23" s="726"/>
      <c r="X23" s="726"/>
      <c r="Y23" s="726"/>
      <c r="Z23" s="726"/>
      <c r="AA23" s="726"/>
      <c r="AB23" s="726"/>
      <c r="AC23" s="726"/>
      <c r="AD23" s="726"/>
      <c r="AE23" s="726"/>
      <c r="AF23" s="765"/>
      <c r="AG23" s="707"/>
      <c r="AH23" s="707"/>
      <c r="AI23" s="790"/>
    </row>
    <row r="24" spans="1:35" ht="16.5" customHeight="1">
      <c r="A24" s="695" t="s">
        <v>348</v>
      </c>
      <c r="B24" s="708"/>
      <c r="C24" s="708"/>
      <c r="D24" s="697"/>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row>
    <row r="25" spans="1:35" ht="16.5" customHeight="1">
      <c r="A25" s="695" t="s">
        <v>451</v>
      </c>
      <c r="B25" s="682"/>
      <c r="C25" s="682"/>
      <c r="D25" s="727"/>
      <c r="E25" s="727"/>
      <c r="F25" s="727"/>
      <c r="G25" s="727"/>
      <c r="H25" s="727"/>
      <c r="I25" s="727"/>
      <c r="J25" s="727"/>
      <c r="K25" s="727"/>
      <c r="L25" s="727"/>
      <c r="M25" s="727"/>
      <c r="N25" s="727"/>
      <c r="O25" s="727"/>
      <c r="P25" s="727"/>
      <c r="Q25" s="727"/>
      <c r="R25" s="727"/>
      <c r="S25" s="682"/>
      <c r="T25" s="682"/>
      <c r="U25" s="682"/>
      <c r="V25" s="682"/>
      <c r="W25" s="682"/>
      <c r="X25" s="682"/>
      <c r="Y25" s="682"/>
      <c r="Z25" s="682"/>
      <c r="AA25" s="682"/>
      <c r="AB25" s="682"/>
      <c r="AC25" s="682"/>
      <c r="AD25" s="682"/>
      <c r="AE25" s="682"/>
      <c r="AF25" s="682"/>
      <c r="AG25" s="682"/>
      <c r="AH25" s="682"/>
      <c r="AI25" s="682"/>
    </row>
    <row r="26" spans="1:35" ht="16.5" customHeight="1">
      <c r="A26" s="695" t="s">
        <v>168</v>
      </c>
      <c r="B26" s="682"/>
      <c r="C26" s="682"/>
      <c r="D26" s="727"/>
      <c r="E26" s="727"/>
      <c r="F26" s="727"/>
      <c r="G26" s="727"/>
      <c r="H26" s="727"/>
      <c r="I26" s="727"/>
      <c r="J26" s="727"/>
      <c r="K26" s="727"/>
      <c r="L26" s="727"/>
      <c r="M26" s="727"/>
      <c r="N26" s="727"/>
      <c r="O26" s="727"/>
      <c r="P26" s="727"/>
      <c r="Q26" s="727"/>
      <c r="R26" s="727"/>
      <c r="S26" s="682"/>
      <c r="T26" s="682"/>
      <c r="U26" s="682"/>
      <c r="V26" s="682"/>
      <c r="W26" s="682"/>
      <c r="X26" s="682"/>
      <c r="Y26" s="682"/>
      <c r="Z26" s="682"/>
      <c r="AA26" s="682"/>
      <c r="AB26" s="682"/>
      <c r="AC26" s="682"/>
      <c r="AD26" s="682"/>
      <c r="AE26" s="682"/>
      <c r="AF26" s="682"/>
      <c r="AG26" s="682"/>
      <c r="AH26" s="682"/>
      <c r="AI26" s="682"/>
    </row>
    <row r="27" spans="1:35" ht="16.5" customHeight="1">
      <c r="A27" s="696" t="s">
        <v>308</v>
      </c>
      <c r="B27" s="682"/>
      <c r="C27" s="682"/>
      <c r="D27" s="727"/>
      <c r="E27" s="727"/>
      <c r="F27" s="727"/>
      <c r="G27" s="727"/>
      <c r="H27" s="727"/>
      <c r="I27" s="727"/>
      <c r="J27" s="727"/>
      <c r="K27" s="727"/>
      <c r="L27" s="727"/>
      <c r="M27" s="727"/>
      <c r="N27" s="727"/>
      <c r="O27" s="727"/>
      <c r="P27" s="727"/>
      <c r="Q27" s="727"/>
      <c r="R27" s="727"/>
      <c r="S27" s="682"/>
      <c r="T27" s="682"/>
      <c r="U27" s="682"/>
      <c r="V27" s="682"/>
      <c r="W27" s="682"/>
      <c r="X27" s="682"/>
      <c r="Y27" s="682"/>
      <c r="Z27" s="682"/>
      <c r="AA27" s="682"/>
      <c r="AB27" s="682"/>
      <c r="AC27" s="682"/>
      <c r="AD27" s="682"/>
      <c r="AE27" s="682"/>
      <c r="AF27" s="682"/>
      <c r="AG27" s="682"/>
      <c r="AH27" s="682"/>
      <c r="AI27" s="682"/>
    </row>
    <row r="28" spans="1:35" ht="16.5" customHeight="1">
      <c r="A28" s="696" t="s">
        <v>445</v>
      </c>
      <c r="B28" s="708"/>
      <c r="C28" s="708"/>
      <c r="D28" s="697"/>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row>
    <row r="29" spans="1:35" ht="16.5" customHeight="1">
      <c r="A29" s="695" t="s">
        <v>468</v>
      </c>
      <c r="B29" s="708"/>
      <c r="C29" s="708"/>
      <c r="D29" s="697"/>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row>
    <row r="30" spans="1:35" ht="16.5" customHeight="1">
      <c r="A30" s="695" t="s">
        <v>469</v>
      </c>
      <c r="B30" s="708"/>
      <c r="C30" s="708"/>
      <c r="D30" s="697"/>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row>
    <row r="31" spans="1:35" ht="16.5" customHeight="1">
      <c r="A31" s="695" t="s">
        <v>61</v>
      </c>
      <c r="B31" s="708"/>
      <c r="C31" s="708"/>
      <c r="D31" s="697"/>
      <c r="E31" s="734"/>
      <c r="F31" s="734"/>
      <c r="G31" s="734"/>
      <c r="H31" s="734"/>
      <c r="I31" s="734"/>
      <c r="J31" s="734"/>
      <c r="K31" s="734"/>
      <c r="L31" s="734"/>
      <c r="M31" s="734"/>
      <c r="N31" s="734"/>
      <c r="O31" s="734"/>
      <c r="P31" s="734"/>
      <c r="Q31" s="734"/>
      <c r="R31" s="734"/>
      <c r="S31" s="734"/>
      <c r="T31" s="734"/>
      <c r="U31" s="734"/>
      <c r="V31" s="734"/>
      <c r="W31" s="734"/>
      <c r="X31" s="734"/>
      <c r="Y31" s="734"/>
      <c r="Z31" s="734"/>
      <c r="AA31" s="734"/>
      <c r="AB31" s="734"/>
      <c r="AC31" s="734"/>
      <c r="AD31" s="734"/>
      <c r="AE31" s="734"/>
      <c r="AF31" s="734"/>
      <c r="AG31" s="734"/>
      <c r="AH31" s="734"/>
      <c r="AI31" s="734"/>
    </row>
    <row r="32" spans="1:35" ht="16.5" customHeight="1">
      <c r="A32" s="695" t="s">
        <v>158</v>
      </c>
      <c r="B32" s="708"/>
      <c r="C32" s="708"/>
      <c r="D32" s="697"/>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682"/>
      <c r="AG32" s="682"/>
      <c r="AH32" s="682"/>
      <c r="AI32" s="682"/>
    </row>
    <row r="33" spans="1:35" ht="16.5" customHeight="1">
      <c r="A33" s="697"/>
      <c r="B33" s="697"/>
      <c r="C33" s="697"/>
      <c r="D33" s="697"/>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682"/>
      <c r="AG33" s="682"/>
      <c r="AH33" s="682"/>
      <c r="AI33" s="682"/>
    </row>
    <row r="34" spans="1:35" ht="16.5" customHeight="1">
      <c r="A34" s="697"/>
      <c r="B34" s="697"/>
      <c r="C34" s="697"/>
      <c r="D34" s="697"/>
      <c r="E34" s="734"/>
      <c r="F34" s="734"/>
      <c r="G34" s="734"/>
      <c r="H34" s="734"/>
      <c r="I34" s="734"/>
      <c r="J34" s="734"/>
      <c r="K34" s="734"/>
      <c r="L34" s="734"/>
      <c r="M34" s="734"/>
      <c r="N34" s="734"/>
      <c r="O34" s="734"/>
      <c r="P34" s="734"/>
      <c r="Q34" s="734"/>
      <c r="R34" s="734"/>
      <c r="S34" s="734"/>
      <c r="T34" s="734"/>
      <c r="U34" s="734"/>
      <c r="V34" s="734"/>
      <c r="W34" s="734"/>
      <c r="X34" s="734"/>
      <c r="Y34" s="734"/>
      <c r="Z34" s="734"/>
      <c r="AA34" s="734"/>
      <c r="AB34" s="734"/>
      <c r="AC34" s="734"/>
      <c r="AD34" s="734"/>
      <c r="AE34" s="734"/>
      <c r="AF34" s="734"/>
      <c r="AG34" s="734"/>
      <c r="AH34" s="734"/>
      <c r="AI34" s="734"/>
    </row>
    <row r="35" spans="1:35" ht="16.5" customHeight="1">
      <c r="AF35" s="734"/>
      <c r="AG35" s="734"/>
      <c r="AH35" s="734"/>
      <c r="AI35" s="734"/>
    </row>
    <row r="36" spans="1:35" ht="16.5" customHeight="1">
      <c r="AF36" s="734"/>
      <c r="AG36" s="734"/>
      <c r="AH36" s="734"/>
      <c r="AI36" s="734"/>
    </row>
  </sheetData>
  <mergeCells count="27">
    <mergeCell ref="Y1:AE1"/>
    <mergeCell ref="Y2:AE2"/>
    <mergeCell ref="D4:J4"/>
    <mergeCell ref="K4:Q4"/>
    <mergeCell ref="R4:X4"/>
    <mergeCell ref="Y4:AE4"/>
    <mergeCell ref="AF4:AH4"/>
    <mergeCell ref="AG5:AH5"/>
    <mergeCell ref="AG6:AH6"/>
    <mergeCell ref="AG7:AH7"/>
    <mergeCell ref="AG8:AH8"/>
    <mergeCell ref="AG9:AH9"/>
    <mergeCell ref="AG10:AH10"/>
    <mergeCell ref="AG11:AH11"/>
    <mergeCell ref="AG12:AH12"/>
    <mergeCell ref="AG13:AH13"/>
    <mergeCell ref="AG14:AH14"/>
    <mergeCell ref="AG15:AH15"/>
    <mergeCell ref="AG16:AH16"/>
    <mergeCell ref="AG17:AH17"/>
    <mergeCell ref="A18:C18"/>
    <mergeCell ref="AF22:AI22"/>
    <mergeCell ref="A4:A6"/>
    <mergeCell ref="B4:B6"/>
    <mergeCell ref="C4:C6"/>
    <mergeCell ref="AI4:AI6"/>
    <mergeCell ref="AF20:AI21"/>
  </mergeCells>
  <phoneticPr fontId="28" type="Hiragana"/>
  <printOptions horizontalCentered="1" verticalCentered="1"/>
  <pageMargins left="0.19" right="0.12" top="0.5" bottom="0.2" header="0.51200000000000001" footer="0.2"/>
  <pageSetup paperSize="9" fitToWidth="1" fitToHeight="1" orientation="landscape" usePrinterDefaults="1"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8"/>
  </sheetPr>
  <dimension ref="A1:IV36"/>
  <sheetViews>
    <sheetView topLeftCell="A16" workbookViewId="0">
      <selection activeCell="AA20" sqref="AA20"/>
    </sheetView>
  </sheetViews>
  <sheetFormatPr defaultRowHeight="16.5" customHeight="1"/>
  <cols>
    <col min="1" max="1" width="11.265625" style="680" customWidth="1"/>
    <col min="2" max="2" width="4.90625" style="680" customWidth="1"/>
    <col min="3" max="3" width="10.90625" style="680" customWidth="1"/>
    <col min="4" max="31" width="3.0859375" style="680" customWidth="1"/>
    <col min="32" max="32" width="9" style="680" customWidth="1"/>
    <col min="33" max="33" width="3.63671875" style="680" customWidth="1"/>
    <col min="34" max="34" width="5.36328125" style="680" customWidth="1"/>
    <col min="35" max="35" width="14.90625" style="680" customWidth="1"/>
    <col min="36" max="256" width="9" style="680" customWidth="1"/>
  </cols>
  <sheetData>
    <row r="1" spans="1:35" ht="16.5" customHeight="1">
      <c r="A1" s="791" t="s">
        <v>479</v>
      </c>
      <c r="B1" s="682"/>
      <c r="C1" s="682"/>
      <c r="D1" s="682"/>
      <c r="E1" s="682"/>
      <c r="F1" s="682"/>
      <c r="G1" s="682"/>
      <c r="H1" s="682"/>
      <c r="I1" s="682"/>
      <c r="J1" s="682"/>
      <c r="K1" s="682"/>
      <c r="L1" s="682"/>
      <c r="M1" s="682"/>
      <c r="N1" s="682"/>
      <c r="O1" s="682"/>
      <c r="P1" s="682"/>
      <c r="Q1" s="682"/>
      <c r="R1" s="682"/>
      <c r="S1" s="682"/>
      <c r="T1" s="682"/>
      <c r="U1" s="682"/>
      <c r="V1" s="682"/>
      <c r="W1" s="682"/>
      <c r="X1" s="682"/>
      <c r="Y1" s="817" t="s">
        <v>485</v>
      </c>
      <c r="Z1" s="820"/>
      <c r="AA1" s="820"/>
      <c r="AB1" s="820"/>
      <c r="AC1" s="820"/>
      <c r="AD1" s="820"/>
      <c r="AE1" s="821"/>
      <c r="AF1" s="753" t="s">
        <v>91</v>
      </c>
      <c r="AG1" s="766"/>
      <c r="AH1" s="766"/>
      <c r="AI1" s="781"/>
    </row>
    <row r="2" spans="1:35" ht="16.5" customHeight="1">
      <c r="A2" s="681" t="s">
        <v>439</v>
      </c>
      <c r="B2" s="682"/>
      <c r="C2" s="682"/>
      <c r="D2" s="682"/>
      <c r="E2" s="682"/>
      <c r="F2" s="682"/>
      <c r="G2" s="682"/>
      <c r="H2" s="682"/>
      <c r="I2" s="682"/>
      <c r="J2" s="682"/>
      <c r="K2" s="682"/>
      <c r="L2" s="682"/>
      <c r="M2" s="682"/>
      <c r="N2" s="682"/>
      <c r="O2" s="682"/>
      <c r="P2" s="682"/>
      <c r="Q2" s="682"/>
      <c r="R2" s="682"/>
      <c r="S2" s="682"/>
      <c r="T2" s="682"/>
      <c r="U2" s="682"/>
      <c r="V2" s="682"/>
      <c r="W2" s="682"/>
      <c r="X2" s="682"/>
      <c r="Y2" s="817" t="s">
        <v>476</v>
      </c>
      <c r="Z2" s="820"/>
      <c r="AA2" s="820"/>
      <c r="AB2" s="820"/>
      <c r="AC2" s="820"/>
      <c r="AD2" s="820"/>
      <c r="AE2" s="821"/>
      <c r="AF2" s="753" t="s">
        <v>486</v>
      </c>
      <c r="AG2" s="766"/>
      <c r="AH2" s="766"/>
      <c r="AI2" s="781"/>
    </row>
    <row r="3" spans="1:35" ht="16.5" customHeight="1">
      <c r="A3" s="682"/>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row>
    <row r="4" spans="1:35" ht="16.5" customHeight="1">
      <c r="A4" s="792" t="s">
        <v>286</v>
      </c>
      <c r="B4" s="796" t="s">
        <v>470</v>
      </c>
      <c r="C4" s="800" t="s">
        <v>323</v>
      </c>
      <c r="D4" s="716" t="s">
        <v>471</v>
      </c>
      <c r="E4" s="716"/>
      <c r="F4" s="716"/>
      <c r="G4" s="716"/>
      <c r="H4" s="716"/>
      <c r="I4" s="716"/>
      <c r="J4" s="716"/>
      <c r="K4" s="716" t="s">
        <v>285</v>
      </c>
      <c r="L4" s="716"/>
      <c r="M4" s="716"/>
      <c r="N4" s="716"/>
      <c r="O4" s="716"/>
      <c r="P4" s="716"/>
      <c r="Q4" s="716"/>
      <c r="R4" s="716" t="s">
        <v>393</v>
      </c>
      <c r="S4" s="716"/>
      <c r="T4" s="716"/>
      <c r="U4" s="716"/>
      <c r="V4" s="716"/>
      <c r="W4" s="716"/>
      <c r="X4" s="716"/>
      <c r="Y4" s="716" t="s">
        <v>34</v>
      </c>
      <c r="Z4" s="716"/>
      <c r="AA4" s="716"/>
      <c r="AB4" s="716"/>
      <c r="AC4" s="716"/>
      <c r="AD4" s="716"/>
      <c r="AE4" s="746"/>
      <c r="AF4" s="754" t="s">
        <v>477</v>
      </c>
      <c r="AG4" s="767"/>
      <c r="AH4" s="716"/>
      <c r="AI4" s="709" t="s">
        <v>438</v>
      </c>
    </row>
    <row r="5" spans="1:35" ht="16.5" customHeight="1">
      <c r="A5" s="793"/>
      <c r="B5" s="797"/>
      <c r="C5" s="801"/>
      <c r="D5" s="717">
        <v>1</v>
      </c>
      <c r="E5" s="728">
        <v>2</v>
      </c>
      <c r="F5" s="728">
        <v>3</v>
      </c>
      <c r="G5" s="735">
        <v>4</v>
      </c>
      <c r="H5" s="736">
        <v>5</v>
      </c>
      <c r="I5" s="728">
        <v>6</v>
      </c>
      <c r="J5" s="737">
        <v>7</v>
      </c>
      <c r="K5" s="717">
        <v>8</v>
      </c>
      <c r="L5" s="728">
        <v>9</v>
      </c>
      <c r="M5" s="728">
        <v>10</v>
      </c>
      <c r="N5" s="735">
        <v>11</v>
      </c>
      <c r="O5" s="736">
        <v>12</v>
      </c>
      <c r="P5" s="728">
        <v>13</v>
      </c>
      <c r="Q5" s="737">
        <v>14</v>
      </c>
      <c r="R5" s="717">
        <v>15</v>
      </c>
      <c r="S5" s="728">
        <v>16</v>
      </c>
      <c r="T5" s="728">
        <v>17</v>
      </c>
      <c r="U5" s="735">
        <v>18</v>
      </c>
      <c r="V5" s="736">
        <v>19</v>
      </c>
      <c r="W5" s="728">
        <v>20</v>
      </c>
      <c r="X5" s="737">
        <v>21</v>
      </c>
      <c r="Y5" s="717">
        <v>22</v>
      </c>
      <c r="Z5" s="728">
        <v>23</v>
      </c>
      <c r="AA5" s="728">
        <v>24</v>
      </c>
      <c r="AB5" s="735">
        <v>25</v>
      </c>
      <c r="AC5" s="736">
        <v>26</v>
      </c>
      <c r="AD5" s="728">
        <v>27</v>
      </c>
      <c r="AE5" s="747">
        <v>28</v>
      </c>
      <c r="AF5" s="827" t="s">
        <v>93</v>
      </c>
      <c r="AG5" s="832" t="s">
        <v>478</v>
      </c>
      <c r="AH5" s="836"/>
      <c r="AI5" s="710"/>
    </row>
    <row r="6" spans="1:35" ht="16.5" customHeight="1">
      <c r="A6" s="794"/>
      <c r="B6" s="798"/>
      <c r="C6" s="802" t="s">
        <v>288</v>
      </c>
      <c r="D6" s="718" t="s">
        <v>474</v>
      </c>
      <c r="E6" s="729" t="s">
        <v>325</v>
      </c>
      <c r="F6" s="729" t="s">
        <v>73</v>
      </c>
      <c r="G6" s="729" t="s">
        <v>472</v>
      </c>
      <c r="H6" s="729" t="s">
        <v>473</v>
      </c>
      <c r="I6" s="729" t="s">
        <v>65</v>
      </c>
      <c r="J6" s="738" t="s">
        <v>53</v>
      </c>
      <c r="K6" s="718" t="s">
        <v>474</v>
      </c>
      <c r="L6" s="729" t="s">
        <v>325</v>
      </c>
      <c r="M6" s="729" t="s">
        <v>73</v>
      </c>
      <c r="N6" s="729" t="s">
        <v>472</v>
      </c>
      <c r="O6" s="729" t="s">
        <v>473</v>
      </c>
      <c r="P6" s="729" t="s">
        <v>65</v>
      </c>
      <c r="Q6" s="738" t="s">
        <v>53</v>
      </c>
      <c r="R6" s="718" t="s">
        <v>474</v>
      </c>
      <c r="S6" s="729" t="s">
        <v>325</v>
      </c>
      <c r="T6" s="729" t="s">
        <v>73</v>
      </c>
      <c r="U6" s="729" t="s">
        <v>472</v>
      </c>
      <c r="V6" s="729" t="s">
        <v>473</v>
      </c>
      <c r="W6" s="729" t="s">
        <v>484</v>
      </c>
      <c r="X6" s="738" t="s">
        <v>53</v>
      </c>
      <c r="Y6" s="718" t="s">
        <v>474</v>
      </c>
      <c r="Z6" s="729" t="s">
        <v>325</v>
      </c>
      <c r="AA6" s="729" t="s">
        <v>73</v>
      </c>
      <c r="AB6" s="729" t="s">
        <v>472</v>
      </c>
      <c r="AC6" s="729" t="s">
        <v>473</v>
      </c>
      <c r="AD6" s="729" t="s">
        <v>65</v>
      </c>
      <c r="AE6" s="738" t="s">
        <v>53</v>
      </c>
      <c r="AF6" s="756" t="s">
        <v>0</v>
      </c>
      <c r="AG6" s="769" t="s">
        <v>477</v>
      </c>
      <c r="AH6" s="779"/>
      <c r="AI6" s="711"/>
    </row>
    <row r="7" spans="1:35" ht="16.5" customHeight="1">
      <c r="A7" s="686" t="s">
        <v>461</v>
      </c>
      <c r="B7" s="701" t="s">
        <v>480</v>
      </c>
      <c r="C7" s="712" t="s">
        <v>277</v>
      </c>
      <c r="D7" s="804"/>
      <c r="E7" s="808"/>
      <c r="F7" s="808">
        <v>4</v>
      </c>
      <c r="G7" s="808">
        <v>4</v>
      </c>
      <c r="H7" s="808">
        <v>4</v>
      </c>
      <c r="I7" s="808">
        <v>4</v>
      </c>
      <c r="J7" s="812">
        <v>4</v>
      </c>
      <c r="K7" s="804"/>
      <c r="L7" s="808"/>
      <c r="M7" s="808">
        <v>4</v>
      </c>
      <c r="N7" s="808">
        <v>4</v>
      </c>
      <c r="O7" s="808">
        <v>4</v>
      </c>
      <c r="P7" s="808">
        <v>4</v>
      </c>
      <c r="Q7" s="812">
        <v>4</v>
      </c>
      <c r="R7" s="804"/>
      <c r="S7" s="808"/>
      <c r="T7" s="808">
        <v>4</v>
      </c>
      <c r="U7" s="808">
        <v>4</v>
      </c>
      <c r="V7" s="808">
        <v>4</v>
      </c>
      <c r="W7" s="808"/>
      <c r="X7" s="812">
        <v>4</v>
      </c>
      <c r="Y7" s="818"/>
      <c r="Z7" s="808"/>
      <c r="AA7" s="808">
        <v>4</v>
      </c>
      <c r="AB7" s="808">
        <v>4</v>
      </c>
      <c r="AC7" s="808">
        <v>4</v>
      </c>
      <c r="AD7" s="808">
        <v>4</v>
      </c>
      <c r="AE7" s="822">
        <v>4</v>
      </c>
      <c r="AF7" s="757">
        <f>SUM(D7:AE7)</f>
        <v>76</v>
      </c>
      <c r="AG7" s="770">
        <f>+AF7/4</f>
        <v>19</v>
      </c>
      <c r="AH7" s="739"/>
      <c r="AI7" s="838" t="s">
        <v>488</v>
      </c>
    </row>
    <row r="8" spans="1:35" ht="16.5" customHeight="1">
      <c r="A8" s="687"/>
      <c r="B8" s="702"/>
      <c r="C8" s="713"/>
      <c r="D8" s="805"/>
      <c r="E8" s="809"/>
      <c r="F8" s="809"/>
      <c r="G8" s="809"/>
      <c r="H8" s="809"/>
      <c r="I8" s="809"/>
      <c r="J8" s="813"/>
      <c r="K8" s="805"/>
      <c r="L8" s="809"/>
      <c r="M8" s="809"/>
      <c r="N8" s="809"/>
      <c r="O8" s="809"/>
      <c r="P8" s="809"/>
      <c r="Q8" s="813"/>
      <c r="R8" s="805"/>
      <c r="S8" s="809"/>
      <c r="T8" s="809"/>
      <c r="U8" s="809"/>
      <c r="V8" s="809"/>
      <c r="W8" s="809"/>
      <c r="X8" s="813"/>
      <c r="Y8" s="806"/>
      <c r="Z8" s="809"/>
      <c r="AA8" s="809"/>
      <c r="AB8" s="809"/>
      <c r="AC8" s="809"/>
      <c r="AD8" s="809"/>
      <c r="AE8" s="823"/>
      <c r="AF8" s="758"/>
      <c r="AG8" s="771"/>
      <c r="AH8" s="713"/>
      <c r="AI8" s="839"/>
    </row>
    <row r="9" spans="1:35" ht="16.5" customHeight="1">
      <c r="A9" s="688" t="s">
        <v>12</v>
      </c>
      <c r="B9" s="702" t="s">
        <v>480</v>
      </c>
      <c r="C9" s="713" t="s">
        <v>277</v>
      </c>
      <c r="D9" s="806"/>
      <c r="E9" s="809"/>
      <c r="F9" s="809">
        <v>4</v>
      </c>
      <c r="G9" s="809">
        <v>4</v>
      </c>
      <c r="H9" s="809">
        <v>4</v>
      </c>
      <c r="I9" s="809">
        <v>4</v>
      </c>
      <c r="J9" s="814">
        <v>4</v>
      </c>
      <c r="K9" s="806"/>
      <c r="L9" s="809"/>
      <c r="M9" s="809">
        <v>4</v>
      </c>
      <c r="N9" s="809">
        <v>4</v>
      </c>
      <c r="O9" s="809">
        <v>4</v>
      </c>
      <c r="P9" s="809">
        <v>4</v>
      </c>
      <c r="Q9" s="814">
        <v>4</v>
      </c>
      <c r="R9" s="805"/>
      <c r="S9" s="809"/>
      <c r="T9" s="809">
        <v>4</v>
      </c>
      <c r="U9" s="809">
        <v>4</v>
      </c>
      <c r="V9" s="809">
        <v>4</v>
      </c>
      <c r="W9" s="809"/>
      <c r="X9" s="814">
        <v>4</v>
      </c>
      <c r="Y9" s="806"/>
      <c r="Z9" s="809"/>
      <c r="AA9" s="809">
        <v>4</v>
      </c>
      <c r="AB9" s="809">
        <v>4</v>
      </c>
      <c r="AC9" s="809">
        <v>4</v>
      </c>
      <c r="AD9" s="809">
        <v>4</v>
      </c>
      <c r="AE9" s="824">
        <v>4</v>
      </c>
      <c r="AF9" s="758">
        <f>SUM(D9:AE9)</f>
        <v>76</v>
      </c>
      <c r="AG9" s="772">
        <f>+AF9/4</f>
        <v>19</v>
      </c>
      <c r="AH9" s="740"/>
      <c r="AI9" s="839" t="s">
        <v>395</v>
      </c>
    </row>
    <row r="10" spans="1:35" ht="16.5" customHeight="1">
      <c r="A10" s="688" t="s">
        <v>12</v>
      </c>
      <c r="B10" s="702" t="s">
        <v>264</v>
      </c>
      <c r="C10" s="713" t="s">
        <v>483</v>
      </c>
      <c r="D10" s="806"/>
      <c r="E10" s="809"/>
      <c r="F10" s="809">
        <v>8</v>
      </c>
      <c r="G10" s="809">
        <v>8</v>
      </c>
      <c r="H10" s="809">
        <v>8</v>
      </c>
      <c r="I10" s="809">
        <v>8</v>
      </c>
      <c r="J10" s="814">
        <v>8</v>
      </c>
      <c r="K10" s="806"/>
      <c r="L10" s="809"/>
      <c r="M10" s="809">
        <v>8</v>
      </c>
      <c r="N10" s="809">
        <v>8</v>
      </c>
      <c r="O10" s="809">
        <v>8</v>
      </c>
      <c r="P10" s="809">
        <v>8</v>
      </c>
      <c r="Q10" s="814">
        <v>8</v>
      </c>
      <c r="R10" s="805"/>
      <c r="S10" s="809"/>
      <c r="T10" s="809">
        <v>8</v>
      </c>
      <c r="U10" s="809">
        <v>8</v>
      </c>
      <c r="V10" s="809">
        <v>8</v>
      </c>
      <c r="W10" s="809"/>
      <c r="X10" s="814">
        <v>8</v>
      </c>
      <c r="Y10" s="806"/>
      <c r="Z10" s="809"/>
      <c r="AA10" s="809">
        <v>8</v>
      </c>
      <c r="AB10" s="809">
        <v>8</v>
      </c>
      <c r="AC10" s="809">
        <v>8</v>
      </c>
      <c r="AD10" s="809">
        <v>8</v>
      </c>
      <c r="AE10" s="824">
        <v>8</v>
      </c>
      <c r="AF10" s="758">
        <f>SUM(D10:AE10)</f>
        <v>152</v>
      </c>
      <c r="AG10" s="772">
        <f>+AF10/4</f>
        <v>38</v>
      </c>
      <c r="AH10" s="740"/>
      <c r="AI10" s="839" t="s">
        <v>395</v>
      </c>
    </row>
    <row r="11" spans="1:35" ht="16.5" customHeight="1">
      <c r="A11" s="688" t="s">
        <v>12</v>
      </c>
      <c r="B11" s="702" t="s">
        <v>264</v>
      </c>
      <c r="C11" s="713" t="s">
        <v>482</v>
      </c>
      <c r="D11" s="806"/>
      <c r="E11" s="809"/>
      <c r="F11" s="809">
        <v>8</v>
      </c>
      <c r="G11" s="809">
        <v>8</v>
      </c>
      <c r="H11" s="809">
        <v>8</v>
      </c>
      <c r="I11" s="809">
        <v>8</v>
      </c>
      <c r="J11" s="814">
        <v>8</v>
      </c>
      <c r="K11" s="806"/>
      <c r="L11" s="809"/>
      <c r="M11" s="809">
        <v>8</v>
      </c>
      <c r="N11" s="809">
        <v>8</v>
      </c>
      <c r="O11" s="809">
        <v>8</v>
      </c>
      <c r="P11" s="809">
        <v>8</v>
      </c>
      <c r="Q11" s="814">
        <v>8</v>
      </c>
      <c r="R11" s="805"/>
      <c r="S11" s="809"/>
      <c r="T11" s="809">
        <v>8</v>
      </c>
      <c r="U11" s="809">
        <v>8</v>
      </c>
      <c r="V11" s="809">
        <v>8</v>
      </c>
      <c r="W11" s="809"/>
      <c r="X11" s="814">
        <v>8</v>
      </c>
      <c r="Y11" s="806"/>
      <c r="Z11" s="809"/>
      <c r="AA11" s="809">
        <v>8</v>
      </c>
      <c r="AB11" s="809">
        <v>8</v>
      </c>
      <c r="AC11" s="809">
        <v>8</v>
      </c>
      <c r="AD11" s="809">
        <v>8</v>
      </c>
      <c r="AE11" s="824">
        <v>8</v>
      </c>
      <c r="AF11" s="758">
        <f>SUM(D11:AE11)</f>
        <v>152</v>
      </c>
      <c r="AG11" s="772">
        <f>+AF11/4</f>
        <v>38</v>
      </c>
      <c r="AH11" s="740"/>
      <c r="AI11" s="783" t="s">
        <v>92</v>
      </c>
    </row>
    <row r="12" spans="1:35" ht="16.5" customHeight="1">
      <c r="A12" s="688" t="s">
        <v>12</v>
      </c>
      <c r="B12" s="702" t="s">
        <v>345</v>
      </c>
      <c r="C12" s="713" t="s">
        <v>236</v>
      </c>
      <c r="D12" s="805"/>
      <c r="E12" s="809"/>
      <c r="F12" s="809"/>
      <c r="G12" s="809">
        <v>8</v>
      </c>
      <c r="H12" s="809"/>
      <c r="I12" s="809">
        <v>8</v>
      </c>
      <c r="J12" s="809">
        <v>8</v>
      </c>
      <c r="K12" s="805"/>
      <c r="L12" s="809"/>
      <c r="M12" s="809"/>
      <c r="N12" s="809">
        <v>8</v>
      </c>
      <c r="O12" s="809"/>
      <c r="P12" s="809">
        <v>8</v>
      </c>
      <c r="Q12" s="809">
        <v>8</v>
      </c>
      <c r="R12" s="805"/>
      <c r="S12" s="809"/>
      <c r="T12" s="809"/>
      <c r="U12" s="809">
        <v>8</v>
      </c>
      <c r="V12" s="809">
        <v>6</v>
      </c>
      <c r="W12" s="809"/>
      <c r="X12" s="814">
        <v>8</v>
      </c>
      <c r="Y12" s="806"/>
      <c r="Z12" s="809"/>
      <c r="AA12" s="809"/>
      <c r="AB12" s="809">
        <v>8</v>
      </c>
      <c r="AC12" s="809"/>
      <c r="AD12" s="809">
        <v>8</v>
      </c>
      <c r="AE12" s="824">
        <v>8</v>
      </c>
      <c r="AF12" s="758">
        <f>SUM(D12:AE12)</f>
        <v>94</v>
      </c>
      <c r="AG12" s="772">
        <f>+AF12/4</f>
        <v>23.5</v>
      </c>
      <c r="AH12" s="740"/>
      <c r="AI12" s="783" t="s">
        <v>92</v>
      </c>
    </row>
    <row r="13" spans="1:35" ht="16.5" customHeight="1">
      <c r="A13" s="689"/>
      <c r="B13" s="702"/>
      <c r="C13" s="713"/>
      <c r="D13" s="805"/>
      <c r="E13" s="809"/>
      <c r="F13" s="809"/>
      <c r="G13" s="809"/>
      <c r="H13" s="809"/>
      <c r="I13" s="809"/>
      <c r="J13" s="813"/>
      <c r="K13" s="805"/>
      <c r="L13" s="809"/>
      <c r="M13" s="809"/>
      <c r="N13" s="809"/>
      <c r="O13" s="809"/>
      <c r="P13" s="809"/>
      <c r="Q13" s="813"/>
      <c r="R13" s="805"/>
      <c r="S13" s="809"/>
      <c r="T13" s="809"/>
      <c r="U13" s="809"/>
      <c r="V13" s="809"/>
      <c r="W13" s="809"/>
      <c r="X13" s="813"/>
      <c r="Y13" s="806"/>
      <c r="Z13" s="809"/>
      <c r="AA13" s="809"/>
      <c r="AB13" s="809"/>
      <c r="AC13" s="809"/>
      <c r="AD13" s="809"/>
      <c r="AE13" s="823"/>
      <c r="AF13" s="758">
        <f>SUM(D13:AE13)</f>
        <v>0</v>
      </c>
      <c r="AG13" s="772">
        <f>+AF13/4</f>
        <v>0</v>
      </c>
      <c r="AH13" s="740"/>
      <c r="AI13" s="783"/>
    </row>
    <row r="14" spans="1:35" ht="16.5" customHeight="1">
      <c r="A14" s="688" t="s">
        <v>212</v>
      </c>
      <c r="B14" s="702" t="s">
        <v>480</v>
      </c>
      <c r="C14" s="713" t="s">
        <v>346</v>
      </c>
      <c r="D14" s="806"/>
      <c r="E14" s="809"/>
      <c r="F14" s="811" t="s">
        <v>173</v>
      </c>
      <c r="G14" s="811" t="s">
        <v>173</v>
      </c>
      <c r="H14" s="811" t="s">
        <v>173</v>
      </c>
      <c r="I14" s="811" t="s">
        <v>173</v>
      </c>
      <c r="J14" s="815" t="s">
        <v>173</v>
      </c>
      <c r="K14" s="806"/>
      <c r="L14" s="809"/>
      <c r="M14" s="811" t="s">
        <v>173</v>
      </c>
      <c r="N14" s="811" t="s">
        <v>173</v>
      </c>
      <c r="O14" s="811" t="s">
        <v>173</v>
      </c>
      <c r="P14" s="811" t="s">
        <v>173</v>
      </c>
      <c r="Q14" s="815" t="s">
        <v>173</v>
      </c>
      <c r="R14" s="806"/>
      <c r="S14" s="809"/>
      <c r="T14" s="811" t="s">
        <v>173</v>
      </c>
      <c r="U14" s="811" t="s">
        <v>173</v>
      </c>
      <c r="V14" s="811" t="s">
        <v>173</v>
      </c>
      <c r="W14" s="811"/>
      <c r="X14" s="815" t="s">
        <v>173</v>
      </c>
      <c r="Y14" s="806"/>
      <c r="Z14" s="809"/>
      <c r="AA14" s="811" t="s">
        <v>173</v>
      </c>
      <c r="AB14" s="811" t="s">
        <v>173</v>
      </c>
      <c r="AC14" s="811" t="s">
        <v>173</v>
      </c>
      <c r="AD14" s="811" t="s">
        <v>173</v>
      </c>
      <c r="AE14" s="825" t="s">
        <v>173</v>
      </c>
      <c r="AF14" s="828" t="s">
        <v>253</v>
      </c>
      <c r="AG14" s="833" t="s">
        <v>487</v>
      </c>
      <c r="AH14" s="837"/>
      <c r="AI14" s="783"/>
    </row>
    <row r="15" spans="1:35" ht="16.5" customHeight="1">
      <c r="A15" s="689"/>
      <c r="B15" s="702"/>
      <c r="C15" s="713"/>
      <c r="D15" s="805"/>
      <c r="E15" s="809"/>
      <c r="F15" s="809"/>
      <c r="G15" s="809"/>
      <c r="H15" s="809"/>
      <c r="I15" s="809"/>
      <c r="J15" s="813"/>
      <c r="K15" s="805"/>
      <c r="L15" s="809"/>
      <c r="M15" s="809"/>
      <c r="N15" s="809"/>
      <c r="O15" s="809"/>
      <c r="P15" s="809"/>
      <c r="Q15" s="813"/>
      <c r="R15" s="805"/>
      <c r="S15" s="809"/>
      <c r="T15" s="809"/>
      <c r="U15" s="809"/>
      <c r="V15" s="809"/>
      <c r="W15" s="809"/>
      <c r="X15" s="813"/>
      <c r="Y15" s="806"/>
      <c r="Z15" s="809"/>
      <c r="AA15" s="809"/>
      <c r="AB15" s="809"/>
      <c r="AC15" s="809"/>
      <c r="AD15" s="809"/>
      <c r="AE15" s="823"/>
      <c r="AF15" s="758">
        <f>SUM(D15:AE15)</f>
        <v>0</v>
      </c>
      <c r="AG15" s="772">
        <f>+AF15/4</f>
        <v>0</v>
      </c>
      <c r="AH15" s="740"/>
      <c r="AI15" s="783"/>
    </row>
    <row r="16" spans="1:35" ht="16.5" customHeight="1">
      <c r="A16" s="689"/>
      <c r="B16" s="702"/>
      <c r="C16" s="713"/>
      <c r="D16" s="805"/>
      <c r="E16" s="809"/>
      <c r="F16" s="809"/>
      <c r="G16" s="809"/>
      <c r="H16" s="809"/>
      <c r="I16" s="809"/>
      <c r="J16" s="813"/>
      <c r="K16" s="805"/>
      <c r="L16" s="809"/>
      <c r="M16" s="809"/>
      <c r="N16" s="809"/>
      <c r="O16" s="809"/>
      <c r="P16" s="809"/>
      <c r="Q16" s="813"/>
      <c r="R16" s="805"/>
      <c r="S16" s="809"/>
      <c r="T16" s="809"/>
      <c r="U16" s="809"/>
      <c r="V16" s="809"/>
      <c r="W16" s="809"/>
      <c r="X16" s="813"/>
      <c r="Y16" s="806"/>
      <c r="Z16" s="809"/>
      <c r="AA16" s="809"/>
      <c r="AB16" s="809"/>
      <c r="AC16" s="809"/>
      <c r="AD16" s="809"/>
      <c r="AE16" s="823"/>
      <c r="AF16" s="758"/>
      <c r="AG16" s="771"/>
      <c r="AH16" s="713"/>
      <c r="AI16" s="783"/>
    </row>
    <row r="17" spans="1:35" ht="16.5" customHeight="1">
      <c r="A17" s="690"/>
      <c r="B17" s="703"/>
      <c r="C17" s="714"/>
      <c r="D17" s="807"/>
      <c r="E17" s="810"/>
      <c r="F17" s="810"/>
      <c r="G17" s="810"/>
      <c r="H17" s="810"/>
      <c r="I17" s="810"/>
      <c r="J17" s="816"/>
      <c r="K17" s="807"/>
      <c r="L17" s="810"/>
      <c r="M17" s="810"/>
      <c r="N17" s="810"/>
      <c r="O17" s="810"/>
      <c r="P17" s="810"/>
      <c r="Q17" s="816"/>
      <c r="R17" s="807"/>
      <c r="S17" s="810"/>
      <c r="T17" s="810"/>
      <c r="U17" s="810"/>
      <c r="V17" s="810"/>
      <c r="W17" s="810"/>
      <c r="X17" s="816"/>
      <c r="Y17" s="819"/>
      <c r="Z17" s="810"/>
      <c r="AA17" s="810"/>
      <c r="AB17" s="810"/>
      <c r="AC17" s="810"/>
      <c r="AD17" s="810"/>
      <c r="AE17" s="826"/>
      <c r="AF17" s="759"/>
      <c r="AG17" s="773"/>
      <c r="AH17" s="714"/>
      <c r="AI17" s="784"/>
    </row>
    <row r="18" spans="1:35" ht="16.5" customHeight="1">
      <c r="A18" s="795" t="s">
        <v>279</v>
      </c>
      <c r="B18" s="799"/>
      <c r="C18" s="803"/>
      <c r="D18" s="723">
        <f t="shared" ref="D18:AF18" si="0">SUM(D7:D17)</f>
        <v>0</v>
      </c>
      <c r="E18" s="733">
        <f t="shared" si="0"/>
        <v>0</v>
      </c>
      <c r="F18" s="733">
        <f t="shared" si="0"/>
        <v>24</v>
      </c>
      <c r="G18" s="733">
        <f t="shared" si="0"/>
        <v>32</v>
      </c>
      <c r="H18" s="733">
        <f t="shared" si="0"/>
        <v>24</v>
      </c>
      <c r="I18" s="733">
        <f t="shared" si="0"/>
        <v>32</v>
      </c>
      <c r="J18" s="715">
        <f t="shared" si="0"/>
        <v>32</v>
      </c>
      <c r="K18" s="723">
        <f t="shared" si="0"/>
        <v>0</v>
      </c>
      <c r="L18" s="733">
        <f t="shared" si="0"/>
        <v>0</v>
      </c>
      <c r="M18" s="733">
        <f t="shared" si="0"/>
        <v>24</v>
      </c>
      <c r="N18" s="733">
        <f t="shared" si="0"/>
        <v>32</v>
      </c>
      <c r="O18" s="733">
        <f t="shared" si="0"/>
        <v>24</v>
      </c>
      <c r="P18" s="733">
        <f t="shared" si="0"/>
        <v>32</v>
      </c>
      <c r="Q18" s="715">
        <f t="shared" si="0"/>
        <v>32</v>
      </c>
      <c r="R18" s="723">
        <f t="shared" si="0"/>
        <v>0</v>
      </c>
      <c r="S18" s="733">
        <f t="shared" si="0"/>
        <v>0</v>
      </c>
      <c r="T18" s="733">
        <f t="shared" si="0"/>
        <v>24</v>
      </c>
      <c r="U18" s="733">
        <f t="shared" si="0"/>
        <v>32</v>
      </c>
      <c r="V18" s="733">
        <f t="shared" si="0"/>
        <v>30</v>
      </c>
      <c r="W18" s="733">
        <f t="shared" si="0"/>
        <v>0</v>
      </c>
      <c r="X18" s="715">
        <f t="shared" si="0"/>
        <v>32</v>
      </c>
      <c r="Y18" s="723">
        <f t="shared" si="0"/>
        <v>0</v>
      </c>
      <c r="Z18" s="733">
        <f t="shared" si="0"/>
        <v>0</v>
      </c>
      <c r="AA18" s="733">
        <f t="shared" si="0"/>
        <v>24</v>
      </c>
      <c r="AB18" s="733">
        <f t="shared" si="0"/>
        <v>32</v>
      </c>
      <c r="AC18" s="733">
        <f t="shared" si="0"/>
        <v>24</v>
      </c>
      <c r="AD18" s="733">
        <f t="shared" si="0"/>
        <v>32</v>
      </c>
      <c r="AE18" s="704">
        <f t="shared" si="0"/>
        <v>32</v>
      </c>
      <c r="AF18" s="760">
        <f t="shared" si="0"/>
        <v>550</v>
      </c>
      <c r="AG18" s="774" t="s">
        <v>264</v>
      </c>
      <c r="AH18" s="780">
        <f>SUM(AG7:AH17)</f>
        <v>137.5</v>
      </c>
      <c r="AI18" s="785"/>
    </row>
    <row r="19" spans="1:35" ht="16.5" customHeight="1">
      <c r="A19" s="692"/>
      <c r="B19" s="705"/>
      <c r="C19" s="705"/>
      <c r="D19" s="724"/>
      <c r="E19" s="724"/>
      <c r="F19" s="724"/>
      <c r="G19" s="724"/>
      <c r="H19" s="724"/>
      <c r="I19" s="724"/>
      <c r="J19" s="724"/>
      <c r="K19" s="724"/>
      <c r="L19" s="724"/>
      <c r="M19" s="724"/>
      <c r="N19" s="724"/>
      <c r="O19" s="724"/>
      <c r="P19" s="724"/>
      <c r="Q19" s="724"/>
      <c r="R19" s="724"/>
      <c r="S19" s="724"/>
      <c r="T19" s="724"/>
      <c r="U19" s="724"/>
      <c r="V19" s="724"/>
      <c r="W19" s="724"/>
      <c r="X19" s="724"/>
      <c r="Y19" s="724"/>
      <c r="Z19" s="724"/>
      <c r="AA19" s="724"/>
      <c r="AB19" s="724"/>
      <c r="AC19" s="724"/>
      <c r="AD19" s="724"/>
      <c r="AE19" s="724"/>
      <c r="AF19" s="829" t="s">
        <v>273</v>
      </c>
      <c r="AG19" s="775"/>
      <c r="AH19" s="775"/>
      <c r="AI19" s="786"/>
    </row>
    <row r="20" spans="1:35" ht="16.5" customHeight="1">
      <c r="A20" s="693"/>
      <c r="B20" s="682" t="s">
        <v>481</v>
      </c>
      <c r="C20" s="682"/>
      <c r="D20" s="725"/>
      <c r="E20" s="725"/>
      <c r="F20" s="725"/>
      <c r="G20" s="725"/>
      <c r="H20" s="725"/>
      <c r="I20" s="725"/>
      <c r="J20" s="725"/>
      <c r="K20" s="725"/>
      <c r="L20" s="725"/>
      <c r="M20" s="725"/>
      <c r="N20" s="725"/>
      <c r="O20" s="725"/>
      <c r="P20" s="725"/>
      <c r="Q20" s="725"/>
      <c r="R20" s="725"/>
      <c r="S20" s="725"/>
      <c r="T20" s="725"/>
      <c r="U20" s="725"/>
      <c r="V20" s="725"/>
      <c r="W20" s="725"/>
      <c r="X20" s="725"/>
      <c r="Y20" s="725"/>
      <c r="Z20" s="725"/>
      <c r="AA20" s="725"/>
      <c r="AB20" s="725"/>
      <c r="AC20" s="725"/>
      <c r="AD20" s="725"/>
      <c r="AE20" s="725"/>
      <c r="AF20" s="762" t="s">
        <v>418</v>
      </c>
      <c r="AG20" s="834"/>
      <c r="AH20" s="834"/>
      <c r="AI20" s="840"/>
    </row>
    <row r="21" spans="1:35" ht="16.5" customHeight="1">
      <c r="A21" s="693"/>
      <c r="B21" s="706" t="s">
        <v>213</v>
      </c>
      <c r="C21" s="682"/>
      <c r="D21" s="725"/>
      <c r="E21" s="725"/>
      <c r="F21" s="725"/>
      <c r="G21" s="725"/>
      <c r="H21" s="725"/>
      <c r="I21" s="725"/>
      <c r="J21" s="725"/>
      <c r="K21" s="725"/>
      <c r="L21" s="725"/>
      <c r="M21" s="725"/>
      <c r="N21" s="725"/>
      <c r="O21" s="725"/>
      <c r="P21" s="725"/>
      <c r="Q21" s="725"/>
      <c r="R21" s="725"/>
      <c r="S21" s="725"/>
      <c r="T21" s="725"/>
      <c r="U21" s="725"/>
      <c r="V21" s="725"/>
      <c r="W21" s="725"/>
      <c r="X21" s="725"/>
      <c r="Y21" s="725"/>
      <c r="Z21" s="725"/>
      <c r="AA21" s="725"/>
      <c r="AB21" s="725"/>
      <c r="AC21" s="725"/>
      <c r="AD21" s="725"/>
      <c r="AE21" s="725"/>
      <c r="AF21" s="830"/>
      <c r="AG21" s="835"/>
      <c r="AH21" s="835"/>
      <c r="AI21" s="841"/>
    </row>
    <row r="22" spans="1:35" ht="16.5" customHeight="1">
      <c r="A22" s="693"/>
      <c r="B22" s="682"/>
      <c r="C22" s="682"/>
      <c r="D22" s="725"/>
      <c r="E22" s="725"/>
      <c r="F22" s="725"/>
      <c r="G22" s="725"/>
      <c r="H22" s="725"/>
      <c r="I22" s="725"/>
      <c r="J22" s="725"/>
      <c r="K22" s="725"/>
      <c r="L22" s="725"/>
      <c r="M22" s="725"/>
      <c r="N22" s="725"/>
      <c r="O22" s="725"/>
      <c r="P22" s="725"/>
      <c r="Q22" s="725"/>
      <c r="R22" s="725"/>
      <c r="S22" s="725"/>
      <c r="T22" s="725"/>
      <c r="U22" s="725"/>
      <c r="V22" s="725"/>
      <c r="W22" s="725"/>
      <c r="X22" s="725"/>
      <c r="Y22" s="725"/>
      <c r="Z22" s="725"/>
      <c r="AA22" s="725"/>
      <c r="AB22" s="725"/>
      <c r="AC22" s="725"/>
      <c r="AD22" s="725"/>
      <c r="AE22" s="725"/>
      <c r="AF22" s="831" t="s">
        <v>201</v>
      </c>
      <c r="AG22" s="682"/>
      <c r="AH22" s="682"/>
      <c r="AI22" s="842"/>
    </row>
    <row r="23" spans="1:35" ht="16.5" customHeight="1">
      <c r="A23" s="694"/>
      <c r="B23" s="707"/>
      <c r="C23" s="707"/>
      <c r="D23" s="726"/>
      <c r="E23" s="726"/>
      <c r="F23" s="726"/>
      <c r="G23" s="726"/>
      <c r="H23" s="726"/>
      <c r="I23" s="726"/>
      <c r="J23" s="726"/>
      <c r="K23" s="726"/>
      <c r="L23" s="726"/>
      <c r="M23" s="726"/>
      <c r="N23" s="726"/>
      <c r="O23" s="726"/>
      <c r="P23" s="726"/>
      <c r="Q23" s="726"/>
      <c r="R23" s="726"/>
      <c r="S23" s="726"/>
      <c r="T23" s="726"/>
      <c r="U23" s="726"/>
      <c r="V23" s="726"/>
      <c r="W23" s="726"/>
      <c r="X23" s="726"/>
      <c r="Y23" s="726"/>
      <c r="Z23" s="726"/>
      <c r="AA23" s="726"/>
      <c r="AB23" s="726"/>
      <c r="AC23" s="726"/>
      <c r="AD23" s="726"/>
      <c r="AE23" s="726"/>
      <c r="AF23" s="765"/>
      <c r="AG23" s="707"/>
      <c r="AH23" s="707"/>
      <c r="AI23" s="790"/>
    </row>
    <row r="24" spans="1:35" ht="16.5" customHeight="1">
      <c r="A24" s="695" t="s">
        <v>348</v>
      </c>
      <c r="B24" s="708"/>
      <c r="C24" s="708"/>
      <c r="D24" s="697"/>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row>
    <row r="25" spans="1:35" ht="16.5" customHeight="1">
      <c r="A25" s="695" t="s">
        <v>451</v>
      </c>
      <c r="B25" s="682"/>
      <c r="C25" s="682"/>
      <c r="D25" s="727"/>
      <c r="E25" s="727"/>
      <c r="F25" s="727"/>
      <c r="G25" s="727"/>
      <c r="H25" s="727"/>
      <c r="I25" s="727"/>
      <c r="J25" s="727"/>
      <c r="K25" s="727"/>
      <c r="L25" s="727"/>
      <c r="M25" s="727"/>
      <c r="N25" s="727"/>
      <c r="O25" s="727"/>
      <c r="P25" s="727"/>
      <c r="Q25" s="727"/>
      <c r="R25" s="727"/>
      <c r="S25" s="682"/>
      <c r="T25" s="682"/>
      <c r="U25" s="682"/>
      <c r="V25" s="682"/>
      <c r="W25" s="682"/>
      <c r="X25" s="682"/>
      <c r="Y25" s="682"/>
      <c r="Z25" s="682"/>
      <c r="AA25" s="682"/>
      <c r="AB25" s="682"/>
      <c r="AC25" s="682"/>
      <c r="AD25" s="682"/>
      <c r="AE25" s="682"/>
      <c r="AF25" s="682"/>
      <c r="AG25" s="682"/>
      <c r="AH25" s="682"/>
      <c r="AI25" s="682"/>
    </row>
    <row r="26" spans="1:35" ht="16.5" customHeight="1">
      <c r="A26" s="695" t="s">
        <v>168</v>
      </c>
      <c r="B26" s="682"/>
      <c r="C26" s="682"/>
      <c r="D26" s="727"/>
      <c r="E26" s="727"/>
      <c r="F26" s="727"/>
      <c r="G26" s="727"/>
      <c r="H26" s="727"/>
      <c r="I26" s="727"/>
      <c r="J26" s="727"/>
      <c r="K26" s="727"/>
      <c r="L26" s="727"/>
      <c r="M26" s="727"/>
      <c r="N26" s="727"/>
      <c r="O26" s="727"/>
      <c r="P26" s="727"/>
      <c r="Q26" s="727"/>
      <c r="R26" s="727"/>
      <c r="S26" s="682"/>
      <c r="T26" s="682"/>
      <c r="U26" s="682"/>
      <c r="V26" s="682"/>
      <c r="W26" s="682"/>
      <c r="X26" s="682"/>
      <c r="Y26" s="682"/>
      <c r="Z26" s="682"/>
      <c r="AA26" s="682"/>
      <c r="AB26" s="682"/>
      <c r="AC26" s="682"/>
      <c r="AD26" s="682"/>
      <c r="AE26" s="682"/>
      <c r="AF26" s="682"/>
      <c r="AG26" s="682"/>
      <c r="AH26" s="682"/>
      <c r="AI26" s="682"/>
    </row>
    <row r="27" spans="1:35" ht="16.5" customHeight="1">
      <c r="A27" s="696" t="s">
        <v>308</v>
      </c>
      <c r="B27" s="682"/>
      <c r="C27" s="682"/>
      <c r="D27" s="727"/>
      <c r="E27" s="727"/>
      <c r="F27" s="727"/>
      <c r="G27" s="727"/>
      <c r="H27" s="727"/>
      <c r="I27" s="727"/>
      <c r="J27" s="727"/>
      <c r="K27" s="727"/>
      <c r="L27" s="727"/>
      <c r="M27" s="727"/>
      <c r="N27" s="727"/>
      <c r="O27" s="727"/>
      <c r="P27" s="727"/>
      <c r="Q27" s="727"/>
      <c r="R27" s="727"/>
      <c r="S27" s="682"/>
      <c r="T27" s="682"/>
      <c r="U27" s="682"/>
      <c r="V27" s="682"/>
      <c r="W27" s="682"/>
      <c r="X27" s="682"/>
      <c r="Y27" s="682"/>
      <c r="Z27" s="682"/>
      <c r="AA27" s="682"/>
      <c r="AB27" s="682"/>
      <c r="AC27" s="682"/>
      <c r="AD27" s="682"/>
      <c r="AE27" s="682"/>
      <c r="AF27" s="682"/>
      <c r="AG27" s="682"/>
      <c r="AH27" s="682"/>
      <c r="AI27" s="682"/>
    </row>
    <row r="28" spans="1:35" ht="16.5" customHeight="1">
      <c r="A28" s="696" t="s">
        <v>445</v>
      </c>
      <c r="B28" s="708"/>
      <c r="C28" s="708"/>
      <c r="D28" s="697"/>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row>
    <row r="29" spans="1:35" ht="16.5" customHeight="1">
      <c r="A29" s="695" t="s">
        <v>468</v>
      </c>
      <c r="B29" s="708"/>
      <c r="C29" s="708"/>
      <c r="D29" s="697"/>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row>
    <row r="30" spans="1:35" ht="16.5" customHeight="1">
      <c r="A30" s="695" t="s">
        <v>469</v>
      </c>
      <c r="B30" s="708"/>
      <c r="C30" s="708"/>
      <c r="D30" s="697"/>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row>
    <row r="31" spans="1:35" ht="16.5" customHeight="1">
      <c r="A31" s="695" t="s">
        <v>61</v>
      </c>
      <c r="B31" s="708"/>
      <c r="C31" s="708"/>
      <c r="D31" s="697"/>
      <c r="E31" s="734"/>
      <c r="F31" s="734"/>
      <c r="G31" s="734"/>
      <c r="H31" s="734"/>
      <c r="I31" s="734"/>
      <c r="J31" s="734"/>
      <c r="K31" s="734"/>
      <c r="L31" s="734"/>
      <c r="M31" s="734"/>
      <c r="N31" s="734"/>
      <c r="O31" s="734"/>
      <c r="P31" s="734"/>
      <c r="Q31" s="734"/>
      <c r="R31" s="734"/>
      <c r="S31" s="734"/>
      <c r="T31" s="734"/>
      <c r="U31" s="734"/>
      <c r="V31" s="734"/>
      <c r="W31" s="734"/>
      <c r="X31" s="734"/>
      <c r="Y31" s="734"/>
      <c r="Z31" s="734"/>
      <c r="AA31" s="734"/>
      <c r="AB31" s="734"/>
      <c r="AC31" s="734"/>
      <c r="AD31" s="734"/>
      <c r="AE31" s="734"/>
      <c r="AF31" s="734"/>
      <c r="AG31" s="734"/>
      <c r="AH31" s="734"/>
      <c r="AI31" s="734"/>
    </row>
    <row r="32" spans="1:35" ht="16.5" customHeight="1">
      <c r="A32" s="695" t="s">
        <v>158</v>
      </c>
      <c r="B32" s="708"/>
      <c r="C32" s="708"/>
      <c r="D32" s="697"/>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682"/>
      <c r="AG32" s="682"/>
      <c r="AH32" s="682"/>
      <c r="AI32" s="682"/>
    </row>
    <row r="33" spans="1:35" ht="16.5" customHeight="1">
      <c r="A33" s="697"/>
      <c r="B33" s="697"/>
      <c r="C33" s="697"/>
      <c r="D33" s="697"/>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682"/>
      <c r="AG33" s="682"/>
      <c r="AH33" s="682"/>
      <c r="AI33" s="682"/>
    </row>
    <row r="34" spans="1:35" ht="16.5" customHeight="1">
      <c r="A34" s="697"/>
      <c r="B34" s="697"/>
      <c r="C34" s="697"/>
      <c r="D34" s="697"/>
      <c r="E34" s="734"/>
      <c r="F34" s="734"/>
      <c r="G34" s="734"/>
      <c r="H34" s="734"/>
      <c r="I34" s="734"/>
      <c r="J34" s="734"/>
      <c r="K34" s="734"/>
      <c r="L34" s="734"/>
      <c r="M34" s="734"/>
      <c r="N34" s="734"/>
      <c r="O34" s="734"/>
      <c r="P34" s="734"/>
      <c r="Q34" s="734"/>
      <c r="R34" s="734"/>
      <c r="S34" s="734"/>
      <c r="T34" s="734"/>
      <c r="U34" s="734"/>
      <c r="V34" s="734"/>
      <c r="W34" s="734"/>
      <c r="X34" s="734"/>
      <c r="Y34" s="734"/>
      <c r="Z34" s="734"/>
      <c r="AA34" s="734"/>
      <c r="AB34" s="734"/>
      <c r="AC34" s="734"/>
      <c r="AD34" s="734"/>
      <c r="AE34" s="734"/>
      <c r="AF34" s="734"/>
      <c r="AG34" s="734"/>
      <c r="AH34" s="734"/>
      <c r="AI34" s="734"/>
    </row>
    <row r="35" spans="1:35" ht="16.5" customHeight="1">
      <c r="AF35" s="734"/>
      <c r="AG35" s="734"/>
      <c r="AH35" s="734"/>
      <c r="AI35" s="734"/>
    </row>
    <row r="36" spans="1:35" ht="16.5" customHeight="1">
      <c r="AF36" s="734"/>
      <c r="AG36" s="734"/>
      <c r="AH36" s="734"/>
      <c r="AI36" s="734"/>
    </row>
  </sheetData>
  <mergeCells count="26">
    <mergeCell ref="Y1:AE1"/>
    <mergeCell ref="Y2:AE2"/>
    <mergeCell ref="D4:J4"/>
    <mergeCell ref="K4:Q4"/>
    <mergeCell ref="R4:X4"/>
    <mergeCell ref="Y4:AE4"/>
    <mergeCell ref="AF4:AH4"/>
    <mergeCell ref="AG5:AH5"/>
    <mergeCell ref="AG6:AH6"/>
    <mergeCell ref="AG7:AH7"/>
    <mergeCell ref="AG8:AH8"/>
    <mergeCell ref="AG9:AH9"/>
    <mergeCell ref="AG10:AH10"/>
    <mergeCell ref="AG11:AH11"/>
    <mergeCell ref="AG12:AH12"/>
    <mergeCell ref="AG13:AH13"/>
    <mergeCell ref="AG14:AH14"/>
    <mergeCell ref="AG15:AH15"/>
    <mergeCell ref="AG16:AH16"/>
    <mergeCell ref="AG17:AH17"/>
    <mergeCell ref="A18:C18"/>
    <mergeCell ref="A4:A6"/>
    <mergeCell ref="B4:B6"/>
    <mergeCell ref="C4:C5"/>
    <mergeCell ref="AI4:AI6"/>
    <mergeCell ref="AF20:AI21"/>
  </mergeCells>
  <phoneticPr fontId="28" type="Hiragana"/>
  <printOptions horizontalCentered="1" verticalCentered="1"/>
  <pageMargins left="0.19" right="0.12" top="0.5" bottom="0.2" header="0.51200000000000001" footer="0.2"/>
  <pageSetup paperSize="9" fitToWidth="1" fitToHeight="1" orientation="landscape" usePrinterDefaults="1"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3">
    <tabColor rgb="FFFF0000"/>
    <pageSetUpPr fitToPage="1"/>
  </sheetPr>
  <dimension ref="B1:AQ99"/>
  <sheetViews>
    <sheetView view="pageBreakPreview" zoomScale="80" zoomScaleSheetLayoutView="80" workbookViewId="0">
      <selection activeCell="B1" sqref="B1"/>
    </sheetView>
  </sheetViews>
  <sheetFormatPr defaultRowHeight="13.5"/>
  <cols>
    <col min="1" max="1" width="1.5" style="84" customWidth="1"/>
    <col min="2" max="2" width="4.25" style="84" customWidth="1"/>
    <col min="3" max="3" width="3.375" style="84" customWidth="1"/>
    <col min="4" max="4" width="0.5" style="84" customWidth="1"/>
    <col min="5" max="40" width="3.125" style="84" customWidth="1"/>
    <col min="41" max="41" width="1.5" style="84" customWidth="1"/>
    <col min="42" max="42" width="9" style="85" customWidth="1"/>
    <col min="43" max="16384" width="9" style="84" customWidth="1"/>
  </cols>
  <sheetData>
    <row r="1" spans="2:42" s="86" customFormat="1">
      <c r="AP1" s="87"/>
    </row>
    <row r="2" spans="2:42" s="86" customFormat="1">
      <c r="B2" s="87" t="s">
        <v>63</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42" s="86" customFormat="1" ht="14.25" customHeight="1">
      <c r="AB3" s="97" t="s">
        <v>10</v>
      </c>
      <c r="AC3" s="112"/>
      <c r="AD3" s="112"/>
      <c r="AE3" s="112"/>
      <c r="AF3" s="140"/>
      <c r="AG3" s="183"/>
      <c r="AH3" s="189"/>
      <c r="AI3" s="189"/>
      <c r="AJ3" s="189"/>
      <c r="AK3" s="189"/>
      <c r="AL3" s="189"/>
      <c r="AM3" s="189"/>
      <c r="AN3" s="208"/>
      <c r="AO3" s="245"/>
      <c r="AP3" s="87"/>
    </row>
    <row r="4" spans="2:42" s="86" customFormat="1">
      <c r="AP4" s="246"/>
    </row>
    <row r="5" spans="2:42" s="86" customFormat="1">
      <c r="B5" s="88" t="s">
        <v>209</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row>
    <row r="6" spans="2:42" s="86" customFormat="1">
      <c r="B6" s="88" t="s">
        <v>108</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row>
    <row r="7" spans="2:42" s="86" customFormat="1" ht="13.5" customHeight="1">
      <c r="AE7" s="207" t="s">
        <v>204</v>
      </c>
      <c r="AF7" s="221"/>
      <c r="AG7" s="221"/>
      <c r="AH7" s="86" t="s">
        <v>11</v>
      </c>
      <c r="AI7" s="221"/>
      <c r="AJ7" s="221"/>
      <c r="AK7" s="86" t="s">
        <v>196</v>
      </c>
      <c r="AL7" s="221"/>
      <c r="AM7" s="221"/>
      <c r="AN7" s="86" t="s">
        <v>80</v>
      </c>
    </row>
    <row r="8" spans="2:42" s="86" customFormat="1" ht="13.5" customHeight="1">
      <c r="AE8" s="207"/>
      <c r="AF8" s="88"/>
      <c r="AG8" s="88"/>
      <c r="AI8" s="88"/>
      <c r="AJ8" s="88"/>
      <c r="AL8" s="88"/>
      <c r="AM8" s="88"/>
    </row>
    <row r="9" spans="2:42" s="86" customFormat="1">
      <c r="E9" s="129" t="s">
        <v>27</v>
      </c>
      <c r="F9" s="129"/>
      <c r="G9" s="129"/>
      <c r="H9" s="129"/>
      <c r="I9" s="129"/>
      <c r="K9" s="86" t="s">
        <v>200</v>
      </c>
      <c r="L9" s="88"/>
      <c r="M9" s="88"/>
      <c r="N9" s="88"/>
      <c r="O9" s="88"/>
      <c r="P9" s="88"/>
      <c r="Q9" s="88"/>
      <c r="R9" s="88"/>
      <c r="S9" s="88"/>
      <c r="T9" s="88"/>
    </row>
    <row r="10" spans="2:42" s="86" customFormat="1">
      <c r="E10" s="88"/>
      <c r="F10" s="88"/>
      <c r="G10" s="88"/>
      <c r="H10" s="88"/>
      <c r="I10" s="88"/>
      <c r="L10" s="88"/>
      <c r="M10" s="88"/>
      <c r="N10" s="88"/>
      <c r="O10" s="88"/>
      <c r="P10" s="88"/>
      <c r="Q10" s="88"/>
      <c r="R10" s="88"/>
      <c r="S10" s="88"/>
      <c r="T10" s="88"/>
    </row>
    <row r="11" spans="2:42" s="86" customFormat="1" ht="19.5" customHeight="1">
      <c r="E11" s="88"/>
      <c r="F11" s="88"/>
      <c r="G11" s="88"/>
      <c r="H11" s="88"/>
      <c r="I11" s="88"/>
      <c r="L11" s="88"/>
      <c r="M11" s="88"/>
      <c r="N11" s="88"/>
      <c r="O11" s="88"/>
      <c r="P11" s="88"/>
      <c r="Q11" s="88"/>
      <c r="R11" s="88"/>
      <c r="S11" s="88"/>
      <c r="T11" s="88"/>
      <c r="Y11" s="86" t="s">
        <v>211</v>
      </c>
      <c r="AB11" s="212"/>
      <c r="AC11" s="212"/>
      <c r="AD11" s="212"/>
      <c r="AE11" s="212"/>
      <c r="AF11" s="212"/>
      <c r="AG11" s="212"/>
      <c r="AH11" s="212"/>
      <c r="AI11" s="212"/>
      <c r="AJ11" s="212"/>
      <c r="AK11" s="212"/>
      <c r="AL11" s="212"/>
      <c r="AM11" s="212"/>
    </row>
    <row r="12" spans="2:42" s="86" customFormat="1" ht="19.5" customHeight="1">
      <c r="E12" s="88"/>
      <c r="F12" s="88"/>
      <c r="G12" s="88"/>
      <c r="H12" s="88"/>
      <c r="I12" s="88"/>
      <c r="L12" s="88"/>
      <c r="M12" s="88"/>
      <c r="N12" s="88"/>
      <c r="O12" s="88"/>
      <c r="P12" s="88"/>
      <c r="Q12" s="88"/>
      <c r="R12" s="88"/>
      <c r="S12" s="88"/>
      <c r="T12" s="88"/>
      <c r="Y12" s="86" t="s">
        <v>217</v>
      </c>
      <c r="AB12" s="212"/>
      <c r="AC12" s="212"/>
      <c r="AD12" s="212"/>
      <c r="AE12" s="212"/>
      <c r="AF12" s="212"/>
      <c r="AG12" s="212"/>
      <c r="AH12" s="212"/>
      <c r="AI12" s="212"/>
      <c r="AJ12" s="212"/>
      <c r="AK12" s="212"/>
      <c r="AL12" s="212"/>
      <c r="AM12" s="212"/>
    </row>
    <row r="13" spans="2:42" s="86" customFormat="1" ht="19.5" customHeight="1">
      <c r="Y13" s="86" t="s">
        <v>215</v>
      </c>
      <c r="AA13" s="207"/>
      <c r="AD13" s="212"/>
      <c r="AE13" s="212"/>
      <c r="AF13" s="212"/>
      <c r="AG13" s="212"/>
      <c r="AH13" s="212"/>
      <c r="AI13" s="212"/>
      <c r="AJ13" s="212"/>
      <c r="AK13" s="212"/>
      <c r="AL13" s="212"/>
      <c r="AM13" s="212"/>
    </row>
    <row r="14" spans="2:42" s="86" customFormat="1">
      <c r="AA14" s="207"/>
      <c r="AB14" s="87"/>
      <c r="AC14" s="87"/>
      <c r="AD14" s="87"/>
      <c r="AE14" s="87"/>
      <c r="AF14" s="87"/>
      <c r="AG14" s="87"/>
      <c r="AH14" s="87"/>
      <c r="AI14" s="87"/>
      <c r="AJ14" s="87"/>
      <c r="AK14" s="87"/>
      <c r="AL14" s="87"/>
      <c r="AM14" s="87"/>
      <c r="AN14" s="87"/>
    </row>
    <row r="15" spans="2:42" s="86" customFormat="1">
      <c r="C15" s="87" t="s">
        <v>87</v>
      </c>
      <c r="D15" s="87"/>
    </row>
    <row r="16" spans="2:42" s="86" customFormat="1" ht="6.75" customHeight="1">
      <c r="C16" s="87"/>
      <c r="D16" s="87"/>
    </row>
    <row r="17" spans="2:42" s="86" customFormat="1" ht="14.25" customHeight="1">
      <c r="B17" s="89" t="s">
        <v>157</v>
      </c>
      <c r="C17" s="99" t="s">
        <v>33</v>
      </c>
      <c r="D17" s="113"/>
      <c r="E17" s="113"/>
      <c r="F17" s="113"/>
      <c r="G17" s="113"/>
      <c r="H17" s="113"/>
      <c r="I17" s="113"/>
      <c r="J17" s="113"/>
      <c r="K17" s="113"/>
      <c r="L17" s="141"/>
      <c r="M17" s="159"/>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235"/>
    </row>
    <row r="18" spans="2:42" s="86" customFormat="1" ht="18.75" customHeight="1">
      <c r="B18" s="90"/>
      <c r="C18" s="100" t="s">
        <v>106</v>
      </c>
      <c r="D18" s="114"/>
      <c r="E18" s="114"/>
      <c r="F18" s="114"/>
      <c r="G18" s="114"/>
      <c r="H18" s="114"/>
      <c r="I18" s="114"/>
      <c r="J18" s="114"/>
      <c r="K18" s="114"/>
      <c r="L18" s="142"/>
      <c r="M18" s="160"/>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236"/>
    </row>
    <row r="19" spans="2:42" s="86" customFormat="1" ht="13.5" customHeight="1">
      <c r="B19" s="90"/>
      <c r="C19" s="99" t="s">
        <v>37</v>
      </c>
      <c r="D19" s="113"/>
      <c r="E19" s="113"/>
      <c r="F19" s="113"/>
      <c r="G19" s="113"/>
      <c r="H19" s="113"/>
      <c r="I19" s="113"/>
      <c r="J19" s="113"/>
      <c r="K19" s="113"/>
      <c r="L19" s="143"/>
      <c r="M19" s="161" t="s">
        <v>202</v>
      </c>
      <c r="N19" s="161"/>
      <c r="O19" s="161"/>
      <c r="P19" s="161"/>
      <c r="Q19" s="161"/>
      <c r="R19" s="161"/>
      <c r="S19" s="161"/>
      <c r="T19" s="194" t="s">
        <v>203</v>
      </c>
      <c r="U19" s="161"/>
      <c r="V19" s="161"/>
      <c r="W19" s="161"/>
      <c r="X19" s="194" t="s">
        <v>199</v>
      </c>
      <c r="Y19" s="161"/>
      <c r="Z19" s="161"/>
      <c r="AA19" s="161"/>
      <c r="AB19" s="161"/>
      <c r="AC19" s="161"/>
      <c r="AD19" s="161"/>
      <c r="AE19" s="161"/>
      <c r="AF19" s="161"/>
      <c r="AG19" s="161"/>
      <c r="AH19" s="161"/>
      <c r="AI19" s="161"/>
      <c r="AJ19" s="161"/>
      <c r="AK19" s="161"/>
      <c r="AL19" s="161"/>
      <c r="AM19" s="161"/>
      <c r="AN19" s="222"/>
    </row>
    <row r="20" spans="2:42" s="86" customFormat="1" ht="13.5" customHeight="1">
      <c r="B20" s="90"/>
      <c r="C20" s="101"/>
      <c r="D20" s="115"/>
      <c r="E20" s="115"/>
      <c r="F20" s="115"/>
      <c r="G20" s="115"/>
      <c r="H20" s="115"/>
      <c r="I20" s="115"/>
      <c r="J20" s="115"/>
      <c r="K20" s="115"/>
      <c r="L20" s="144"/>
      <c r="M20" s="162" t="s">
        <v>180</v>
      </c>
      <c r="N20" s="162"/>
      <c r="O20" s="162"/>
      <c r="P20" s="162"/>
      <c r="Q20" s="179" t="s">
        <v>74</v>
      </c>
      <c r="R20" s="162"/>
      <c r="S20" s="162"/>
      <c r="T20" s="162"/>
      <c r="U20" s="162"/>
      <c r="V20" s="162" t="s">
        <v>504</v>
      </c>
      <c r="W20" s="162"/>
      <c r="X20" s="162"/>
      <c r="Y20" s="162"/>
      <c r="Z20" s="162"/>
      <c r="AA20" s="162"/>
      <c r="AB20" s="162"/>
      <c r="AC20" s="162"/>
      <c r="AD20" s="162"/>
      <c r="AE20" s="162"/>
      <c r="AF20" s="162"/>
      <c r="AG20" s="162"/>
      <c r="AH20" s="162"/>
      <c r="AI20" s="162"/>
      <c r="AJ20" s="162"/>
      <c r="AK20" s="162"/>
      <c r="AL20" s="162"/>
      <c r="AM20" s="162"/>
      <c r="AN20" s="237"/>
    </row>
    <row r="21" spans="2:42" s="86" customFormat="1" ht="13.5" customHeight="1">
      <c r="B21" s="90"/>
      <c r="C21" s="100"/>
      <c r="D21" s="114"/>
      <c r="E21" s="114"/>
      <c r="F21" s="114"/>
      <c r="G21" s="114"/>
      <c r="H21" s="114"/>
      <c r="I21" s="114"/>
      <c r="J21" s="114"/>
      <c r="K21" s="114"/>
      <c r="L21" s="142"/>
      <c r="M21" s="163" t="s">
        <v>163</v>
      </c>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238"/>
    </row>
    <row r="22" spans="2:42" s="86" customFormat="1" ht="14.25" customHeight="1">
      <c r="B22" s="90"/>
      <c r="C22" s="102" t="s">
        <v>31</v>
      </c>
      <c r="D22" s="116"/>
      <c r="E22" s="116"/>
      <c r="F22" s="116"/>
      <c r="G22" s="116"/>
      <c r="H22" s="116"/>
      <c r="I22" s="116"/>
      <c r="J22" s="116"/>
      <c r="K22" s="116"/>
      <c r="L22" s="145"/>
      <c r="M22" s="97" t="s">
        <v>38</v>
      </c>
      <c r="N22" s="112"/>
      <c r="O22" s="112"/>
      <c r="P22" s="112"/>
      <c r="Q22" s="140"/>
      <c r="R22" s="183"/>
      <c r="S22" s="189"/>
      <c r="T22" s="189"/>
      <c r="U22" s="189"/>
      <c r="V22" s="189"/>
      <c r="W22" s="189"/>
      <c r="X22" s="189"/>
      <c r="Y22" s="189"/>
      <c r="Z22" s="189"/>
      <c r="AA22" s="208"/>
      <c r="AB22" s="213" t="s">
        <v>39</v>
      </c>
      <c r="AC22" s="161"/>
      <c r="AD22" s="161"/>
      <c r="AE22" s="161"/>
      <c r="AF22" s="222"/>
      <c r="AG22" s="183"/>
      <c r="AH22" s="189"/>
      <c r="AI22" s="189"/>
      <c r="AJ22" s="189"/>
      <c r="AK22" s="189"/>
      <c r="AL22" s="189"/>
      <c r="AM22" s="189"/>
      <c r="AN22" s="208"/>
    </row>
    <row r="23" spans="2:42" ht="14.25" customHeight="1">
      <c r="B23" s="90"/>
      <c r="C23" s="103" t="s">
        <v>103</v>
      </c>
      <c r="D23" s="117"/>
      <c r="E23" s="117"/>
      <c r="F23" s="117"/>
      <c r="G23" s="117"/>
      <c r="H23" s="117"/>
      <c r="I23" s="117"/>
      <c r="J23" s="117"/>
      <c r="K23" s="117"/>
      <c r="L23" s="146"/>
      <c r="M23" s="110"/>
      <c r="N23" s="127"/>
      <c r="O23" s="127"/>
      <c r="P23" s="127"/>
      <c r="Q23" s="127"/>
      <c r="R23" s="127"/>
      <c r="S23" s="127"/>
      <c r="T23" s="127"/>
      <c r="U23" s="195"/>
      <c r="V23" s="97" t="s">
        <v>41</v>
      </c>
      <c r="W23" s="112"/>
      <c r="X23" s="112"/>
      <c r="Y23" s="112"/>
      <c r="Z23" s="112"/>
      <c r="AA23" s="140"/>
      <c r="AB23" s="110"/>
      <c r="AC23" s="127"/>
      <c r="AD23" s="127"/>
      <c r="AE23" s="127"/>
      <c r="AF23" s="127"/>
      <c r="AG23" s="127"/>
      <c r="AH23" s="127"/>
      <c r="AI23" s="127"/>
      <c r="AJ23" s="127"/>
      <c r="AK23" s="127"/>
      <c r="AL23" s="127"/>
      <c r="AM23" s="127"/>
      <c r="AN23" s="195"/>
      <c r="AP23" s="84"/>
    </row>
    <row r="24" spans="2:42" ht="14.25" customHeight="1">
      <c r="B24" s="90"/>
      <c r="C24" s="104" t="s">
        <v>42</v>
      </c>
      <c r="D24" s="118"/>
      <c r="E24" s="118"/>
      <c r="F24" s="118"/>
      <c r="G24" s="118"/>
      <c r="H24" s="118"/>
      <c r="I24" s="118"/>
      <c r="J24" s="118"/>
      <c r="K24" s="118"/>
      <c r="L24" s="147"/>
      <c r="M24" s="97" t="s">
        <v>32</v>
      </c>
      <c r="N24" s="112"/>
      <c r="O24" s="112"/>
      <c r="P24" s="112"/>
      <c r="Q24" s="140"/>
      <c r="R24" s="184"/>
      <c r="S24" s="190"/>
      <c r="T24" s="190"/>
      <c r="U24" s="190"/>
      <c r="V24" s="190"/>
      <c r="W24" s="190"/>
      <c r="X24" s="190"/>
      <c r="Y24" s="190"/>
      <c r="Z24" s="190"/>
      <c r="AA24" s="209"/>
      <c r="AB24" s="127" t="s">
        <v>29</v>
      </c>
      <c r="AC24" s="127"/>
      <c r="AD24" s="127"/>
      <c r="AE24" s="127"/>
      <c r="AF24" s="195"/>
      <c r="AG24" s="184"/>
      <c r="AH24" s="190"/>
      <c r="AI24" s="190"/>
      <c r="AJ24" s="190"/>
      <c r="AK24" s="190"/>
      <c r="AL24" s="190"/>
      <c r="AM24" s="190"/>
      <c r="AN24" s="209"/>
      <c r="AP24" s="84"/>
    </row>
    <row r="25" spans="2:42" ht="13.5" customHeight="1">
      <c r="B25" s="90"/>
      <c r="C25" s="99" t="s">
        <v>44</v>
      </c>
      <c r="D25" s="113"/>
      <c r="E25" s="113"/>
      <c r="F25" s="113"/>
      <c r="G25" s="113"/>
      <c r="H25" s="113"/>
      <c r="I25" s="113"/>
      <c r="J25" s="113"/>
      <c r="K25" s="113"/>
      <c r="L25" s="143"/>
      <c r="M25" s="161" t="s">
        <v>202</v>
      </c>
      <c r="N25" s="161"/>
      <c r="O25" s="161"/>
      <c r="P25" s="161"/>
      <c r="Q25" s="161"/>
      <c r="R25" s="161"/>
      <c r="S25" s="161"/>
      <c r="T25" s="194" t="s">
        <v>203</v>
      </c>
      <c r="U25" s="161"/>
      <c r="V25" s="161"/>
      <c r="W25" s="161"/>
      <c r="X25" s="194" t="s">
        <v>199</v>
      </c>
      <c r="Y25" s="161"/>
      <c r="Z25" s="161"/>
      <c r="AA25" s="161"/>
      <c r="AB25" s="161"/>
      <c r="AC25" s="161"/>
      <c r="AD25" s="161"/>
      <c r="AE25" s="161"/>
      <c r="AF25" s="161"/>
      <c r="AG25" s="161"/>
      <c r="AH25" s="161"/>
      <c r="AI25" s="161"/>
      <c r="AJ25" s="161"/>
      <c r="AK25" s="161"/>
      <c r="AL25" s="161"/>
      <c r="AM25" s="161"/>
      <c r="AN25" s="222"/>
      <c r="AP25" s="84"/>
    </row>
    <row r="26" spans="2:42" ht="14.25" customHeight="1">
      <c r="B26" s="90"/>
      <c r="C26" s="101"/>
      <c r="D26" s="115"/>
      <c r="E26" s="115"/>
      <c r="F26" s="115"/>
      <c r="G26" s="115"/>
      <c r="H26" s="115"/>
      <c r="I26" s="115"/>
      <c r="J26" s="115"/>
      <c r="K26" s="115"/>
      <c r="L26" s="144"/>
      <c r="M26" s="162" t="s">
        <v>180</v>
      </c>
      <c r="N26" s="162"/>
      <c r="O26" s="162"/>
      <c r="P26" s="162"/>
      <c r="Q26" s="179" t="s">
        <v>74</v>
      </c>
      <c r="R26" s="162"/>
      <c r="S26" s="162"/>
      <c r="T26" s="162"/>
      <c r="U26" s="162"/>
      <c r="V26" s="162" t="s">
        <v>504</v>
      </c>
      <c r="W26" s="162"/>
      <c r="X26" s="162"/>
      <c r="Y26" s="162"/>
      <c r="Z26" s="162"/>
      <c r="AA26" s="162"/>
      <c r="AB26" s="162"/>
      <c r="AC26" s="162"/>
      <c r="AD26" s="162"/>
      <c r="AE26" s="162"/>
      <c r="AF26" s="162"/>
      <c r="AG26" s="162"/>
      <c r="AH26" s="162"/>
      <c r="AI26" s="162"/>
      <c r="AJ26" s="162"/>
      <c r="AK26" s="162"/>
      <c r="AL26" s="162"/>
      <c r="AM26" s="162"/>
      <c r="AN26" s="237"/>
      <c r="AP26" s="84"/>
    </row>
    <row r="27" spans="2:42">
      <c r="B27" s="91"/>
      <c r="C27" s="100"/>
      <c r="D27" s="114"/>
      <c r="E27" s="114"/>
      <c r="F27" s="114"/>
      <c r="G27" s="114"/>
      <c r="H27" s="114"/>
      <c r="I27" s="114"/>
      <c r="J27" s="114"/>
      <c r="K27" s="114"/>
      <c r="L27" s="142"/>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238"/>
      <c r="AP27" s="84"/>
    </row>
    <row r="28" spans="2:42" ht="13.5" customHeight="1">
      <c r="B28" s="92" t="s">
        <v>166</v>
      </c>
      <c r="C28" s="99" t="s">
        <v>33</v>
      </c>
      <c r="D28" s="113"/>
      <c r="E28" s="113"/>
      <c r="F28" s="113"/>
      <c r="G28" s="113"/>
      <c r="H28" s="113"/>
      <c r="I28" s="113"/>
      <c r="J28" s="113"/>
      <c r="K28" s="113"/>
      <c r="L28" s="143"/>
      <c r="M28" s="159"/>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235"/>
      <c r="AP28" s="84"/>
    </row>
    <row r="29" spans="2:42" ht="21.75" customHeight="1">
      <c r="B29" s="93"/>
      <c r="C29" s="100" t="s">
        <v>191</v>
      </c>
      <c r="D29" s="114"/>
      <c r="E29" s="114"/>
      <c r="F29" s="114"/>
      <c r="G29" s="114"/>
      <c r="H29" s="114"/>
      <c r="I29" s="114"/>
      <c r="J29" s="114"/>
      <c r="K29" s="114"/>
      <c r="L29" s="142"/>
      <c r="M29" s="160"/>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236"/>
      <c r="AP29" s="84"/>
    </row>
    <row r="30" spans="2:42" ht="13.5" customHeight="1">
      <c r="B30" s="93"/>
      <c r="C30" s="99" t="s">
        <v>134</v>
      </c>
      <c r="D30" s="113"/>
      <c r="E30" s="113"/>
      <c r="F30" s="113"/>
      <c r="G30" s="113"/>
      <c r="H30" s="113"/>
      <c r="I30" s="113"/>
      <c r="J30" s="113"/>
      <c r="K30" s="113"/>
      <c r="L30" s="143"/>
      <c r="M30" s="161" t="s">
        <v>202</v>
      </c>
      <c r="N30" s="161"/>
      <c r="O30" s="161"/>
      <c r="P30" s="161"/>
      <c r="Q30" s="161"/>
      <c r="R30" s="161"/>
      <c r="S30" s="161"/>
      <c r="T30" s="194" t="s">
        <v>203</v>
      </c>
      <c r="U30" s="161"/>
      <c r="V30" s="161"/>
      <c r="W30" s="161"/>
      <c r="X30" s="194" t="s">
        <v>199</v>
      </c>
      <c r="Y30" s="161"/>
      <c r="Z30" s="161"/>
      <c r="AA30" s="161"/>
      <c r="AB30" s="161"/>
      <c r="AC30" s="161"/>
      <c r="AD30" s="161"/>
      <c r="AE30" s="161"/>
      <c r="AF30" s="161"/>
      <c r="AG30" s="161"/>
      <c r="AH30" s="161"/>
      <c r="AI30" s="161"/>
      <c r="AJ30" s="161"/>
      <c r="AK30" s="161"/>
      <c r="AL30" s="161"/>
      <c r="AM30" s="161"/>
      <c r="AN30" s="222"/>
      <c r="AP30" s="84"/>
    </row>
    <row r="31" spans="2:42" ht="14.25" customHeight="1">
      <c r="B31" s="93"/>
      <c r="C31" s="101"/>
      <c r="D31" s="115"/>
      <c r="E31" s="115"/>
      <c r="F31" s="115"/>
      <c r="G31" s="115"/>
      <c r="H31" s="115"/>
      <c r="I31" s="115"/>
      <c r="J31" s="115"/>
      <c r="K31" s="115"/>
      <c r="L31" s="144"/>
      <c r="M31" s="162" t="s">
        <v>221</v>
      </c>
      <c r="N31" s="162"/>
      <c r="O31" s="162"/>
      <c r="P31" s="162"/>
      <c r="Q31" s="179" t="s">
        <v>74</v>
      </c>
      <c r="R31" s="162" t="s">
        <v>222</v>
      </c>
      <c r="S31" s="162"/>
      <c r="T31" s="162"/>
      <c r="U31" s="162"/>
      <c r="V31" s="162" t="s">
        <v>118</v>
      </c>
      <c r="W31" s="162"/>
      <c r="X31" s="162"/>
      <c r="Y31" s="162"/>
      <c r="Z31" s="162"/>
      <c r="AA31" s="162"/>
      <c r="AB31" s="162"/>
      <c r="AC31" s="162"/>
      <c r="AD31" s="162"/>
      <c r="AE31" s="162"/>
      <c r="AF31" s="162"/>
      <c r="AG31" s="162"/>
      <c r="AH31" s="162"/>
      <c r="AI31" s="162"/>
      <c r="AJ31" s="162"/>
      <c r="AK31" s="162"/>
      <c r="AL31" s="162"/>
      <c r="AM31" s="162"/>
      <c r="AN31" s="237"/>
      <c r="AP31" s="84"/>
    </row>
    <row r="32" spans="2:42">
      <c r="B32" s="93"/>
      <c r="C32" s="100"/>
      <c r="D32" s="114"/>
      <c r="E32" s="114"/>
      <c r="F32" s="114"/>
      <c r="G32" s="114"/>
      <c r="H32" s="114"/>
      <c r="I32" s="114"/>
      <c r="J32" s="114"/>
      <c r="K32" s="114"/>
      <c r="L32" s="142"/>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238"/>
      <c r="AP32" s="84"/>
    </row>
    <row r="33" spans="2:42" ht="14.25" customHeight="1">
      <c r="B33" s="93"/>
      <c r="C33" s="102" t="s">
        <v>31</v>
      </c>
      <c r="D33" s="116"/>
      <c r="E33" s="116"/>
      <c r="F33" s="116"/>
      <c r="G33" s="116"/>
      <c r="H33" s="116"/>
      <c r="I33" s="116"/>
      <c r="J33" s="116"/>
      <c r="K33" s="116"/>
      <c r="L33" s="145"/>
      <c r="M33" s="97" t="s">
        <v>38</v>
      </c>
      <c r="N33" s="112"/>
      <c r="O33" s="112"/>
      <c r="P33" s="112"/>
      <c r="Q33" s="140"/>
      <c r="R33" s="183"/>
      <c r="S33" s="189"/>
      <c r="T33" s="189"/>
      <c r="U33" s="189"/>
      <c r="V33" s="189"/>
      <c r="W33" s="189"/>
      <c r="X33" s="189"/>
      <c r="Y33" s="189"/>
      <c r="Z33" s="189"/>
      <c r="AA33" s="208"/>
      <c r="AB33" s="213" t="s">
        <v>39</v>
      </c>
      <c r="AC33" s="161"/>
      <c r="AD33" s="161"/>
      <c r="AE33" s="161"/>
      <c r="AF33" s="222"/>
      <c r="AG33" s="183"/>
      <c r="AH33" s="189"/>
      <c r="AI33" s="189"/>
      <c r="AJ33" s="189"/>
      <c r="AK33" s="189"/>
      <c r="AL33" s="189"/>
      <c r="AM33" s="189"/>
      <c r="AN33" s="208"/>
      <c r="AP33" s="84"/>
    </row>
    <row r="34" spans="2:42" ht="13.5" customHeight="1">
      <c r="B34" s="93"/>
      <c r="C34" s="105" t="s">
        <v>40</v>
      </c>
      <c r="D34" s="119"/>
      <c r="E34" s="119"/>
      <c r="F34" s="119"/>
      <c r="G34" s="119"/>
      <c r="H34" s="119"/>
      <c r="I34" s="119"/>
      <c r="J34" s="119"/>
      <c r="K34" s="119"/>
      <c r="L34" s="148"/>
      <c r="M34" s="161" t="s">
        <v>202</v>
      </c>
      <c r="N34" s="161"/>
      <c r="O34" s="161"/>
      <c r="P34" s="161"/>
      <c r="Q34" s="161"/>
      <c r="R34" s="161"/>
      <c r="S34" s="161"/>
      <c r="T34" s="194" t="s">
        <v>203</v>
      </c>
      <c r="U34" s="161"/>
      <c r="V34" s="161"/>
      <c r="W34" s="161"/>
      <c r="X34" s="194" t="s">
        <v>199</v>
      </c>
      <c r="Y34" s="161"/>
      <c r="Z34" s="161"/>
      <c r="AA34" s="161"/>
      <c r="AB34" s="161"/>
      <c r="AC34" s="161"/>
      <c r="AD34" s="161"/>
      <c r="AE34" s="161"/>
      <c r="AF34" s="161"/>
      <c r="AG34" s="161"/>
      <c r="AH34" s="161"/>
      <c r="AI34" s="161"/>
      <c r="AJ34" s="161"/>
      <c r="AK34" s="161"/>
      <c r="AL34" s="161"/>
      <c r="AM34" s="161"/>
      <c r="AN34" s="222"/>
      <c r="AP34" s="84"/>
    </row>
    <row r="35" spans="2:42" ht="14.25" customHeight="1">
      <c r="B35" s="93"/>
      <c r="C35" s="106"/>
      <c r="D35" s="120"/>
      <c r="E35" s="120"/>
      <c r="F35" s="120"/>
      <c r="G35" s="120"/>
      <c r="H35" s="120"/>
      <c r="I35" s="120"/>
      <c r="J35" s="120"/>
      <c r="K35" s="120"/>
      <c r="L35" s="149"/>
      <c r="M35" s="162" t="s">
        <v>180</v>
      </c>
      <c r="N35" s="162"/>
      <c r="O35" s="162"/>
      <c r="P35" s="162"/>
      <c r="Q35" s="179" t="s">
        <v>74</v>
      </c>
      <c r="R35" s="162"/>
      <c r="S35" s="162"/>
      <c r="T35" s="162"/>
      <c r="U35" s="162"/>
      <c r="V35" s="162" t="s">
        <v>504</v>
      </c>
      <c r="W35" s="162"/>
      <c r="X35" s="162"/>
      <c r="Y35" s="162"/>
      <c r="Z35" s="162"/>
      <c r="AA35" s="162"/>
      <c r="AB35" s="162"/>
      <c r="AC35" s="162"/>
      <c r="AD35" s="162"/>
      <c r="AE35" s="162"/>
      <c r="AF35" s="162"/>
      <c r="AG35" s="162"/>
      <c r="AH35" s="162"/>
      <c r="AI35" s="162"/>
      <c r="AJ35" s="162"/>
      <c r="AK35" s="162"/>
      <c r="AL35" s="162"/>
      <c r="AM35" s="162"/>
      <c r="AN35" s="237"/>
      <c r="AP35" s="84"/>
    </row>
    <row r="36" spans="2:42">
      <c r="B36" s="93"/>
      <c r="C36" s="107"/>
      <c r="D36" s="121"/>
      <c r="E36" s="121"/>
      <c r="F36" s="121"/>
      <c r="G36" s="121"/>
      <c r="H36" s="121"/>
      <c r="I36" s="121"/>
      <c r="J36" s="121"/>
      <c r="K36" s="121"/>
      <c r="L36" s="150"/>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238"/>
      <c r="AP36" s="84"/>
    </row>
    <row r="37" spans="2:42" ht="14.25" customHeight="1">
      <c r="B37" s="93"/>
      <c r="C37" s="102" t="s">
        <v>31</v>
      </c>
      <c r="D37" s="116"/>
      <c r="E37" s="116"/>
      <c r="F37" s="116"/>
      <c r="G37" s="116"/>
      <c r="H37" s="116"/>
      <c r="I37" s="116"/>
      <c r="J37" s="116"/>
      <c r="K37" s="116"/>
      <c r="L37" s="145"/>
      <c r="M37" s="97" t="s">
        <v>38</v>
      </c>
      <c r="N37" s="112"/>
      <c r="O37" s="112"/>
      <c r="P37" s="112"/>
      <c r="Q37" s="140"/>
      <c r="R37" s="183"/>
      <c r="S37" s="189"/>
      <c r="T37" s="189"/>
      <c r="U37" s="189"/>
      <c r="V37" s="189"/>
      <c r="W37" s="189"/>
      <c r="X37" s="189"/>
      <c r="Y37" s="189"/>
      <c r="Z37" s="189"/>
      <c r="AA37" s="208"/>
      <c r="AB37" s="213" t="s">
        <v>39</v>
      </c>
      <c r="AC37" s="161"/>
      <c r="AD37" s="161"/>
      <c r="AE37" s="161"/>
      <c r="AF37" s="222"/>
      <c r="AG37" s="183"/>
      <c r="AH37" s="189"/>
      <c r="AI37" s="189"/>
      <c r="AJ37" s="189"/>
      <c r="AK37" s="189"/>
      <c r="AL37" s="189"/>
      <c r="AM37" s="189"/>
      <c r="AN37" s="208"/>
      <c r="AP37" s="84"/>
    </row>
    <row r="38" spans="2:42" ht="14.25" customHeight="1">
      <c r="B38" s="93"/>
      <c r="C38" s="102" t="s">
        <v>45</v>
      </c>
      <c r="D38" s="116"/>
      <c r="E38" s="116"/>
      <c r="F38" s="116"/>
      <c r="G38" s="116"/>
      <c r="H38" s="116"/>
      <c r="I38" s="116"/>
      <c r="J38" s="116"/>
      <c r="K38" s="116"/>
      <c r="L38" s="145"/>
      <c r="M38" s="104"/>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47"/>
      <c r="AP38" s="84"/>
    </row>
    <row r="39" spans="2:42" ht="13.5" customHeight="1">
      <c r="B39" s="93"/>
      <c r="C39" s="99" t="s">
        <v>22</v>
      </c>
      <c r="D39" s="113"/>
      <c r="E39" s="113"/>
      <c r="F39" s="113"/>
      <c r="G39" s="113"/>
      <c r="H39" s="113"/>
      <c r="I39" s="113"/>
      <c r="J39" s="113"/>
      <c r="K39" s="113"/>
      <c r="L39" s="143"/>
      <c r="M39" s="161" t="s">
        <v>202</v>
      </c>
      <c r="N39" s="161"/>
      <c r="O39" s="161"/>
      <c r="P39" s="161"/>
      <c r="Q39" s="161"/>
      <c r="R39" s="161"/>
      <c r="S39" s="161"/>
      <c r="T39" s="194" t="s">
        <v>203</v>
      </c>
      <c r="U39" s="161"/>
      <c r="V39" s="161"/>
      <c r="W39" s="161"/>
      <c r="X39" s="194" t="s">
        <v>199</v>
      </c>
      <c r="Y39" s="161"/>
      <c r="Z39" s="161"/>
      <c r="AA39" s="161"/>
      <c r="AB39" s="161"/>
      <c r="AC39" s="161"/>
      <c r="AD39" s="161"/>
      <c r="AE39" s="161"/>
      <c r="AF39" s="161"/>
      <c r="AG39" s="161"/>
      <c r="AH39" s="161"/>
      <c r="AI39" s="161"/>
      <c r="AJ39" s="161"/>
      <c r="AK39" s="161"/>
      <c r="AL39" s="161"/>
      <c r="AM39" s="161"/>
      <c r="AN39" s="222"/>
      <c r="AP39" s="84"/>
    </row>
    <row r="40" spans="2:42" ht="14.25" customHeight="1">
      <c r="B40" s="93"/>
      <c r="C40" s="101"/>
      <c r="D40" s="115"/>
      <c r="E40" s="115"/>
      <c r="F40" s="115"/>
      <c r="G40" s="115"/>
      <c r="H40" s="115"/>
      <c r="I40" s="115"/>
      <c r="J40" s="115"/>
      <c r="K40" s="115"/>
      <c r="L40" s="144"/>
      <c r="M40" s="162" t="s">
        <v>180</v>
      </c>
      <c r="N40" s="162"/>
      <c r="O40" s="162"/>
      <c r="P40" s="162"/>
      <c r="Q40" s="179" t="s">
        <v>74</v>
      </c>
      <c r="R40" s="162"/>
      <c r="S40" s="162"/>
      <c r="T40" s="162"/>
      <c r="U40" s="162"/>
      <c r="V40" s="162" t="s">
        <v>504</v>
      </c>
      <c r="W40" s="162"/>
      <c r="X40" s="162"/>
      <c r="Y40" s="162"/>
      <c r="Z40" s="162"/>
      <c r="AA40" s="162"/>
      <c r="AB40" s="162"/>
      <c r="AC40" s="162"/>
      <c r="AD40" s="162"/>
      <c r="AE40" s="162"/>
      <c r="AF40" s="162"/>
      <c r="AG40" s="162"/>
      <c r="AH40" s="162"/>
      <c r="AI40" s="162"/>
      <c r="AJ40" s="162"/>
      <c r="AK40" s="162"/>
      <c r="AL40" s="162"/>
      <c r="AM40" s="162"/>
      <c r="AN40" s="237"/>
      <c r="AP40" s="84"/>
    </row>
    <row r="41" spans="2:42">
      <c r="B41" s="94"/>
      <c r="C41" s="100"/>
      <c r="D41" s="114"/>
      <c r="E41" s="114"/>
      <c r="F41" s="114"/>
      <c r="G41" s="114"/>
      <c r="H41" s="114"/>
      <c r="I41" s="114"/>
      <c r="J41" s="114"/>
      <c r="K41" s="114"/>
      <c r="L41" s="142"/>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238"/>
      <c r="AP41" s="84"/>
    </row>
    <row r="42" spans="2:42" ht="13.5" customHeight="1">
      <c r="B42" s="92" t="s">
        <v>19</v>
      </c>
      <c r="C42" s="108" t="s">
        <v>167</v>
      </c>
      <c r="D42" s="122"/>
      <c r="E42" s="122"/>
      <c r="F42" s="122"/>
      <c r="G42" s="122"/>
      <c r="H42" s="122"/>
      <c r="I42" s="122"/>
      <c r="J42" s="122"/>
      <c r="K42" s="122"/>
      <c r="L42" s="122"/>
      <c r="M42" s="164" t="s">
        <v>50</v>
      </c>
      <c r="N42" s="170"/>
      <c r="O42" s="173" t="s">
        <v>120</v>
      </c>
      <c r="P42" s="176"/>
      <c r="Q42" s="180"/>
      <c r="R42" s="185" t="s">
        <v>52</v>
      </c>
      <c r="S42" s="191"/>
      <c r="T42" s="191"/>
      <c r="U42" s="191"/>
      <c r="V42" s="191"/>
      <c r="W42" s="191"/>
      <c r="X42" s="191"/>
      <c r="Y42" s="191"/>
      <c r="Z42" s="204"/>
      <c r="AA42" s="173" t="s">
        <v>109</v>
      </c>
      <c r="AB42" s="176"/>
      <c r="AC42" s="176"/>
      <c r="AD42" s="180"/>
      <c r="AE42" s="218" t="s">
        <v>110</v>
      </c>
      <c r="AF42" s="223"/>
      <c r="AG42" s="223"/>
      <c r="AH42" s="223"/>
      <c r="AI42" s="225" t="s">
        <v>127</v>
      </c>
      <c r="AJ42" s="229"/>
      <c r="AK42" s="229"/>
      <c r="AL42" s="229"/>
      <c r="AM42" s="229"/>
      <c r="AN42" s="239"/>
      <c r="AP42" s="84"/>
    </row>
    <row r="43" spans="2:42" ht="14.25" customHeight="1">
      <c r="B43" s="93"/>
      <c r="C43" s="109"/>
      <c r="D43" s="123"/>
      <c r="E43" s="123"/>
      <c r="F43" s="123"/>
      <c r="G43" s="123"/>
      <c r="H43" s="123"/>
      <c r="I43" s="123"/>
      <c r="J43" s="123"/>
      <c r="K43" s="123"/>
      <c r="L43" s="123"/>
      <c r="M43" s="165"/>
      <c r="N43" s="171"/>
      <c r="O43" s="174" t="s">
        <v>26</v>
      </c>
      <c r="P43" s="177"/>
      <c r="Q43" s="181"/>
      <c r="R43" s="186"/>
      <c r="S43" s="192"/>
      <c r="T43" s="192"/>
      <c r="U43" s="192"/>
      <c r="V43" s="192"/>
      <c r="W43" s="192"/>
      <c r="X43" s="192"/>
      <c r="Y43" s="192"/>
      <c r="Z43" s="205"/>
      <c r="AA43" s="210" t="s">
        <v>48</v>
      </c>
      <c r="AB43" s="214"/>
      <c r="AC43" s="214"/>
      <c r="AD43" s="214"/>
      <c r="AE43" s="219" t="s">
        <v>2</v>
      </c>
      <c r="AF43" s="224"/>
      <c r="AG43" s="224"/>
      <c r="AH43" s="224"/>
      <c r="AI43" s="226" t="s">
        <v>99</v>
      </c>
      <c r="AJ43" s="230"/>
      <c r="AK43" s="230"/>
      <c r="AL43" s="230"/>
      <c r="AM43" s="230"/>
      <c r="AN43" s="240"/>
      <c r="AP43" s="84"/>
    </row>
    <row r="44" spans="2:42" ht="14.25" customHeight="1">
      <c r="B44" s="93"/>
      <c r="C44" s="90" t="s">
        <v>193</v>
      </c>
      <c r="D44" s="124"/>
      <c r="E44" s="130" t="s">
        <v>136</v>
      </c>
      <c r="F44" s="130"/>
      <c r="G44" s="130"/>
      <c r="H44" s="130"/>
      <c r="I44" s="130"/>
      <c r="J44" s="130"/>
      <c r="K44" s="130"/>
      <c r="L44" s="151"/>
      <c r="M44" s="166"/>
      <c r="N44" s="172"/>
      <c r="O44" s="175"/>
      <c r="P44" s="178"/>
      <c r="Q44" s="182"/>
      <c r="R44" s="187" t="s">
        <v>145</v>
      </c>
      <c r="S44" s="193" t="s">
        <v>151</v>
      </c>
      <c r="T44" s="193"/>
      <c r="U44" s="199" t="s">
        <v>145</v>
      </c>
      <c r="V44" s="193" t="s">
        <v>194</v>
      </c>
      <c r="W44" s="193"/>
      <c r="X44" s="199" t="s">
        <v>145</v>
      </c>
      <c r="Y44" s="193" t="s">
        <v>205</v>
      </c>
      <c r="Z44" s="206"/>
      <c r="AA44" s="211"/>
      <c r="AB44" s="215"/>
      <c r="AC44" s="215"/>
      <c r="AD44" s="217"/>
      <c r="AE44" s="211"/>
      <c r="AF44" s="215"/>
      <c r="AG44" s="215"/>
      <c r="AH44" s="217"/>
      <c r="AI44" s="227" t="s">
        <v>145</v>
      </c>
      <c r="AJ44" s="231" t="s">
        <v>206</v>
      </c>
      <c r="AK44" s="231"/>
      <c r="AL44" s="234" t="s">
        <v>220</v>
      </c>
      <c r="AM44" s="231" t="s">
        <v>208</v>
      </c>
      <c r="AN44" s="241"/>
      <c r="AP44" s="84"/>
    </row>
    <row r="45" spans="2:42" ht="14.25" customHeight="1">
      <c r="B45" s="93"/>
      <c r="C45" s="90"/>
      <c r="D45" s="124"/>
      <c r="E45" s="130" t="s">
        <v>144</v>
      </c>
      <c r="F45" s="135"/>
      <c r="G45" s="135"/>
      <c r="H45" s="135"/>
      <c r="I45" s="135"/>
      <c r="J45" s="135"/>
      <c r="K45" s="135"/>
      <c r="L45" s="152"/>
      <c r="M45" s="166"/>
      <c r="N45" s="172"/>
      <c r="O45" s="175"/>
      <c r="P45" s="178"/>
      <c r="Q45" s="182"/>
      <c r="R45" s="187" t="s">
        <v>145</v>
      </c>
      <c r="S45" s="193" t="s">
        <v>151</v>
      </c>
      <c r="T45" s="193"/>
      <c r="U45" s="199" t="s">
        <v>145</v>
      </c>
      <c r="V45" s="193" t="s">
        <v>194</v>
      </c>
      <c r="W45" s="193"/>
      <c r="X45" s="199" t="s">
        <v>145</v>
      </c>
      <c r="Y45" s="193" t="s">
        <v>205</v>
      </c>
      <c r="Z45" s="206"/>
      <c r="AA45" s="211"/>
      <c r="AB45" s="215"/>
      <c r="AC45" s="215"/>
      <c r="AD45" s="217"/>
      <c r="AE45" s="211"/>
      <c r="AF45" s="215"/>
      <c r="AG45" s="215"/>
      <c r="AH45" s="217"/>
      <c r="AI45" s="227" t="s">
        <v>145</v>
      </c>
      <c r="AJ45" s="231" t="s">
        <v>206</v>
      </c>
      <c r="AK45" s="231"/>
      <c r="AL45" s="234" t="s">
        <v>220</v>
      </c>
      <c r="AM45" s="231" t="s">
        <v>208</v>
      </c>
      <c r="AN45" s="241"/>
      <c r="AP45" s="84"/>
    </row>
    <row r="46" spans="2:42" ht="14.25" customHeight="1">
      <c r="B46" s="93"/>
      <c r="C46" s="90"/>
      <c r="D46" s="124"/>
      <c r="E46" s="130" t="s">
        <v>171</v>
      </c>
      <c r="F46" s="135"/>
      <c r="G46" s="135"/>
      <c r="H46" s="135"/>
      <c r="I46" s="135"/>
      <c r="J46" s="135"/>
      <c r="K46" s="135"/>
      <c r="L46" s="152"/>
      <c r="M46" s="166"/>
      <c r="N46" s="172"/>
      <c r="O46" s="175"/>
      <c r="P46" s="178"/>
      <c r="Q46" s="182"/>
      <c r="R46" s="187" t="s">
        <v>145</v>
      </c>
      <c r="S46" s="193" t="s">
        <v>151</v>
      </c>
      <c r="T46" s="193"/>
      <c r="U46" s="199" t="s">
        <v>145</v>
      </c>
      <c r="V46" s="193" t="s">
        <v>194</v>
      </c>
      <c r="W46" s="193"/>
      <c r="X46" s="199" t="s">
        <v>145</v>
      </c>
      <c r="Y46" s="193" t="s">
        <v>205</v>
      </c>
      <c r="Z46" s="206"/>
      <c r="AA46" s="211"/>
      <c r="AB46" s="215"/>
      <c r="AC46" s="215"/>
      <c r="AD46" s="217"/>
      <c r="AE46" s="211"/>
      <c r="AF46" s="215"/>
      <c r="AG46" s="215"/>
      <c r="AH46" s="217"/>
      <c r="AI46" s="227" t="s">
        <v>145</v>
      </c>
      <c r="AJ46" s="231" t="s">
        <v>206</v>
      </c>
      <c r="AK46" s="231"/>
      <c r="AL46" s="234" t="s">
        <v>220</v>
      </c>
      <c r="AM46" s="231" t="s">
        <v>208</v>
      </c>
      <c r="AN46" s="241"/>
      <c r="AP46" s="84"/>
    </row>
    <row r="47" spans="2:42" ht="14.25" customHeight="1">
      <c r="B47" s="93"/>
      <c r="C47" s="90"/>
      <c r="D47" s="124"/>
      <c r="E47" s="130" t="s">
        <v>140</v>
      </c>
      <c r="F47" s="135"/>
      <c r="G47" s="135"/>
      <c r="H47" s="135"/>
      <c r="I47" s="135"/>
      <c r="J47" s="135"/>
      <c r="K47" s="135"/>
      <c r="L47" s="152"/>
      <c r="M47" s="166"/>
      <c r="N47" s="172"/>
      <c r="O47" s="175"/>
      <c r="P47" s="178"/>
      <c r="Q47" s="182"/>
      <c r="R47" s="187" t="s">
        <v>145</v>
      </c>
      <c r="S47" s="193" t="s">
        <v>151</v>
      </c>
      <c r="T47" s="193"/>
      <c r="U47" s="199" t="s">
        <v>145</v>
      </c>
      <c r="V47" s="193" t="s">
        <v>194</v>
      </c>
      <c r="W47" s="193"/>
      <c r="X47" s="199" t="s">
        <v>145</v>
      </c>
      <c r="Y47" s="193" t="s">
        <v>205</v>
      </c>
      <c r="Z47" s="206"/>
      <c r="AA47" s="211"/>
      <c r="AB47" s="215"/>
      <c r="AC47" s="215"/>
      <c r="AD47" s="217"/>
      <c r="AE47" s="211"/>
      <c r="AF47" s="215"/>
      <c r="AG47" s="215"/>
      <c r="AH47" s="217"/>
      <c r="AI47" s="227" t="s">
        <v>145</v>
      </c>
      <c r="AJ47" s="231" t="s">
        <v>206</v>
      </c>
      <c r="AK47" s="231"/>
      <c r="AL47" s="234" t="s">
        <v>220</v>
      </c>
      <c r="AM47" s="231" t="s">
        <v>208</v>
      </c>
      <c r="AN47" s="241"/>
      <c r="AP47" s="84"/>
    </row>
    <row r="48" spans="2:42" ht="14.25" customHeight="1">
      <c r="B48" s="93"/>
      <c r="C48" s="90"/>
      <c r="D48" s="124"/>
      <c r="E48" s="130" t="s">
        <v>143</v>
      </c>
      <c r="F48" s="135"/>
      <c r="G48" s="135"/>
      <c r="H48" s="135"/>
      <c r="I48" s="135"/>
      <c r="J48" s="135"/>
      <c r="K48" s="135"/>
      <c r="L48" s="152"/>
      <c r="M48" s="166"/>
      <c r="N48" s="172"/>
      <c r="O48" s="175"/>
      <c r="P48" s="178"/>
      <c r="Q48" s="182"/>
      <c r="R48" s="187" t="s">
        <v>145</v>
      </c>
      <c r="S48" s="193" t="s">
        <v>151</v>
      </c>
      <c r="T48" s="193"/>
      <c r="U48" s="199" t="s">
        <v>145</v>
      </c>
      <c r="V48" s="193" t="s">
        <v>194</v>
      </c>
      <c r="W48" s="193"/>
      <c r="X48" s="199" t="s">
        <v>145</v>
      </c>
      <c r="Y48" s="193" t="s">
        <v>205</v>
      </c>
      <c r="Z48" s="206"/>
      <c r="AA48" s="211"/>
      <c r="AB48" s="215"/>
      <c r="AC48" s="215"/>
      <c r="AD48" s="217"/>
      <c r="AE48" s="211"/>
      <c r="AF48" s="215"/>
      <c r="AG48" s="215"/>
      <c r="AH48" s="217"/>
      <c r="AI48" s="227" t="s">
        <v>145</v>
      </c>
      <c r="AJ48" s="231" t="s">
        <v>206</v>
      </c>
      <c r="AK48" s="231"/>
      <c r="AL48" s="234" t="s">
        <v>220</v>
      </c>
      <c r="AM48" s="231" t="s">
        <v>208</v>
      </c>
      <c r="AN48" s="241"/>
      <c r="AP48" s="84"/>
    </row>
    <row r="49" spans="2:42" ht="14.25" customHeight="1">
      <c r="B49" s="93"/>
      <c r="C49" s="90"/>
      <c r="D49" s="124"/>
      <c r="E49" s="131" t="s">
        <v>105</v>
      </c>
      <c r="F49" s="136"/>
      <c r="G49" s="136"/>
      <c r="H49" s="136"/>
      <c r="I49" s="136"/>
      <c r="J49" s="136"/>
      <c r="K49" s="136"/>
      <c r="L49" s="153"/>
      <c r="M49" s="166"/>
      <c r="N49" s="172"/>
      <c r="O49" s="175"/>
      <c r="P49" s="178"/>
      <c r="Q49" s="182"/>
      <c r="R49" s="187" t="s">
        <v>145</v>
      </c>
      <c r="S49" s="193" t="s">
        <v>151</v>
      </c>
      <c r="T49" s="193"/>
      <c r="U49" s="199" t="s">
        <v>145</v>
      </c>
      <c r="V49" s="193" t="s">
        <v>194</v>
      </c>
      <c r="W49" s="193"/>
      <c r="X49" s="199" t="s">
        <v>145</v>
      </c>
      <c r="Y49" s="193" t="s">
        <v>205</v>
      </c>
      <c r="Z49" s="206"/>
      <c r="AA49" s="211"/>
      <c r="AB49" s="215"/>
      <c r="AC49" s="215"/>
      <c r="AD49" s="217"/>
      <c r="AE49" s="211"/>
      <c r="AF49" s="215"/>
      <c r="AG49" s="215"/>
      <c r="AH49" s="217"/>
      <c r="AI49" s="227" t="s">
        <v>145</v>
      </c>
      <c r="AJ49" s="231" t="s">
        <v>206</v>
      </c>
      <c r="AK49" s="231"/>
      <c r="AL49" s="234" t="s">
        <v>220</v>
      </c>
      <c r="AM49" s="231" t="s">
        <v>208</v>
      </c>
      <c r="AN49" s="241"/>
      <c r="AP49" s="84"/>
    </row>
    <row r="50" spans="2:42" ht="14.25" customHeight="1">
      <c r="B50" s="93"/>
      <c r="C50" s="90"/>
      <c r="D50" s="124"/>
      <c r="E50" s="131" t="s">
        <v>154</v>
      </c>
      <c r="F50" s="136"/>
      <c r="G50" s="136"/>
      <c r="H50" s="136"/>
      <c r="I50" s="136"/>
      <c r="J50" s="136"/>
      <c r="K50" s="136"/>
      <c r="L50" s="153"/>
      <c r="M50" s="166"/>
      <c r="N50" s="172"/>
      <c r="O50" s="175"/>
      <c r="P50" s="178"/>
      <c r="Q50" s="182"/>
      <c r="R50" s="187" t="s">
        <v>145</v>
      </c>
      <c r="S50" s="193" t="s">
        <v>151</v>
      </c>
      <c r="T50" s="193"/>
      <c r="U50" s="199" t="s">
        <v>145</v>
      </c>
      <c r="V50" s="193" t="s">
        <v>194</v>
      </c>
      <c r="W50" s="193"/>
      <c r="X50" s="199" t="s">
        <v>145</v>
      </c>
      <c r="Y50" s="193" t="s">
        <v>205</v>
      </c>
      <c r="Z50" s="206"/>
      <c r="AA50" s="211"/>
      <c r="AB50" s="215"/>
      <c r="AC50" s="215"/>
      <c r="AD50" s="217"/>
      <c r="AE50" s="211"/>
      <c r="AF50" s="215"/>
      <c r="AG50" s="215"/>
      <c r="AH50" s="217"/>
      <c r="AI50" s="227" t="s">
        <v>145</v>
      </c>
      <c r="AJ50" s="231" t="s">
        <v>206</v>
      </c>
      <c r="AK50" s="231"/>
      <c r="AL50" s="234" t="s">
        <v>220</v>
      </c>
      <c r="AM50" s="231" t="s">
        <v>208</v>
      </c>
      <c r="AN50" s="241"/>
      <c r="AP50" s="84"/>
    </row>
    <row r="51" spans="2:42" ht="14.25" customHeight="1">
      <c r="B51" s="93"/>
      <c r="C51" s="90"/>
      <c r="D51" s="125"/>
      <c r="E51" s="131" t="s">
        <v>107</v>
      </c>
      <c r="F51" s="137"/>
      <c r="G51" s="137"/>
      <c r="H51" s="137"/>
      <c r="I51" s="137"/>
      <c r="J51" s="137"/>
      <c r="K51" s="137"/>
      <c r="L51" s="154"/>
      <c r="M51" s="166"/>
      <c r="N51" s="172"/>
      <c r="O51" s="175"/>
      <c r="P51" s="178"/>
      <c r="Q51" s="182"/>
      <c r="R51" s="187" t="s">
        <v>145</v>
      </c>
      <c r="S51" s="193" t="s">
        <v>151</v>
      </c>
      <c r="T51" s="193"/>
      <c r="U51" s="199" t="s">
        <v>145</v>
      </c>
      <c r="V51" s="193" t="s">
        <v>194</v>
      </c>
      <c r="W51" s="193"/>
      <c r="X51" s="199" t="s">
        <v>145</v>
      </c>
      <c r="Y51" s="193" t="s">
        <v>205</v>
      </c>
      <c r="Z51" s="206"/>
      <c r="AA51" s="211"/>
      <c r="AB51" s="215"/>
      <c r="AC51" s="215"/>
      <c r="AD51" s="217"/>
      <c r="AE51" s="211"/>
      <c r="AF51" s="215"/>
      <c r="AG51" s="215"/>
      <c r="AH51" s="217"/>
      <c r="AI51" s="227" t="s">
        <v>145</v>
      </c>
      <c r="AJ51" s="231" t="s">
        <v>206</v>
      </c>
      <c r="AK51" s="231"/>
      <c r="AL51" s="234" t="s">
        <v>220</v>
      </c>
      <c r="AM51" s="231" t="s">
        <v>208</v>
      </c>
      <c r="AN51" s="241"/>
      <c r="AP51" s="84"/>
    </row>
    <row r="52" spans="2:42" ht="14.25" customHeight="1">
      <c r="B52" s="93"/>
      <c r="C52" s="90"/>
      <c r="D52" s="125"/>
      <c r="E52" s="132" t="s">
        <v>174</v>
      </c>
      <c r="F52" s="138"/>
      <c r="G52" s="138"/>
      <c r="H52" s="138"/>
      <c r="I52" s="138"/>
      <c r="J52" s="138"/>
      <c r="K52" s="138"/>
      <c r="L52" s="155"/>
      <c r="M52" s="166"/>
      <c r="N52" s="172"/>
      <c r="O52" s="175"/>
      <c r="P52" s="178"/>
      <c r="Q52" s="182"/>
      <c r="R52" s="187" t="s">
        <v>145</v>
      </c>
      <c r="S52" s="193" t="s">
        <v>151</v>
      </c>
      <c r="T52" s="193"/>
      <c r="U52" s="199" t="s">
        <v>145</v>
      </c>
      <c r="V52" s="193" t="s">
        <v>194</v>
      </c>
      <c r="W52" s="193"/>
      <c r="X52" s="199" t="s">
        <v>145</v>
      </c>
      <c r="Y52" s="193" t="s">
        <v>205</v>
      </c>
      <c r="Z52" s="206"/>
      <c r="AA52" s="211"/>
      <c r="AB52" s="215"/>
      <c r="AC52" s="215"/>
      <c r="AD52" s="217"/>
      <c r="AE52" s="211"/>
      <c r="AF52" s="215"/>
      <c r="AG52" s="215"/>
      <c r="AH52" s="217"/>
      <c r="AI52" s="227" t="s">
        <v>145</v>
      </c>
      <c r="AJ52" s="231" t="s">
        <v>206</v>
      </c>
      <c r="AK52" s="231"/>
      <c r="AL52" s="234" t="s">
        <v>220</v>
      </c>
      <c r="AM52" s="231" t="s">
        <v>208</v>
      </c>
      <c r="AN52" s="241"/>
      <c r="AP52" s="84"/>
    </row>
    <row r="53" spans="2:42" ht="14.25" customHeight="1">
      <c r="B53" s="93"/>
      <c r="C53" s="90"/>
      <c r="D53" s="125"/>
      <c r="E53" s="133" t="s">
        <v>176</v>
      </c>
      <c r="F53" s="139"/>
      <c r="G53" s="139"/>
      <c r="H53" s="139"/>
      <c r="I53" s="139"/>
      <c r="J53" s="139"/>
      <c r="K53" s="139"/>
      <c r="L53" s="156"/>
      <c r="M53" s="166"/>
      <c r="N53" s="172"/>
      <c r="O53" s="175"/>
      <c r="P53" s="178"/>
      <c r="Q53" s="182"/>
      <c r="R53" s="187" t="s">
        <v>145</v>
      </c>
      <c r="S53" s="193" t="s">
        <v>151</v>
      </c>
      <c r="T53" s="193"/>
      <c r="U53" s="199" t="s">
        <v>145</v>
      </c>
      <c r="V53" s="193" t="s">
        <v>194</v>
      </c>
      <c r="W53" s="193"/>
      <c r="X53" s="199" t="s">
        <v>145</v>
      </c>
      <c r="Y53" s="193" t="s">
        <v>205</v>
      </c>
      <c r="Z53" s="206"/>
      <c r="AA53" s="211"/>
      <c r="AB53" s="215"/>
      <c r="AC53" s="215"/>
      <c r="AD53" s="217"/>
      <c r="AE53" s="211"/>
      <c r="AF53" s="215"/>
      <c r="AG53" s="215"/>
      <c r="AH53" s="217"/>
      <c r="AI53" s="227" t="s">
        <v>145</v>
      </c>
      <c r="AJ53" s="231" t="s">
        <v>206</v>
      </c>
      <c r="AK53" s="231"/>
      <c r="AL53" s="234" t="s">
        <v>220</v>
      </c>
      <c r="AM53" s="231" t="s">
        <v>208</v>
      </c>
      <c r="AN53" s="241"/>
      <c r="AP53" s="84"/>
    </row>
    <row r="54" spans="2:42" ht="14.25" customHeight="1">
      <c r="B54" s="93"/>
      <c r="C54" s="90"/>
      <c r="D54" s="126"/>
      <c r="E54" s="134" t="s">
        <v>155</v>
      </c>
      <c r="F54" s="134"/>
      <c r="G54" s="134"/>
      <c r="H54" s="134"/>
      <c r="I54" s="134"/>
      <c r="J54" s="134"/>
      <c r="K54" s="134"/>
      <c r="L54" s="157"/>
      <c r="M54" s="166"/>
      <c r="N54" s="172"/>
      <c r="O54" s="175"/>
      <c r="P54" s="178"/>
      <c r="Q54" s="182"/>
      <c r="R54" s="187" t="s">
        <v>145</v>
      </c>
      <c r="S54" s="193" t="s">
        <v>151</v>
      </c>
      <c r="T54" s="193"/>
      <c r="U54" s="199" t="s">
        <v>145</v>
      </c>
      <c r="V54" s="193" t="s">
        <v>194</v>
      </c>
      <c r="W54" s="193"/>
      <c r="X54" s="199" t="s">
        <v>145</v>
      </c>
      <c r="Y54" s="193" t="s">
        <v>205</v>
      </c>
      <c r="Z54" s="206"/>
      <c r="AA54" s="211"/>
      <c r="AB54" s="215"/>
      <c r="AC54" s="215"/>
      <c r="AD54" s="217"/>
      <c r="AE54" s="211"/>
      <c r="AF54" s="215"/>
      <c r="AG54" s="215"/>
      <c r="AH54" s="217"/>
      <c r="AI54" s="227" t="s">
        <v>145</v>
      </c>
      <c r="AJ54" s="231" t="s">
        <v>206</v>
      </c>
      <c r="AK54" s="231"/>
      <c r="AL54" s="234" t="s">
        <v>220</v>
      </c>
      <c r="AM54" s="231" t="s">
        <v>208</v>
      </c>
      <c r="AN54" s="241"/>
      <c r="AP54" s="84"/>
    </row>
    <row r="55" spans="2:42" ht="14.25" customHeight="1">
      <c r="B55" s="93"/>
      <c r="C55" s="90"/>
      <c r="D55" s="124"/>
      <c r="E55" s="131" t="s">
        <v>146</v>
      </c>
      <c r="F55" s="136"/>
      <c r="G55" s="136"/>
      <c r="H55" s="136"/>
      <c r="I55" s="136"/>
      <c r="J55" s="136"/>
      <c r="K55" s="136"/>
      <c r="L55" s="153"/>
      <c r="M55" s="166"/>
      <c r="N55" s="172"/>
      <c r="O55" s="175"/>
      <c r="P55" s="178"/>
      <c r="Q55" s="182"/>
      <c r="R55" s="187" t="s">
        <v>145</v>
      </c>
      <c r="S55" s="193" t="s">
        <v>151</v>
      </c>
      <c r="T55" s="193"/>
      <c r="U55" s="199" t="s">
        <v>145</v>
      </c>
      <c r="V55" s="193" t="s">
        <v>194</v>
      </c>
      <c r="W55" s="193"/>
      <c r="X55" s="199" t="s">
        <v>145</v>
      </c>
      <c r="Y55" s="193" t="s">
        <v>205</v>
      </c>
      <c r="Z55" s="206"/>
      <c r="AA55" s="211"/>
      <c r="AB55" s="215"/>
      <c r="AC55" s="215"/>
      <c r="AD55" s="217"/>
      <c r="AE55" s="211"/>
      <c r="AF55" s="215"/>
      <c r="AG55" s="215"/>
      <c r="AH55" s="217"/>
      <c r="AI55" s="227" t="s">
        <v>145</v>
      </c>
      <c r="AJ55" s="231" t="s">
        <v>206</v>
      </c>
      <c r="AK55" s="231"/>
      <c r="AL55" s="234" t="s">
        <v>220</v>
      </c>
      <c r="AM55" s="231" t="s">
        <v>208</v>
      </c>
      <c r="AN55" s="241"/>
      <c r="AP55" s="84"/>
    </row>
    <row r="56" spans="2:42" ht="14.25" customHeight="1">
      <c r="B56" s="93"/>
      <c r="C56" s="91"/>
      <c r="D56" s="124"/>
      <c r="E56" s="131" t="s">
        <v>68</v>
      </c>
      <c r="F56" s="136"/>
      <c r="G56" s="136"/>
      <c r="H56" s="136"/>
      <c r="I56" s="136"/>
      <c r="J56" s="136"/>
      <c r="K56" s="136"/>
      <c r="L56" s="153"/>
      <c r="M56" s="166"/>
      <c r="N56" s="172"/>
      <c r="O56" s="175"/>
      <c r="P56" s="178"/>
      <c r="Q56" s="182"/>
      <c r="R56" s="187" t="s">
        <v>145</v>
      </c>
      <c r="S56" s="193" t="s">
        <v>151</v>
      </c>
      <c r="T56" s="193"/>
      <c r="U56" s="199" t="s">
        <v>145</v>
      </c>
      <c r="V56" s="193" t="s">
        <v>194</v>
      </c>
      <c r="W56" s="193"/>
      <c r="X56" s="199" t="s">
        <v>145</v>
      </c>
      <c r="Y56" s="193" t="s">
        <v>205</v>
      </c>
      <c r="Z56" s="206"/>
      <c r="AA56" s="211"/>
      <c r="AB56" s="215"/>
      <c r="AC56" s="215"/>
      <c r="AD56" s="217"/>
      <c r="AE56" s="211"/>
      <c r="AF56" s="215"/>
      <c r="AG56" s="215"/>
      <c r="AH56" s="217"/>
      <c r="AI56" s="227" t="s">
        <v>145</v>
      </c>
      <c r="AJ56" s="231" t="s">
        <v>206</v>
      </c>
      <c r="AK56" s="231"/>
      <c r="AL56" s="234" t="s">
        <v>220</v>
      </c>
      <c r="AM56" s="231" t="s">
        <v>208</v>
      </c>
      <c r="AN56" s="241"/>
      <c r="AP56" s="84"/>
    </row>
    <row r="57" spans="2:42" ht="14.25" customHeight="1">
      <c r="B57" s="95"/>
      <c r="C57" s="104" t="s">
        <v>70</v>
      </c>
      <c r="D57" s="118"/>
      <c r="E57" s="118"/>
      <c r="F57" s="118"/>
      <c r="G57" s="118"/>
      <c r="H57" s="118"/>
      <c r="I57" s="118"/>
      <c r="J57" s="118"/>
      <c r="K57" s="118"/>
      <c r="L57" s="118"/>
      <c r="M57" s="166"/>
      <c r="N57" s="172"/>
      <c r="O57" s="175"/>
      <c r="P57" s="178"/>
      <c r="Q57" s="182"/>
      <c r="R57" s="187" t="s">
        <v>145</v>
      </c>
      <c r="S57" s="193" t="s">
        <v>151</v>
      </c>
      <c r="T57" s="193"/>
      <c r="U57" s="199" t="s">
        <v>145</v>
      </c>
      <c r="V57" s="193" t="s">
        <v>194</v>
      </c>
      <c r="W57" s="193"/>
      <c r="X57" s="199" t="s">
        <v>145</v>
      </c>
      <c r="Y57" s="193" t="s">
        <v>205</v>
      </c>
      <c r="Z57" s="206"/>
      <c r="AA57" s="211"/>
      <c r="AB57" s="215"/>
      <c r="AC57" s="215"/>
      <c r="AD57" s="217"/>
      <c r="AE57" s="211"/>
      <c r="AF57" s="215"/>
      <c r="AG57" s="215"/>
      <c r="AH57" s="217"/>
      <c r="AI57" s="228"/>
      <c r="AJ57" s="232"/>
      <c r="AK57" s="232"/>
      <c r="AL57" s="232"/>
      <c r="AM57" s="232"/>
      <c r="AN57" s="242"/>
      <c r="AP57" s="84"/>
    </row>
    <row r="58" spans="2:42" ht="14.25" customHeight="1">
      <c r="B58" s="95"/>
      <c r="C58" s="104" t="s">
        <v>4</v>
      </c>
      <c r="D58" s="118"/>
      <c r="E58" s="118"/>
      <c r="F58" s="118"/>
      <c r="G58" s="118"/>
      <c r="H58" s="118"/>
      <c r="I58" s="118"/>
      <c r="J58" s="118"/>
      <c r="K58" s="118"/>
      <c r="L58" s="118"/>
      <c r="M58" s="166"/>
      <c r="N58" s="172"/>
      <c r="O58" s="175"/>
      <c r="P58" s="178"/>
      <c r="Q58" s="182"/>
      <c r="R58" s="187" t="s">
        <v>145</v>
      </c>
      <c r="S58" s="193" t="s">
        <v>151</v>
      </c>
      <c r="T58" s="193"/>
      <c r="U58" s="199" t="s">
        <v>145</v>
      </c>
      <c r="V58" s="193" t="s">
        <v>194</v>
      </c>
      <c r="W58" s="193"/>
      <c r="X58" s="199" t="s">
        <v>145</v>
      </c>
      <c r="Y58" s="193" t="s">
        <v>205</v>
      </c>
      <c r="Z58" s="206"/>
      <c r="AA58" s="211"/>
      <c r="AB58" s="215"/>
      <c r="AC58" s="215"/>
      <c r="AD58" s="217"/>
      <c r="AE58" s="211"/>
      <c r="AF58" s="215"/>
      <c r="AG58" s="215"/>
      <c r="AH58" s="217"/>
      <c r="AI58" s="228"/>
      <c r="AJ58" s="232"/>
      <c r="AK58" s="232"/>
      <c r="AL58" s="232"/>
      <c r="AM58" s="232"/>
      <c r="AN58" s="242"/>
      <c r="AP58" s="84"/>
    </row>
    <row r="59" spans="2:42" ht="14.25" customHeight="1">
      <c r="B59" s="96" t="s">
        <v>54</v>
      </c>
      <c r="C59" s="96"/>
      <c r="D59" s="96"/>
      <c r="E59" s="96"/>
      <c r="F59" s="96"/>
      <c r="G59" s="96"/>
      <c r="H59" s="96"/>
      <c r="I59" s="96"/>
      <c r="J59" s="96"/>
      <c r="K59" s="96"/>
      <c r="L59" s="158"/>
      <c r="M59" s="167"/>
      <c r="N59" s="167"/>
      <c r="O59" s="167"/>
      <c r="P59" s="167"/>
      <c r="Q59" s="167"/>
      <c r="R59" s="188"/>
      <c r="S59" s="188"/>
      <c r="T59" s="188"/>
      <c r="U59" s="200"/>
      <c r="V59" s="201" t="s">
        <v>14</v>
      </c>
      <c r="W59" s="203"/>
      <c r="X59" s="203"/>
      <c r="Y59" s="203"/>
      <c r="Z59" s="203"/>
      <c r="AA59" s="203"/>
      <c r="AB59" s="216"/>
      <c r="AC59" s="216"/>
      <c r="AD59" s="216"/>
      <c r="AE59" s="220"/>
      <c r="AF59" s="220"/>
      <c r="AG59" s="220"/>
      <c r="AH59" s="220"/>
      <c r="AI59" s="220"/>
      <c r="AJ59" s="233"/>
      <c r="AK59" s="220"/>
      <c r="AL59" s="220"/>
      <c r="AM59" s="220"/>
      <c r="AN59" s="243"/>
      <c r="AP59" s="84"/>
    </row>
    <row r="60" spans="2:42" ht="14.25" customHeight="1">
      <c r="B60" s="89" t="s">
        <v>60</v>
      </c>
      <c r="C60" s="110" t="s">
        <v>128</v>
      </c>
      <c r="D60" s="127"/>
      <c r="E60" s="127"/>
      <c r="F60" s="127"/>
      <c r="G60" s="127"/>
      <c r="H60" s="127"/>
      <c r="I60" s="127"/>
      <c r="J60" s="127"/>
      <c r="K60" s="127"/>
      <c r="L60" s="127"/>
      <c r="M60" s="127"/>
      <c r="N60" s="127"/>
      <c r="O60" s="127"/>
      <c r="P60" s="127"/>
      <c r="Q60" s="127"/>
      <c r="R60" s="127"/>
      <c r="S60" s="127"/>
      <c r="T60" s="195"/>
      <c r="U60" s="110" t="s">
        <v>82</v>
      </c>
      <c r="V60" s="202"/>
      <c r="W60" s="202"/>
      <c r="X60" s="202"/>
      <c r="Y60" s="202"/>
      <c r="Z60" s="202"/>
      <c r="AA60" s="202"/>
      <c r="AB60" s="202"/>
      <c r="AC60" s="202"/>
      <c r="AD60" s="202"/>
      <c r="AE60" s="202"/>
      <c r="AF60" s="202"/>
      <c r="AG60" s="202"/>
      <c r="AH60" s="202"/>
      <c r="AI60" s="202"/>
      <c r="AJ60" s="202"/>
      <c r="AK60" s="202"/>
      <c r="AL60" s="202"/>
      <c r="AM60" s="202"/>
      <c r="AN60" s="244"/>
      <c r="AP60" s="84"/>
    </row>
    <row r="61" spans="2:42">
      <c r="B61" s="90"/>
      <c r="C61" s="108"/>
      <c r="D61" s="122"/>
      <c r="E61" s="122"/>
      <c r="F61" s="122"/>
      <c r="G61" s="122"/>
      <c r="H61" s="122"/>
      <c r="I61" s="122"/>
      <c r="J61" s="122"/>
      <c r="K61" s="122"/>
      <c r="L61" s="122"/>
      <c r="M61" s="122"/>
      <c r="N61" s="122"/>
      <c r="O61" s="122"/>
      <c r="P61" s="122"/>
      <c r="Q61" s="122"/>
      <c r="R61" s="122"/>
      <c r="S61" s="122"/>
      <c r="T61" s="196"/>
      <c r="U61" s="108"/>
      <c r="V61" s="122"/>
      <c r="W61" s="122"/>
      <c r="X61" s="122"/>
      <c r="Y61" s="122"/>
      <c r="Z61" s="122"/>
      <c r="AA61" s="122"/>
      <c r="AB61" s="122"/>
      <c r="AC61" s="122"/>
      <c r="AD61" s="122"/>
      <c r="AE61" s="122"/>
      <c r="AF61" s="122"/>
      <c r="AG61" s="122"/>
      <c r="AH61" s="122"/>
      <c r="AI61" s="122"/>
      <c r="AJ61" s="122"/>
      <c r="AK61" s="122"/>
      <c r="AL61" s="122"/>
      <c r="AM61" s="122"/>
      <c r="AN61" s="196"/>
      <c r="AP61" s="84"/>
    </row>
    <row r="62" spans="2:42">
      <c r="B62" s="90"/>
      <c r="C62" s="109"/>
      <c r="D62" s="123"/>
      <c r="E62" s="123"/>
      <c r="F62" s="123"/>
      <c r="G62" s="123"/>
      <c r="H62" s="123"/>
      <c r="I62" s="123"/>
      <c r="J62" s="123"/>
      <c r="K62" s="123"/>
      <c r="L62" s="123"/>
      <c r="M62" s="123"/>
      <c r="N62" s="123"/>
      <c r="O62" s="123"/>
      <c r="P62" s="123"/>
      <c r="Q62" s="123"/>
      <c r="R62" s="123"/>
      <c r="S62" s="123"/>
      <c r="T62" s="197"/>
      <c r="U62" s="109"/>
      <c r="V62" s="123"/>
      <c r="W62" s="123"/>
      <c r="X62" s="123"/>
      <c r="Y62" s="123"/>
      <c r="Z62" s="123"/>
      <c r="AA62" s="123"/>
      <c r="AB62" s="123"/>
      <c r="AC62" s="123"/>
      <c r="AD62" s="123"/>
      <c r="AE62" s="123"/>
      <c r="AF62" s="123"/>
      <c r="AG62" s="123"/>
      <c r="AH62" s="123"/>
      <c r="AI62" s="123"/>
      <c r="AJ62" s="123"/>
      <c r="AK62" s="123"/>
      <c r="AL62" s="123"/>
      <c r="AM62" s="123"/>
      <c r="AN62" s="197"/>
      <c r="AP62" s="84"/>
    </row>
    <row r="63" spans="2:42">
      <c r="B63" s="90"/>
      <c r="C63" s="109"/>
      <c r="D63" s="123"/>
      <c r="E63" s="123"/>
      <c r="F63" s="123"/>
      <c r="G63" s="123"/>
      <c r="H63" s="123"/>
      <c r="I63" s="123"/>
      <c r="J63" s="123"/>
      <c r="K63" s="123"/>
      <c r="L63" s="123"/>
      <c r="M63" s="123"/>
      <c r="N63" s="123"/>
      <c r="O63" s="123"/>
      <c r="P63" s="123"/>
      <c r="Q63" s="123"/>
      <c r="R63" s="123"/>
      <c r="S63" s="123"/>
      <c r="T63" s="197"/>
      <c r="U63" s="109"/>
      <c r="V63" s="123"/>
      <c r="W63" s="123"/>
      <c r="X63" s="123"/>
      <c r="Y63" s="123"/>
      <c r="Z63" s="123"/>
      <c r="AA63" s="123"/>
      <c r="AB63" s="123"/>
      <c r="AC63" s="123"/>
      <c r="AD63" s="123"/>
      <c r="AE63" s="123"/>
      <c r="AF63" s="123"/>
      <c r="AG63" s="123"/>
      <c r="AH63" s="123"/>
      <c r="AI63" s="123"/>
      <c r="AJ63" s="123"/>
      <c r="AK63" s="123"/>
      <c r="AL63" s="123"/>
      <c r="AM63" s="123"/>
      <c r="AN63" s="197"/>
      <c r="AP63" s="84"/>
    </row>
    <row r="64" spans="2:42">
      <c r="B64" s="91"/>
      <c r="C64" s="111"/>
      <c r="D64" s="128"/>
      <c r="E64" s="128"/>
      <c r="F64" s="128"/>
      <c r="G64" s="128"/>
      <c r="H64" s="128"/>
      <c r="I64" s="128"/>
      <c r="J64" s="128"/>
      <c r="K64" s="128"/>
      <c r="L64" s="128"/>
      <c r="M64" s="128"/>
      <c r="N64" s="128"/>
      <c r="O64" s="128"/>
      <c r="P64" s="128"/>
      <c r="Q64" s="128"/>
      <c r="R64" s="128"/>
      <c r="S64" s="128"/>
      <c r="T64" s="198"/>
      <c r="U64" s="111"/>
      <c r="V64" s="128"/>
      <c r="W64" s="128"/>
      <c r="X64" s="128"/>
      <c r="Y64" s="128"/>
      <c r="Z64" s="128"/>
      <c r="AA64" s="128"/>
      <c r="AB64" s="128"/>
      <c r="AC64" s="128"/>
      <c r="AD64" s="128"/>
      <c r="AE64" s="128"/>
      <c r="AF64" s="128"/>
      <c r="AG64" s="128"/>
      <c r="AH64" s="128"/>
      <c r="AI64" s="128"/>
      <c r="AJ64" s="128"/>
      <c r="AK64" s="128"/>
      <c r="AL64" s="128"/>
      <c r="AM64" s="128"/>
      <c r="AN64" s="198"/>
      <c r="AP64" s="84"/>
    </row>
    <row r="65" spans="2:43" ht="14.25" customHeight="1">
      <c r="B65" s="97" t="s">
        <v>3</v>
      </c>
      <c r="C65" s="112"/>
      <c r="D65" s="112"/>
      <c r="E65" s="112"/>
      <c r="F65" s="140"/>
      <c r="G65" s="96" t="s">
        <v>64</v>
      </c>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P65" s="84"/>
    </row>
    <row r="67" spans="2:43">
      <c r="B67" s="85" t="s">
        <v>101</v>
      </c>
    </row>
    <row r="68" spans="2:43">
      <c r="B68" s="85" t="s">
        <v>179</v>
      </c>
    </row>
    <row r="69" spans="2:43">
      <c r="B69" s="85" t="s">
        <v>181</v>
      </c>
    </row>
    <row r="70" spans="2:43">
      <c r="B70" s="85" t="s">
        <v>17</v>
      </c>
    </row>
    <row r="71" spans="2:43">
      <c r="B71" s="85" t="s">
        <v>114</v>
      </c>
    </row>
    <row r="72" spans="2:43">
      <c r="B72" s="85" t="s">
        <v>178</v>
      </c>
    </row>
    <row r="73" spans="2:43">
      <c r="B73" s="85" t="s">
        <v>375</v>
      </c>
      <c r="AP73" s="84"/>
      <c r="AQ73" s="85"/>
    </row>
    <row r="74" spans="2:43">
      <c r="B74" s="85"/>
      <c r="E74" s="84" t="s">
        <v>182</v>
      </c>
      <c r="AP74" s="84"/>
      <c r="AQ74" s="85"/>
    </row>
    <row r="75" spans="2:43">
      <c r="B75" s="85" t="s">
        <v>187</v>
      </c>
    </row>
    <row r="76" spans="2:43">
      <c r="B76" s="85" t="s">
        <v>195</v>
      </c>
    </row>
    <row r="77" spans="2:43">
      <c r="B77" s="85" t="s">
        <v>185</v>
      </c>
    </row>
    <row r="91" spans="2:2" ht="12.75" customHeight="1">
      <c r="B91" s="98"/>
    </row>
    <row r="92" spans="2:2" ht="12.75" customHeight="1">
      <c r="B92" s="98" t="s">
        <v>21</v>
      </c>
    </row>
    <row r="93" spans="2:2" ht="12.75" customHeight="1">
      <c r="B93" s="98" t="s">
        <v>13</v>
      </c>
    </row>
    <row r="94" spans="2:2" ht="12.75" customHeight="1">
      <c r="B94" s="98" t="s">
        <v>35</v>
      </c>
    </row>
    <row r="95" spans="2:2" ht="12.75" customHeight="1">
      <c r="B95" s="98" t="s">
        <v>83</v>
      </c>
    </row>
    <row r="96" spans="2:2" ht="12.75" customHeight="1">
      <c r="B96" s="98" t="s">
        <v>51</v>
      </c>
    </row>
    <row r="97" spans="2:2" ht="12.75" customHeight="1">
      <c r="B97" s="98" t="s">
        <v>75</v>
      </c>
    </row>
    <row r="98" spans="2:2" ht="12.75" customHeight="1">
      <c r="B98" s="98" t="s">
        <v>57</v>
      </c>
    </row>
    <row r="99" spans="2:2" ht="12.75" customHeight="1">
      <c r="B99" s="98" t="s">
        <v>85</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28"/>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r:id="rId1"/>
  <headerFooter alignWithMargins="0"/>
  <rowBreaks count="1" manualBreakCount="1">
    <brk id="43" max="40" man="1"/>
  </rowBreaks>
  <colBreaks count="1" manualBreakCount="1">
    <brk id="26" max="81"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84" customWidth="1"/>
    <col min="2" max="2" width="4.25" style="84" customWidth="1"/>
    <col min="3" max="3" width="3.375" style="84" customWidth="1"/>
    <col min="4" max="4" width="0.5" style="84" customWidth="1"/>
    <col min="5" max="39" width="3.125" style="84" customWidth="1"/>
    <col min="40" max="40" width="9" style="85" customWidth="1"/>
    <col min="41" max="16384" width="9" style="84" customWidth="1"/>
  </cols>
  <sheetData>
    <row r="1" spans="2:40" s="86" customFormat="1">
      <c r="AN1" s="87"/>
    </row>
    <row r="2" spans="2:40" s="86" customFormat="1">
      <c r="B2" s="87" t="s">
        <v>5</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2:40" s="86" customFormat="1" ht="14.25" customHeight="1">
      <c r="Z3" s="97" t="s">
        <v>10</v>
      </c>
      <c r="AA3" s="112"/>
      <c r="AB3" s="112"/>
      <c r="AC3" s="112"/>
      <c r="AD3" s="140"/>
      <c r="AE3" s="183"/>
      <c r="AF3" s="189"/>
      <c r="AG3" s="189"/>
      <c r="AH3" s="189"/>
      <c r="AI3" s="189"/>
      <c r="AJ3" s="189"/>
      <c r="AK3" s="189"/>
      <c r="AL3" s="208"/>
      <c r="AM3" s="245"/>
      <c r="AN3" s="87"/>
    </row>
    <row r="4" spans="2:40" s="86" customFormat="1">
      <c r="AN4" s="246"/>
    </row>
    <row r="5" spans="2:40" s="86" customFormat="1">
      <c r="B5" s="88" t="s">
        <v>86</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86" customFormat="1" ht="13.5" customHeight="1">
      <c r="AC6" s="87"/>
      <c r="AD6" s="207"/>
      <c r="AE6" s="207" t="s">
        <v>79</v>
      </c>
      <c r="AH6" s="86" t="s">
        <v>11</v>
      </c>
      <c r="AJ6" s="86" t="s">
        <v>73</v>
      </c>
      <c r="AL6" s="86" t="s">
        <v>80</v>
      </c>
    </row>
    <row r="7" spans="2:40" s="86" customFormat="1">
      <c r="B7" s="88" t="s">
        <v>156</v>
      </c>
      <c r="C7" s="88"/>
      <c r="D7" s="88"/>
      <c r="E7" s="88"/>
      <c r="F7" s="88"/>
      <c r="G7" s="88"/>
      <c r="H7" s="88"/>
      <c r="I7" s="88"/>
      <c r="J7" s="88"/>
      <c r="K7" s="88"/>
      <c r="L7" s="88"/>
      <c r="M7" s="88"/>
      <c r="N7" s="88"/>
      <c r="O7" s="88"/>
      <c r="P7" s="88"/>
      <c r="Q7" s="88"/>
      <c r="R7" s="88"/>
      <c r="S7" s="88"/>
      <c r="T7" s="88"/>
    </row>
    <row r="8" spans="2:40" s="86" customFormat="1">
      <c r="AC8" s="87" t="s">
        <v>125</v>
      </c>
    </row>
    <row r="9" spans="2:40" s="86" customFormat="1">
      <c r="C9" s="87" t="s">
        <v>87</v>
      </c>
      <c r="D9" s="87"/>
    </row>
    <row r="10" spans="2:40" s="86" customFormat="1" ht="6.75" customHeight="1">
      <c r="C10" s="87"/>
      <c r="D10" s="87"/>
    </row>
    <row r="11" spans="2:40" s="86" customFormat="1" ht="14.25" customHeight="1">
      <c r="B11" s="89" t="s">
        <v>157</v>
      </c>
      <c r="C11" s="99" t="s">
        <v>33</v>
      </c>
      <c r="D11" s="113"/>
      <c r="E11" s="113"/>
      <c r="F11" s="113"/>
      <c r="G11" s="113"/>
      <c r="H11" s="113"/>
      <c r="I11" s="113"/>
      <c r="J11" s="113"/>
      <c r="K11" s="264"/>
      <c r="L11" s="266"/>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332"/>
    </row>
    <row r="12" spans="2:40" s="86" customFormat="1" ht="14.25" customHeight="1">
      <c r="B12" s="90"/>
      <c r="C12" s="101" t="s">
        <v>106</v>
      </c>
      <c r="D12" s="115"/>
      <c r="E12" s="115"/>
      <c r="F12" s="115"/>
      <c r="G12" s="115"/>
      <c r="H12" s="115"/>
      <c r="I12" s="115"/>
      <c r="J12" s="115"/>
      <c r="K12" s="115"/>
      <c r="L12" s="267"/>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333"/>
    </row>
    <row r="13" spans="2:40" s="86" customFormat="1" ht="13.5" customHeight="1">
      <c r="B13" s="90"/>
      <c r="C13" s="99" t="s">
        <v>37</v>
      </c>
      <c r="D13" s="113"/>
      <c r="E13" s="113"/>
      <c r="F13" s="113"/>
      <c r="G13" s="113"/>
      <c r="H13" s="113"/>
      <c r="I13" s="113"/>
      <c r="J13" s="113"/>
      <c r="K13" s="143"/>
      <c r="L13" s="268" t="s">
        <v>159</v>
      </c>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334"/>
    </row>
    <row r="14" spans="2:40" s="86" customFormat="1">
      <c r="B14" s="90"/>
      <c r="C14" s="101"/>
      <c r="D14" s="115"/>
      <c r="E14" s="115"/>
      <c r="F14" s="115"/>
      <c r="G14" s="115"/>
      <c r="H14" s="115"/>
      <c r="I14" s="115"/>
      <c r="J14" s="115"/>
      <c r="K14" s="144"/>
      <c r="L14" s="269" t="s">
        <v>162</v>
      </c>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335"/>
    </row>
    <row r="15" spans="2:40" s="86" customFormat="1">
      <c r="B15" s="90"/>
      <c r="C15" s="100"/>
      <c r="D15" s="114"/>
      <c r="E15" s="114"/>
      <c r="F15" s="114"/>
      <c r="G15" s="114"/>
      <c r="H15" s="114"/>
      <c r="I15" s="114"/>
      <c r="J15" s="114"/>
      <c r="K15" s="142"/>
      <c r="L15" s="270" t="s">
        <v>163</v>
      </c>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336"/>
    </row>
    <row r="16" spans="2:40" s="86" customFormat="1" ht="14.25" customHeight="1">
      <c r="B16" s="90"/>
      <c r="C16" s="102" t="s">
        <v>31</v>
      </c>
      <c r="D16" s="116"/>
      <c r="E16" s="116"/>
      <c r="F16" s="116"/>
      <c r="G16" s="116"/>
      <c r="H16" s="116"/>
      <c r="I16" s="116"/>
      <c r="J16" s="116"/>
      <c r="K16" s="145"/>
      <c r="L16" s="97" t="s">
        <v>38</v>
      </c>
      <c r="M16" s="112"/>
      <c r="N16" s="112"/>
      <c r="O16" s="112"/>
      <c r="P16" s="140"/>
      <c r="Q16" s="296"/>
      <c r="R16" s="300"/>
      <c r="S16" s="300"/>
      <c r="T16" s="300"/>
      <c r="U16" s="300"/>
      <c r="V16" s="300"/>
      <c r="W16" s="300"/>
      <c r="X16" s="300"/>
      <c r="Y16" s="310"/>
      <c r="Z16" s="213" t="s">
        <v>39</v>
      </c>
      <c r="AA16" s="161"/>
      <c r="AB16" s="161"/>
      <c r="AC16" s="161"/>
      <c r="AD16" s="222"/>
      <c r="AE16" s="298"/>
      <c r="AF16" s="301"/>
      <c r="AG16" s="277"/>
      <c r="AH16" s="277"/>
      <c r="AI16" s="277"/>
      <c r="AJ16" s="279"/>
      <c r="AK16" s="279"/>
      <c r="AL16" s="334"/>
    </row>
    <row r="17" spans="2:40" ht="14.25" customHeight="1">
      <c r="B17" s="90"/>
      <c r="C17" s="103" t="s">
        <v>103</v>
      </c>
      <c r="D17" s="117"/>
      <c r="E17" s="117"/>
      <c r="F17" s="117"/>
      <c r="G17" s="117"/>
      <c r="H17" s="117"/>
      <c r="I17" s="117"/>
      <c r="J17" s="117"/>
      <c r="K17" s="146"/>
      <c r="L17" s="271"/>
      <c r="M17" s="271"/>
      <c r="N17" s="271"/>
      <c r="O17" s="271"/>
      <c r="P17" s="271"/>
      <c r="Q17" s="271"/>
      <c r="R17" s="271"/>
      <c r="S17" s="271"/>
      <c r="U17" s="97" t="s">
        <v>41</v>
      </c>
      <c r="V17" s="112"/>
      <c r="W17" s="112"/>
      <c r="X17" s="112"/>
      <c r="Y17" s="140"/>
      <c r="Z17" s="289"/>
      <c r="AA17" s="285"/>
      <c r="AB17" s="285"/>
      <c r="AC17" s="285"/>
      <c r="AD17" s="285"/>
      <c r="AE17" s="285"/>
      <c r="AF17" s="285"/>
      <c r="AG17" s="285"/>
      <c r="AH17" s="285"/>
      <c r="AI17" s="285"/>
      <c r="AJ17" s="285"/>
      <c r="AK17" s="285"/>
      <c r="AL17" s="243"/>
      <c r="AN17" s="84"/>
    </row>
    <row r="18" spans="2:40" ht="14.25" customHeight="1">
      <c r="B18" s="90"/>
      <c r="C18" s="96" t="s">
        <v>42</v>
      </c>
      <c r="D18" s="96"/>
      <c r="E18" s="96"/>
      <c r="F18" s="96"/>
      <c r="G18" s="96"/>
      <c r="H18" s="261"/>
      <c r="I18" s="261"/>
      <c r="J18" s="261"/>
      <c r="K18" s="265"/>
      <c r="L18" s="97" t="s">
        <v>32</v>
      </c>
      <c r="M18" s="112"/>
      <c r="N18" s="112"/>
      <c r="O18" s="112"/>
      <c r="P18" s="140"/>
      <c r="Q18" s="297"/>
      <c r="R18" s="216"/>
      <c r="S18" s="216"/>
      <c r="T18" s="216"/>
      <c r="U18" s="216"/>
      <c r="V18" s="216"/>
      <c r="W18" s="216"/>
      <c r="X18" s="216"/>
      <c r="Y18" s="311"/>
      <c r="Z18" s="127" t="s">
        <v>29</v>
      </c>
      <c r="AA18" s="127"/>
      <c r="AB18" s="127"/>
      <c r="AC18" s="127"/>
      <c r="AD18" s="195"/>
      <c r="AE18" s="319"/>
      <c r="AF18" s="220"/>
      <c r="AG18" s="220"/>
      <c r="AH18" s="220"/>
      <c r="AI18" s="220"/>
      <c r="AJ18" s="220"/>
      <c r="AK18" s="220"/>
      <c r="AL18" s="243"/>
      <c r="AN18" s="84"/>
    </row>
    <row r="19" spans="2:40" ht="13.5" customHeight="1">
      <c r="B19" s="90"/>
      <c r="C19" s="250" t="s">
        <v>44</v>
      </c>
      <c r="D19" s="250"/>
      <c r="E19" s="250"/>
      <c r="F19" s="250"/>
      <c r="G19" s="250"/>
      <c r="H19" s="262"/>
      <c r="I19" s="262"/>
      <c r="J19" s="262"/>
      <c r="K19" s="262"/>
      <c r="L19" s="268" t="s">
        <v>159</v>
      </c>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334"/>
      <c r="AN19" s="84"/>
    </row>
    <row r="20" spans="2:40" ht="14.25" customHeight="1">
      <c r="B20" s="90"/>
      <c r="C20" s="250"/>
      <c r="D20" s="250"/>
      <c r="E20" s="250"/>
      <c r="F20" s="250"/>
      <c r="G20" s="250"/>
      <c r="H20" s="262"/>
      <c r="I20" s="262"/>
      <c r="J20" s="262"/>
      <c r="K20" s="262"/>
      <c r="L20" s="269" t="s">
        <v>162</v>
      </c>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335"/>
      <c r="AN20" s="84"/>
    </row>
    <row r="21" spans="2:40">
      <c r="B21" s="91"/>
      <c r="C21" s="251"/>
      <c r="D21" s="251"/>
      <c r="E21" s="251"/>
      <c r="F21" s="251"/>
      <c r="G21" s="251"/>
      <c r="H21" s="263"/>
      <c r="I21" s="263"/>
      <c r="J21" s="263"/>
      <c r="K21" s="263"/>
      <c r="L21" s="272"/>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337"/>
      <c r="AN21" s="84"/>
    </row>
    <row r="22" spans="2:40" ht="13.5" customHeight="1">
      <c r="B22" s="92" t="s">
        <v>166</v>
      </c>
      <c r="C22" s="99" t="s">
        <v>134</v>
      </c>
      <c r="D22" s="113"/>
      <c r="E22" s="113"/>
      <c r="F22" s="113"/>
      <c r="G22" s="113"/>
      <c r="H22" s="113"/>
      <c r="I22" s="113"/>
      <c r="J22" s="113"/>
      <c r="K22" s="143"/>
      <c r="L22" s="268" t="s">
        <v>159</v>
      </c>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334"/>
      <c r="AN22" s="84"/>
    </row>
    <row r="23" spans="2:40" ht="14.25" customHeight="1">
      <c r="B23" s="93"/>
      <c r="C23" s="101"/>
      <c r="D23" s="115"/>
      <c r="E23" s="115"/>
      <c r="F23" s="115"/>
      <c r="G23" s="115"/>
      <c r="H23" s="115"/>
      <c r="I23" s="115"/>
      <c r="J23" s="115"/>
      <c r="K23" s="144"/>
      <c r="L23" s="269" t="s">
        <v>162</v>
      </c>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335"/>
      <c r="AN23" s="84"/>
    </row>
    <row r="24" spans="2:40">
      <c r="B24" s="93"/>
      <c r="C24" s="100"/>
      <c r="D24" s="114"/>
      <c r="E24" s="114"/>
      <c r="F24" s="114"/>
      <c r="G24" s="114"/>
      <c r="H24" s="114"/>
      <c r="I24" s="114"/>
      <c r="J24" s="114"/>
      <c r="K24" s="142"/>
      <c r="L24" s="272"/>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337"/>
      <c r="AN24" s="84"/>
    </row>
    <row r="25" spans="2:40" ht="14.25" customHeight="1">
      <c r="B25" s="93"/>
      <c r="C25" s="250" t="s">
        <v>31</v>
      </c>
      <c r="D25" s="250"/>
      <c r="E25" s="250"/>
      <c r="F25" s="250"/>
      <c r="G25" s="250"/>
      <c r="H25" s="250"/>
      <c r="I25" s="250"/>
      <c r="J25" s="250"/>
      <c r="K25" s="250"/>
      <c r="L25" s="97" t="s">
        <v>38</v>
      </c>
      <c r="M25" s="112"/>
      <c r="N25" s="112"/>
      <c r="O25" s="112"/>
      <c r="P25" s="140"/>
      <c r="Q25" s="296"/>
      <c r="R25" s="300"/>
      <c r="S25" s="300"/>
      <c r="T25" s="300"/>
      <c r="U25" s="300"/>
      <c r="V25" s="300"/>
      <c r="W25" s="300"/>
      <c r="X25" s="300"/>
      <c r="Y25" s="310"/>
      <c r="Z25" s="213" t="s">
        <v>39</v>
      </c>
      <c r="AA25" s="161"/>
      <c r="AB25" s="161"/>
      <c r="AC25" s="161"/>
      <c r="AD25" s="222"/>
      <c r="AE25" s="298"/>
      <c r="AF25" s="301"/>
      <c r="AG25" s="277"/>
      <c r="AH25" s="277"/>
      <c r="AI25" s="277"/>
      <c r="AJ25" s="279"/>
      <c r="AK25" s="279"/>
      <c r="AL25" s="334"/>
      <c r="AN25" s="84"/>
    </row>
    <row r="26" spans="2:40" ht="13.5" customHeight="1">
      <c r="B26" s="93"/>
      <c r="C26" s="252" t="s">
        <v>40</v>
      </c>
      <c r="D26" s="252"/>
      <c r="E26" s="252"/>
      <c r="F26" s="252"/>
      <c r="G26" s="252"/>
      <c r="H26" s="252"/>
      <c r="I26" s="252"/>
      <c r="J26" s="252"/>
      <c r="K26" s="252"/>
      <c r="L26" s="268" t="s">
        <v>159</v>
      </c>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334"/>
      <c r="AN26" s="84"/>
    </row>
    <row r="27" spans="2:40" ht="14.25" customHeight="1">
      <c r="B27" s="93"/>
      <c r="C27" s="252"/>
      <c r="D27" s="252"/>
      <c r="E27" s="252"/>
      <c r="F27" s="252"/>
      <c r="G27" s="252"/>
      <c r="H27" s="252"/>
      <c r="I27" s="252"/>
      <c r="J27" s="252"/>
      <c r="K27" s="252"/>
      <c r="L27" s="269" t="s">
        <v>162</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335"/>
      <c r="AN27" s="84"/>
    </row>
    <row r="28" spans="2:40">
      <c r="B28" s="93"/>
      <c r="C28" s="252"/>
      <c r="D28" s="252"/>
      <c r="E28" s="252"/>
      <c r="F28" s="252"/>
      <c r="G28" s="252"/>
      <c r="H28" s="252"/>
      <c r="I28" s="252"/>
      <c r="J28" s="252"/>
      <c r="K28" s="252"/>
      <c r="L28" s="272"/>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337"/>
      <c r="AN28" s="84"/>
    </row>
    <row r="29" spans="2:40" ht="14.25" customHeight="1">
      <c r="B29" s="93"/>
      <c r="C29" s="250" t="s">
        <v>31</v>
      </c>
      <c r="D29" s="250"/>
      <c r="E29" s="250"/>
      <c r="F29" s="250"/>
      <c r="G29" s="250"/>
      <c r="H29" s="250"/>
      <c r="I29" s="250"/>
      <c r="J29" s="250"/>
      <c r="K29" s="250"/>
      <c r="L29" s="97" t="s">
        <v>38</v>
      </c>
      <c r="M29" s="112"/>
      <c r="N29" s="112"/>
      <c r="O29" s="112"/>
      <c r="P29" s="140"/>
      <c r="Q29" s="298"/>
      <c r="R29" s="301"/>
      <c r="S29" s="301"/>
      <c r="T29" s="301"/>
      <c r="U29" s="301"/>
      <c r="V29" s="301"/>
      <c r="W29" s="301"/>
      <c r="X29" s="301"/>
      <c r="Y29" s="312"/>
      <c r="Z29" s="213" t="s">
        <v>39</v>
      </c>
      <c r="AA29" s="161"/>
      <c r="AB29" s="161"/>
      <c r="AC29" s="161"/>
      <c r="AD29" s="222"/>
      <c r="AE29" s="298"/>
      <c r="AF29" s="301"/>
      <c r="AG29" s="277"/>
      <c r="AH29" s="277"/>
      <c r="AI29" s="277"/>
      <c r="AJ29" s="279"/>
      <c r="AK29" s="279"/>
      <c r="AL29" s="334"/>
      <c r="AN29" s="84"/>
    </row>
    <row r="30" spans="2:40" ht="14.25" customHeight="1">
      <c r="B30" s="93"/>
      <c r="C30" s="250" t="s">
        <v>45</v>
      </c>
      <c r="D30" s="250"/>
      <c r="E30" s="250"/>
      <c r="F30" s="250"/>
      <c r="G30" s="250"/>
      <c r="H30" s="250"/>
      <c r="I30" s="250"/>
      <c r="J30" s="250"/>
      <c r="K30" s="250"/>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84"/>
    </row>
    <row r="31" spans="2:40" ht="13.5" customHeight="1">
      <c r="B31" s="93"/>
      <c r="C31" s="250" t="s">
        <v>22</v>
      </c>
      <c r="D31" s="250"/>
      <c r="E31" s="250"/>
      <c r="F31" s="250"/>
      <c r="G31" s="250"/>
      <c r="H31" s="250"/>
      <c r="I31" s="250"/>
      <c r="J31" s="250"/>
      <c r="K31" s="250"/>
      <c r="L31" s="268" t="s">
        <v>159</v>
      </c>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334"/>
      <c r="AN31" s="84"/>
    </row>
    <row r="32" spans="2:40" ht="14.25" customHeight="1">
      <c r="B32" s="93"/>
      <c r="C32" s="250"/>
      <c r="D32" s="250"/>
      <c r="E32" s="250"/>
      <c r="F32" s="250"/>
      <c r="G32" s="250"/>
      <c r="H32" s="250"/>
      <c r="I32" s="250"/>
      <c r="J32" s="250"/>
      <c r="K32" s="250"/>
      <c r="L32" s="269" t="s">
        <v>162</v>
      </c>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335"/>
      <c r="AN32" s="84"/>
    </row>
    <row r="33" spans="2:40">
      <c r="B33" s="94"/>
      <c r="C33" s="250"/>
      <c r="D33" s="250"/>
      <c r="E33" s="250"/>
      <c r="F33" s="250"/>
      <c r="G33" s="250"/>
      <c r="H33" s="250"/>
      <c r="I33" s="250"/>
      <c r="J33" s="250"/>
      <c r="K33" s="250"/>
      <c r="L33" s="272"/>
      <c r="M33" s="281"/>
      <c r="N33" s="280"/>
      <c r="O33" s="280"/>
      <c r="P33" s="280"/>
      <c r="Q33" s="280"/>
      <c r="R33" s="280"/>
      <c r="S33" s="280"/>
      <c r="T33" s="280"/>
      <c r="U33" s="280"/>
      <c r="V33" s="280"/>
      <c r="W33" s="280"/>
      <c r="X33" s="280"/>
      <c r="Y33" s="280"/>
      <c r="Z33" s="280"/>
      <c r="AA33" s="280"/>
      <c r="AB33" s="280"/>
      <c r="AC33" s="281"/>
      <c r="AD33" s="281"/>
      <c r="AE33" s="281"/>
      <c r="AF33" s="281"/>
      <c r="AG33" s="281"/>
      <c r="AH33" s="280"/>
      <c r="AI33" s="280"/>
      <c r="AJ33" s="280"/>
      <c r="AK33" s="280"/>
      <c r="AL33" s="336"/>
      <c r="AN33" s="84"/>
    </row>
    <row r="34" spans="2:40" ht="13.5" customHeight="1">
      <c r="B34" s="92" t="s">
        <v>19</v>
      </c>
      <c r="C34" s="108" t="s">
        <v>167</v>
      </c>
      <c r="D34" s="122"/>
      <c r="E34" s="122"/>
      <c r="F34" s="122"/>
      <c r="G34" s="122"/>
      <c r="H34" s="122"/>
      <c r="I34" s="122"/>
      <c r="J34" s="122"/>
      <c r="K34" s="122"/>
      <c r="L34" s="122"/>
      <c r="M34" s="164" t="s">
        <v>50</v>
      </c>
      <c r="N34" s="170"/>
      <c r="O34" s="173" t="s">
        <v>95</v>
      </c>
      <c r="P34" s="176"/>
      <c r="Q34" s="180"/>
      <c r="R34" s="185" t="s">
        <v>52</v>
      </c>
      <c r="S34" s="191"/>
      <c r="T34" s="191"/>
      <c r="U34" s="191"/>
      <c r="V34" s="191"/>
      <c r="W34" s="191"/>
      <c r="X34" s="204"/>
      <c r="Y34" s="173" t="s">
        <v>109</v>
      </c>
      <c r="Z34" s="176"/>
      <c r="AA34" s="176"/>
      <c r="AB34" s="180"/>
      <c r="AC34" s="218" t="s">
        <v>110</v>
      </c>
      <c r="AD34" s="223"/>
      <c r="AE34" s="223"/>
      <c r="AF34" s="223"/>
      <c r="AG34" s="326"/>
      <c r="AH34" s="330" t="s">
        <v>98</v>
      </c>
      <c r="AI34" s="331"/>
      <c r="AJ34" s="331"/>
      <c r="AK34" s="331"/>
      <c r="AL34" s="338"/>
      <c r="AN34" s="84"/>
    </row>
    <row r="35" spans="2:40" ht="14.25" customHeight="1">
      <c r="B35" s="93"/>
      <c r="C35" s="109"/>
      <c r="D35" s="123"/>
      <c r="E35" s="123"/>
      <c r="F35" s="123"/>
      <c r="G35" s="123"/>
      <c r="H35" s="123"/>
      <c r="I35" s="123"/>
      <c r="J35" s="123"/>
      <c r="K35" s="123"/>
      <c r="L35" s="123"/>
      <c r="M35" s="165"/>
      <c r="N35" s="171"/>
      <c r="O35" s="174" t="s">
        <v>26</v>
      </c>
      <c r="P35" s="177"/>
      <c r="Q35" s="181"/>
      <c r="R35" s="186"/>
      <c r="S35" s="192"/>
      <c r="T35" s="192"/>
      <c r="U35" s="192"/>
      <c r="V35" s="192"/>
      <c r="W35" s="192"/>
      <c r="X35" s="205"/>
      <c r="Y35" s="210" t="s">
        <v>48</v>
      </c>
      <c r="Z35" s="214"/>
      <c r="AA35" s="214"/>
      <c r="AB35" s="214"/>
      <c r="AC35" s="318" t="s">
        <v>2</v>
      </c>
      <c r="AD35" s="324"/>
      <c r="AE35" s="324"/>
      <c r="AF35" s="324"/>
      <c r="AG35" s="327"/>
      <c r="AH35" s="219" t="s">
        <v>99</v>
      </c>
      <c r="AI35" s="224"/>
      <c r="AJ35" s="224"/>
      <c r="AK35" s="224"/>
      <c r="AL35" s="339"/>
      <c r="AN35" s="84"/>
    </row>
    <row r="36" spans="2:40" ht="14.25" customHeight="1">
      <c r="B36" s="93"/>
      <c r="C36" s="90"/>
      <c r="D36" s="124"/>
      <c r="E36" s="130" t="s">
        <v>16</v>
      </c>
      <c r="F36" s="130"/>
      <c r="G36" s="130"/>
      <c r="H36" s="130"/>
      <c r="I36" s="130"/>
      <c r="J36" s="130"/>
      <c r="K36" s="130"/>
      <c r="L36" s="151"/>
      <c r="M36" s="282"/>
      <c r="N36" s="286"/>
      <c r="O36" s="289"/>
      <c r="P36" s="285"/>
      <c r="Q36" s="286"/>
      <c r="R36" s="302" t="s">
        <v>111</v>
      </c>
      <c r="S36" s="247"/>
      <c r="T36" s="247"/>
      <c r="U36" s="247"/>
      <c r="V36" s="247"/>
      <c r="W36" s="247"/>
      <c r="X36" s="247"/>
      <c r="Y36" s="201"/>
      <c r="Z36" s="216"/>
      <c r="AA36" s="216"/>
      <c r="AB36" s="216"/>
      <c r="AC36" s="319"/>
      <c r="AD36" s="220"/>
      <c r="AE36" s="220"/>
      <c r="AF36" s="220"/>
      <c r="AG36" s="243"/>
      <c r="AH36" s="319"/>
      <c r="AI36" s="220"/>
      <c r="AJ36" s="220"/>
      <c r="AK36" s="220"/>
      <c r="AL36" s="243" t="s">
        <v>58</v>
      </c>
      <c r="AN36" s="84"/>
    </row>
    <row r="37" spans="2:40" ht="14.25" customHeight="1">
      <c r="B37" s="93"/>
      <c r="C37" s="90"/>
      <c r="D37" s="124"/>
      <c r="E37" s="130" t="s">
        <v>1</v>
      </c>
      <c r="F37" s="135"/>
      <c r="G37" s="135"/>
      <c r="H37" s="135"/>
      <c r="I37" s="135"/>
      <c r="J37" s="135"/>
      <c r="K37" s="135"/>
      <c r="L37" s="152"/>
      <c r="M37" s="282"/>
      <c r="N37" s="286"/>
      <c r="O37" s="289"/>
      <c r="P37" s="285"/>
      <c r="Q37" s="286"/>
      <c r="R37" s="302" t="s">
        <v>111</v>
      </c>
      <c r="S37" s="247"/>
      <c r="T37" s="247"/>
      <c r="U37" s="247"/>
      <c r="V37" s="247"/>
      <c r="W37" s="247"/>
      <c r="X37" s="247"/>
      <c r="Y37" s="201"/>
      <c r="Z37" s="216"/>
      <c r="AA37" s="216"/>
      <c r="AB37" s="216"/>
      <c r="AC37" s="319"/>
      <c r="AD37" s="220"/>
      <c r="AE37" s="220"/>
      <c r="AF37" s="220"/>
      <c r="AG37" s="243"/>
      <c r="AH37" s="319"/>
      <c r="AI37" s="220"/>
      <c r="AJ37" s="220"/>
      <c r="AK37" s="220"/>
      <c r="AL37" s="243" t="s">
        <v>58</v>
      </c>
      <c r="AN37" s="84"/>
    </row>
    <row r="38" spans="2:40" ht="14.25" customHeight="1">
      <c r="B38" s="93"/>
      <c r="C38" s="90"/>
      <c r="D38" s="124"/>
      <c r="E38" s="130" t="s">
        <v>8</v>
      </c>
      <c r="F38" s="135"/>
      <c r="G38" s="135"/>
      <c r="H38" s="135"/>
      <c r="I38" s="135"/>
      <c r="J38" s="135"/>
      <c r="K38" s="135"/>
      <c r="L38" s="152"/>
      <c r="M38" s="282"/>
      <c r="N38" s="286"/>
      <c r="O38" s="289"/>
      <c r="P38" s="285"/>
      <c r="Q38" s="286"/>
      <c r="R38" s="302" t="s">
        <v>111</v>
      </c>
      <c r="S38" s="247"/>
      <c r="T38" s="247"/>
      <c r="U38" s="247"/>
      <c r="V38" s="247"/>
      <c r="W38" s="247"/>
      <c r="X38" s="247"/>
      <c r="Y38" s="201"/>
      <c r="Z38" s="216"/>
      <c r="AA38" s="216"/>
      <c r="AB38" s="216"/>
      <c r="AC38" s="319"/>
      <c r="AD38" s="220"/>
      <c r="AE38" s="220"/>
      <c r="AF38" s="220"/>
      <c r="AG38" s="243"/>
      <c r="AH38" s="319"/>
      <c r="AI38" s="220"/>
      <c r="AJ38" s="220"/>
      <c r="AK38" s="220"/>
      <c r="AL38" s="243" t="s">
        <v>58</v>
      </c>
      <c r="AN38" s="84"/>
    </row>
    <row r="39" spans="2:40" ht="14.25" customHeight="1">
      <c r="B39" s="93"/>
      <c r="C39" s="90"/>
      <c r="D39" s="124"/>
      <c r="E39" s="130" t="s">
        <v>28</v>
      </c>
      <c r="F39" s="135"/>
      <c r="G39" s="135"/>
      <c r="H39" s="135"/>
      <c r="I39" s="135"/>
      <c r="J39" s="135"/>
      <c r="K39" s="135"/>
      <c r="L39" s="152"/>
      <c r="M39" s="282"/>
      <c r="N39" s="286"/>
      <c r="O39" s="289"/>
      <c r="P39" s="285"/>
      <c r="Q39" s="286"/>
      <c r="R39" s="302" t="s">
        <v>111</v>
      </c>
      <c r="S39" s="247"/>
      <c r="T39" s="247"/>
      <c r="U39" s="247"/>
      <c r="V39" s="247"/>
      <c r="W39" s="247"/>
      <c r="X39" s="247"/>
      <c r="Y39" s="201"/>
      <c r="Z39" s="216"/>
      <c r="AA39" s="216"/>
      <c r="AB39" s="216"/>
      <c r="AC39" s="319"/>
      <c r="AD39" s="220"/>
      <c r="AE39" s="220"/>
      <c r="AF39" s="220"/>
      <c r="AG39" s="243"/>
      <c r="AH39" s="319"/>
      <c r="AI39" s="220"/>
      <c r="AJ39" s="220"/>
      <c r="AK39" s="220"/>
      <c r="AL39" s="243" t="s">
        <v>58</v>
      </c>
      <c r="AN39" s="84"/>
    </row>
    <row r="40" spans="2:40" ht="14.25" customHeight="1">
      <c r="B40" s="93"/>
      <c r="C40" s="90"/>
      <c r="D40" s="124"/>
      <c r="E40" s="130" t="s">
        <v>24</v>
      </c>
      <c r="F40" s="135"/>
      <c r="G40" s="135"/>
      <c r="H40" s="135"/>
      <c r="I40" s="135"/>
      <c r="J40" s="135"/>
      <c r="K40" s="135"/>
      <c r="L40" s="152"/>
      <c r="M40" s="282"/>
      <c r="N40" s="286"/>
      <c r="O40" s="289"/>
      <c r="P40" s="285"/>
      <c r="Q40" s="286"/>
      <c r="R40" s="302" t="s">
        <v>111</v>
      </c>
      <c r="S40" s="247"/>
      <c r="T40" s="247"/>
      <c r="U40" s="247"/>
      <c r="V40" s="247"/>
      <c r="W40" s="247"/>
      <c r="X40" s="247"/>
      <c r="Y40" s="201"/>
      <c r="Z40" s="216"/>
      <c r="AA40" s="216"/>
      <c r="AB40" s="216"/>
      <c r="AC40" s="319"/>
      <c r="AD40" s="220"/>
      <c r="AE40" s="220"/>
      <c r="AF40" s="220"/>
      <c r="AG40" s="243"/>
      <c r="AH40" s="319"/>
      <c r="AI40" s="220"/>
      <c r="AJ40" s="220"/>
      <c r="AK40" s="220"/>
      <c r="AL40" s="243" t="s">
        <v>58</v>
      </c>
      <c r="AN40" s="84"/>
    </row>
    <row r="41" spans="2:40" ht="14.25" customHeight="1">
      <c r="B41" s="93"/>
      <c r="C41" s="90"/>
      <c r="D41" s="125"/>
      <c r="E41" s="258" t="s">
        <v>91</v>
      </c>
      <c r="F41" s="260"/>
      <c r="G41" s="260"/>
      <c r="H41" s="260"/>
      <c r="I41" s="260"/>
      <c r="J41" s="260"/>
      <c r="K41" s="260"/>
      <c r="L41" s="274"/>
      <c r="M41" s="283"/>
      <c r="N41" s="287"/>
      <c r="O41" s="290"/>
      <c r="P41" s="293"/>
      <c r="Q41" s="287"/>
      <c r="R41" s="303" t="s">
        <v>111</v>
      </c>
      <c r="S41" s="305"/>
      <c r="T41" s="305"/>
      <c r="U41" s="305"/>
      <c r="V41" s="305"/>
      <c r="W41" s="305"/>
      <c r="X41" s="305"/>
      <c r="Y41" s="313"/>
      <c r="Z41" s="315"/>
      <c r="AA41" s="315"/>
      <c r="AB41" s="315"/>
      <c r="AC41" s="320"/>
      <c r="AD41" s="323"/>
      <c r="AE41" s="323"/>
      <c r="AF41" s="323"/>
      <c r="AG41" s="328"/>
      <c r="AH41" s="320"/>
      <c r="AI41" s="323"/>
      <c r="AJ41" s="323"/>
      <c r="AK41" s="323"/>
      <c r="AL41" s="328" t="s">
        <v>58</v>
      </c>
      <c r="AN41" s="84"/>
    </row>
    <row r="42" spans="2:40" ht="14.25" customHeight="1">
      <c r="B42" s="93"/>
      <c r="C42" s="90"/>
      <c r="D42" s="126"/>
      <c r="E42" s="259" t="s">
        <v>89</v>
      </c>
      <c r="F42" s="259"/>
      <c r="G42" s="259"/>
      <c r="H42" s="259"/>
      <c r="I42" s="259"/>
      <c r="J42" s="259"/>
      <c r="K42" s="259"/>
      <c r="L42" s="275"/>
      <c r="M42" s="284"/>
      <c r="N42" s="288"/>
      <c r="O42" s="291"/>
      <c r="P42" s="294"/>
      <c r="Q42" s="288"/>
      <c r="R42" s="304" t="s">
        <v>111</v>
      </c>
      <c r="S42" s="306"/>
      <c r="T42" s="306"/>
      <c r="U42" s="306"/>
      <c r="V42" s="306"/>
      <c r="W42" s="306"/>
      <c r="X42" s="306"/>
      <c r="Y42" s="314"/>
      <c r="Z42" s="316"/>
      <c r="AA42" s="316"/>
      <c r="AB42" s="316"/>
      <c r="AC42" s="321"/>
      <c r="AD42" s="325"/>
      <c r="AE42" s="325"/>
      <c r="AF42" s="325"/>
      <c r="AG42" s="329"/>
      <c r="AH42" s="321"/>
      <c r="AI42" s="325"/>
      <c r="AJ42" s="325"/>
      <c r="AK42" s="325"/>
      <c r="AL42" s="329" t="s">
        <v>58</v>
      </c>
      <c r="AN42" s="84"/>
    </row>
    <row r="43" spans="2:40" ht="14.25" customHeight="1">
      <c r="B43" s="93"/>
      <c r="C43" s="90"/>
      <c r="D43" s="124"/>
      <c r="E43" s="130" t="s">
        <v>129</v>
      </c>
      <c r="F43" s="135"/>
      <c r="G43" s="135"/>
      <c r="H43" s="135"/>
      <c r="I43" s="135"/>
      <c r="J43" s="135"/>
      <c r="K43" s="135"/>
      <c r="L43" s="152"/>
      <c r="M43" s="282"/>
      <c r="N43" s="286"/>
      <c r="O43" s="289"/>
      <c r="P43" s="285"/>
      <c r="Q43" s="286"/>
      <c r="R43" s="302" t="s">
        <v>111</v>
      </c>
      <c r="S43" s="247"/>
      <c r="T43" s="247"/>
      <c r="U43" s="247"/>
      <c r="V43" s="247"/>
      <c r="W43" s="247"/>
      <c r="X43" s="247"/>
      <c r="Y43" s="201"/>
      <c r="Z43" s="216"/>
      <c r="AA43" s="216"/>
      <c r="AB43" s="216"/>
      <c r="AC43" s="319"/>
      <c r="AD43" s="220"/>
      <c r="AE43" s="220"/>
      <c r="AF43" s="220"/>
      <c r="AG43" s="243"/>
      <c r="AH43" s="319"/>
      <c r="AI43" s="220"/>
      <c r="AJ43" s="220"/>
      <c r="AK43" s="220"/>
      <c r="AL43" s="243" t="s">
        <v>58</v>
      </c>
      <c r="AN43" s="84"/>
    </row>
    <row r="44" spans="2:40" ht="14.25" customHeight="1">
      <c r="B44" s="93"/>
      <c r="C44" s="90"/>
      <c r="D44" s="124"/>
      <c r="E44" s="130" t="s">
        <v>131</v>
      </c>
      <c r="F44" s="135"/>
      <c r="G44" s="135"/>
      <c r="H44" s="135"/>
      <c r="I44" s="135"/>
      <c r="J44" s="135"/>
      <c r="K44" s="135"/>
      <c r="L44" s="152"/>
      <c r="M44" s="282"/>
      <c r="N44" s="286"/>
      <c r="O44" s="289"/>
      <c r="P44" s="285"/>
      <c r="Q44" s="286"/>
      <c r="R44" s="302" t="s">
        <v>111</v>
      </c>
      <c r="S44" s="247"/>
      <c r="T44" s="247"/>
      <c r="U44" s="247"/>
      <c r="V44" s="247"/>
      <c r="W44" s="247"/>
      <c r="X44" s="247"/>
      <c r="Y44" s="201"/>
      <c r="Z44" s="216"/>
      <c r="AA44" s="216"/>
      <c r="AB44" s="216"/>
      <c r="AC44" s="319"/>
      <c r="AD44" s="220"/>
      <c r="AE44" s="220"/>
      <c r="AF44" s="220"/>
      <c r="AG44" s="243"/>
      <c r="AH44" s="319"/>
      <c r="AI44" s="220"/>
      <c r="AJ44" s="220"/>
      <c r="AK44" s="220"/>
      <c r="AL44" s="243" t="s">
        <v>58</v>
      </c>
      <c r="AN44" s="84"/>
    </row>
    <row r="45" spans="2:40" ht="14.25" customHeight="1">
      <c r="B45" s="93"/>
      <c r="C45" s="90"/>
      <c r="D45" s="124"/>
      <c r="E45" s="130" t="s">
        <v>133</v>
      </c>
      <c r="F45" s="135"/>
      <c r="G45" s="135"/>
      <c r="H45" s="135"/>
      <c r="I45" s="135"/>
      <c r="J45" s="135"/>
      <c r="K45" s="135"/>
      <c r="L45" s="152"/>
      <c r="M45" s="282"/>
      <c r="N45" s="286"/>
      <c r="O45" s="289"/>
      <c r="P45" s="285"/>
      <c r="Q45" s="286"/>
      <c r="R45" s="302" t="s">
        <v>111</v>
      </c>
      <c r="S45" s="247"/>
      <c r="T45" s="247"/>
      <c r="U45" s="247"/>
      <c r="V45" s="247"/>
      <c r="W45" s="247"/>
      <c r="X45" s="247"/>
      <c r="Y45" s="201"/>
      <c r="Z45" s="216"/>
      <c r="AA45" s="216"/>
      <c r="AB45" s="216"/>
      <c r="AC45" s="319"/>
      <c r="AD45" s="220"/>
      <c r="AE45" s="220"/>
      <c r="AF45" s="220"/>
      <c r="AG45" s="243"/>
      <c r="AH45" s="319"/>
      <c r="AI45" s="220"/>
      <c r="AJ45" s="220"/>
      <c r="AK45" s="220"/>
      <c r="AL45" s="243" t="s">
        <v>58</v>
      </c>
      <c r="AN45" s="84"/>
    </row>
    <row r="46" spans="2:40" ht="14.25" customHeight="1">
      <c r="B46" s="93"/>
      <c r="C46" s="90"/>
      <c r="D46" s="124"/>
      <c r="E46" s="130" t="s">
        <v>149</v>
      </c>
      <c r="F46" s="135"/>
      <c r="G46" s="135"/>
      <c r="H46" s="135"/>
      <c r="I46" s="135"/>
      <c r="J46" s="135"/>
      <c r="K46" s="135"/>
      <c r="L46" s="152"/>
      <c r="M46" s="282"/>
      <c r="N46" s="286"/>
      <c r="O46" s="289"/>
      <c r="P46" s="285"/>
      <c r="Q46" s="286"/>
      <c r="R46" s="302" t="s">
        <v>111</v>
      </c>
      <c r="S46" s="247"/>
      <c r="T46" s="247"/>
      <c r="U46" s="247"/>
      <c r="V46" s="247"/>
      <c r="W46" s="247"/>
      <c r="X46" s="247"/>
      <c r="Y46" s="201"/>
      <c r="Z46" s="216"/>
      <c r="AA46" s="216"/>
      <c r="AB46" s="216"/>
      <c r="AC46" s="319"/>
      <c r="AD46" s="220"/>
      <c r="AE46" s="220"/>
      <c r="AF46" s="220"/>
      <c r="AG46" s="243"/>
      <c r="AH46" s="319"/>
      <c r="AI46" s="220"/>
      <c r="AJ46" s="220"/>
      <c r="AK46" s="220"/>
      <c r="AL46" s="243" t="s">
        <v>58</v>
      </c>
      <c r="AN46" s="84"/>
    </row>
    <row r="47" spans="2:40" ht="14.25" customHeight="1">
      <c r="B47" s="94"/>
      <c r="C47" s="90"/>
      <c r="D47" s="124"/>
      <c r="E47" s="130" t="s">
        <v>152</v>
      </c>
      <c r="F47" s="135"/>
      <c r="G47" s="135"/>
      <c r="H47" s="135"/>
      <c r="I47" s="135"/>
      <c r="J47" s="135"/>
      <c r="K47" s="135"/>
      <c r="L47" s="152"/>
      <c r="M47" s="282"/>
      <c r="N47" s="286"/>
      <c r="O47" s="289"/>
      <c r="P47" s="285"/>
      <c r="Q47" s="286"/>
      <c r="R47" s="302" t="s">
        <v>111</v>
      </c>
      <c r="S47" s="247"/>
      <c r="T47" s="247"/>
      <c r="U47" s="247"/>
      <c r="V47" s="247"/>
      <c r="W47" s="247"/>
      <c r="X47" s="247"/>
      <c r="Y47" s="201"/>
      <c r="Z47" s="216"/>
      <c r="AA47" s="216"/>
      <c r="AB47" s="216"/>
      <c r="AC47" s="319"/>
      <c r="AD47" s="220"/>
      <c r="AE47" s="220"/>
      <c r="AF47" s="220"/>
      <c r="AG47" s="243"/>
      <c r="AH47" s="319"/>
      <c r="AI47" s="220"/>
      <c r="AJ47" s="220"/>
      <c r="AK47" s="220"/>
      <c r="AL47" s="243" t="s">
        <v>58</v>
      </c>
      <c r="AN47" s="84"/>
    </row>
    <row r="48" spans="2:40" ht="14.25" customHeight="1">
      <c r="B48" s="247" t="s">
        <v>97</v>
      </c>
      <c r="C48" s="247"/>
      <c r="D48" s="247"/>
      <c r="E48" s="247"/>
      <c r="F48" s="247"/>
      <c r="G48" s="247"/>
      <c r="H48" s="247"/>
      <c r="I48" s="247"/>
      <c r="J48" s="247"/>
      <c r="K48" s="247"/>
      <c r="L48" s="158"/>
      <c r="M48" s="167"/>
      <c r="N48" s="167"/>
      <c r="O48" s="167"/>
      <c r="P48" s="167"/>
      <c r="Q48" s="167"/>
      <c r="R48" s="188"/>
      <c r="S48" s="188"/>
      <c r="T48" s="188"/>
      <c r="U48" s="200"/>
      <c r="V48" s="201"/>
      <c r="W48" s="203"/>
      <c r="X48" s="302"/>
      <c r="Y48" s="203"/>
      <c r="Z48" s="216"/>
      <c r="AA48" s="216"/>
      <c r="AB48" s="216"/>
      <c r="AC48" s="220"/>
      <c r="AD48" s="220"/>
      <c r="AE48" s="220"/>
      <c r="AF48" s="220"/>
      <c r="AG48" s="220"/>
      <c r="AH48" s="233"/>
      <c r="AI48" s="220"/>
      <c r="AJ48" s="220"/>
      <c r="AK48" s="220"/>
      <c r="AL48" s="243"/>
      <c r="AN48" s="84"/>
    </row>
    <row r="49" spans="2:40" ht="14.25" customHeight="1">
      <c r="B49" s="247" t="s">
        <v>46</v>
      </c>
      <c r="C49" s="247"/>
      <c r="D49" s="247"/>
      <c r="E49" s="247"/>
      <c r="F49" s="247"/>
      <c r="G49" s="247"/>
      <c r="H49" s="247"/>
      <c r="I49" s="247"/>
      <c r="J49" s="247"/>
      <c r="K49" s="201"/>
      <c r="L49" s="276"/>
      <c r="M49" s="285"/>
      <c r="N49" s="285"/>
      <c r="O49" s="285"/>
      <c r="P49" s="285"/>
      <c r="Q49" s="285"/>
      <c r="R49" s="203"/>
      <c r="S49" s="203"/>
      <c r="T49" s="203"/>
      <c r="U49" s="203"/>
      <c r="V49" s="308"/>
      <c r="W49" s="308"/>
      <c r="X49" s="308"/>
      <c r="Y49" s="308"/>
      <c r="Z49" s="317"/>
      <c r="AA49" s="317"/>
      <c r="AB49" s="317"/>
      <c r="AC49" s="322"/>
      <c r="AD49" s="322"/>
      <c r="AE49" s="322"/>
      <c r="AF49" s="322"/>
      <c r="AG49" s="322"/>
      <c r="AH49" s="177"/>
      <c r="AI49" s="322"/>
      <c r="AJ49" s="322"/>
      <c r="AK49" s="322"/>
      <c r="AL49" s="340"/>
      <c r="AN49" s="84"/>
    </row>
    <row r="50" spans="2:40" ht="14.25" customHeight="1">
      <c r="B50" s="96" t="s">
        <v>54</v>
      </c>
      <c r="C50" s="96"/>
      <c r="D50" s="96"/>
      <c r="E50" s="96"/>
      <c r="F50" s="96"/>
      <c r="G50" s="96"/>
      <c r="H50" s="96"/>
      <c r="I50" s="96"/>
      <c r="J50" s="96"/>
      <c r="K50" s="96"/>
      <c r="L50" s="158"/>
      <c r="M50" s="167"/>
      <c r="N50" s="167"/>
      <c r="O50" s="167"/>
      <c r="P50" s="167"/>
      <c r="Q50" s="167"/>
      <c r="R50" s="188"/>
      <c r="S50" s="188"/>
      <c r="T50" s="188"/>
      <c r="U50" s="200"/>
      <c r="V50" s="201" t="s">
        <v>14</v>
      </c>
      <c r="W50" s="203"/>
      <c r="X50" s="203"/>
      <c r="Y50" s="203"/>
      <c r="Z50" s="216"/>
      <c r="AA50" s="216"/>
      <c r="AB50" s="216"/>
      <c r="AC50" s="220"/>
      <c r="AD50" s="220"/>
      <c r="AE50" s="220"/>
      <c r="AF50" s="220"/>
      <c r="AG50" s="220"/>
      <c r="AH50" s="233"/>
      <c r="AI50" s="220"/>
      <c r="AJ50" s="220"/>
      <c r="AK50" s="220"/>
      <c r="AL50" s="243"/>
      <c r="AN50" s="84"/>
    </row>
    <row r="51" spans="2:40" ht="14.25" customHeight="1">
      <c r="B51" s="248" t="s">
        <v>62</v>
      </c>
      <c r="C51" s="248"/>
      <c r="D51" s="248"/>
      <c r="E51" s="248"/>
      <c r="F51" s="248"/>
      <c r="G51" s="248"/>
      <c r="H51" s="248"/>
      <c r="I51" s="248"/>
      <c r="J51" s="248"/>
      <c r="K51" s="248"/>
      <c r="L51" s="118"/>
      <c r="M51" s="285"/>
      <c r="N51" s="285"/>
      <c r="O51" s="285"/>
      <c r="P51" s="285"/>
      <c r="Q51" s="285"/>
      <c r="R51" s="203"/>
      <c r="S51" s="203"/>
      <c r="T51" s="203"/>
      <c r="U51" s="203"/>
      <c r="V51" s="203"/>
      <c r="W51" s="309"/>
      <c r="X51" s="309"/>
      <c r="Y51" s="309"/>
      <c r="Z51" s="315"/>
      <c r="AA51" s="315"/>
      <c r="AB51" s="315"/>
      <c r="AC51" s="323"/>
      <c r="AD51" s="323"/>
      <c r="AE51" s="323"/>
      <c r="AF51" s="323"/>
      <c r="AG51" s="323"/>
      <c r="AH51" s="176"/>
      <c r="AI51" s="323"/>
      <c r="AJ51" s="323"/>
      <c r="AK51" s="323"/>
      <c r="AL51" s="328"/>
      <c r="AN51" s="84"/>
    </row>
    <row r="52" spans="2:40" ht="14.25" customHeight="1">
      <c r="B52" s="249" t="s">
        <v>47</v>
      </c>
      <c r="C52" s="233"/>
      <c r="D52" s="233"/>
      <c r="E52" s="233"/>
      <c r="F52" s="233"/>
      <c r="G52" s="233"/>
      <c r="H52" s="233"/>
      <c r="I52" s="233"/>
      <c r="J52" s="233"/>
      <c r="K52" s="233"/>
      <c r="L52" s="233"/>
      <c r="M52" s="233"/>
      <c r="N52" s="233"/>
      <c r="O52" s="292"/>
      <c r="P52" s="295"/>
      <c r="Q52" s="299"/>
      <c r="R52" s="299"/>
      <c r="S52" s="299"/>
      <c r="T52" s="299"/>
      <c r="U52" s="307"/>
      <c r="V52" s="201"/>
      <c r="W52" s="203"/>
      <c r="X52" s="203"/>
      <c r="Y52" s="203"/>
      <c r="Z52" s="216"/>
      <c r="AA52" s="216"/>
      <c r="AB52" s="216"/>
      <c r="AC52" s="220"/>
      <c r="AD52" s="220"/>
      <c r="AE52" s="220"/>
      <c r="AF52" s="220"/>
      <c r="AG52" s="220"/>
      <c r="AH52" s="233"/>
      <c r="AI52" s="220"/>
      <c r="AJ52" s="220"/>
      <c r="AK52" s="220"/>
      <c r="AL52" s="243"/>
      <c r="AN52" s="84"/>
    </row>
    <row r="53" spans="2:40" ht="14.25" customHeight="1">
      <c r="B53" s="89" t="s">
        <v>60</v>
      </c>
      <c r="C53" s="110" t="s">
        <v>128</v>
      </c>
      <c r="D53" s="127"/>
      <c r="E53" s="127"/>
      <c r="F53" s="127"/>
      <c r="G53" s="127"/>
      <c r="H53" s="127"/>
      <c r="I53" s="127"/>
      <c r="J53" s="127"/>
      <c r="K53" s="127"/>
      <c r="L53" s="127"/>
      <c r="M53" s="127"/>
      <c r="N53" s="127"/>
      <c r="O53" s="127"/>
      <c r="P53" s="127"/>
      <c r="Q53" s="127"/>
      <c r="R53" s="127"/>
      <c r="S53" s="127"/>
      <c r="T53" s="195"/>
      <c r="U53" s="110" t="s">
        <v>82</v>
      </c>
      <c r="V53" s="202"/>
      <c r="W53" s="202"/>
      <c r="X53" s="202"/>
      <c r="Y53" s="202"/>
      <c r="Z53" s="202"/>
      <c r="AA53" s="202"/>
      <c r="AB53" s="202"/>
      <c r="AC53" s="202"/>
      <c r="AD53" s="202"/>
      <c r="AE53" s="202"/>
      <c r="AF53" s="202"/>
      <c r="AG53" s="202"/>
      <c r="AH53" s="202"/>
      <c r="AI53" s="202"/>
      <c r="AJ53" s="202"/>
      <c r="AK53" s="202"/>
      <c r="AL53" s="244"/>
      <c r="AN53" s="84"/>
    </row>
    <row r="54" spans="2:40">
      <c r="B54" s="90"/>
      <c r="C54" s="253"/>
      <c r="D54" s="256"/>
      <c r="E54" s="256"/>
      <c r="F54" s="256"/>
      <c r="G54" s="256"/>
      <c r="H54" s="256"/>
      <c r="I54" s="256"/>
      <c r="J54" s="256"/>
      <c r="K54" s="256"/>
      <c r="L54" s="256"/>
      <c r="M54" s="256"/>
      <c r="N54" s="256"/>
      <c r="O54" s="256"/>
      <c r="P54" s="256"/>
      <c r="Q54" s="256"/>
      <c r="R54" s="256"/>
      <c r="S54" s="256"/>
      <c r="T54" s="170"/>
      <c r="U54" s="253"/>
      <c r="V54" s="256"/>
      <c r="W54" s="256"/>
      <c r="X54" s="256"/>
      <c r="Y54" s="256"/>
      <c r="Z54" s="256"/>
      <c r="AA54" s="256"/>
      <c r="AB54" s="256"/>
      <c r="AC54" s="256"/>
      <c r="AD54" s="256"/>
      <c r="AE54" s="256"/>
      <c r="AF54" s="256"/>
      <c r="AG54" s="256"/>
      <c r="AH54" s="256"/>
      <c r="AI54" s="256"/>
      <c r="AJ54" s="256"/>
      <c r="AK54" s="256"/>
      <c r="AL54" s="170"/>
      <c r="AN54" s="84"/>
    </row>
    <row r="55" spans="2:40">
      <c r="B55" s="90"/>
      <c r="C55" s="254"/>
      <c r="D55" s="257"/>
      <c r="E55" s="257"/>
      <c r="F55" s="257"/>
      <c r="G55" s="257"/>
      <c r="H55" s="257"/>
      <c r="I55" s="257"/>
      <c r="J55" s="257"/>
      <c r="K55" s="257"/>
      <c r="L55" s="257"/>
      <c r="M55" s="257"/>
      <c r="N55" s="257"/>
      <c r="O55" s="257"/>
      <c r="P55" s="257"/>
      <c r="Q55" s="257"/>
      <c r="R55" s="257"/>
      <c r="S55" s="257"/>
      <c r="T55" s="171"/>
      <c r="U55" s="254"/>
      <c r="V55" s="257"/>
      <c r="W55" s="257"/>
      <c r="X55" s="257"/>
      <c r="Y55" s="257"/>
      <c r="Z55" s="257"/>
      <c r="AA55" s="257"/>
      <c r="AB55" s="257"/>
      <c r="AC55" s="257"/>
      <c r="AD55" s="257"/>
      <c r="AE55" s="257"/>
      <c r="AF55" s="257"/>
      <c r="AG55" s="257"/>
      <c r="AH55" s="257"/>
      <c r="AI55" s="257"/>
      <c r="AJ55" s="257"/>
      <c r="AK55" s="257"/>
      <c r="AL55" s="171"/>
      <c r="AN55" s="84"/>
    </row>
    <row r="56" spans="2:40">
      <c r="B56" s="90"/>
      <c r="C56" s="254"/>
      <c r="D56" s="257"/>
      <c r="E56" s="257"/>
      <c r="F56" s="257"/>
      <c r="G56" s="257"/>
      <c r="H56" s="257"/>
      <c r="I56" s="257"/>
      <c r="J56" s="257"/>
      <c r="K56" s="257"/>
      <c r="L56" s="257"/>
      <c r="M56" s="257"/>
      <c r="N56" s="257"/>
      <c r="O56" s="257"/>
      <c r="P56" s="257"/>
      <c r="Q56" s="257"/>
      <c r="R56" s="257"/>
      <c r="S56" s="257"/>
      <c r="T56" s="171"/>
      <c r="U56" s="254"/>
      <c r="V56" s="257"/>
      <c r="W56" s="257"/>
      <c r="X56" s="257"/>
      <c r="Y56" s="257"/>
      <c r="Z56" s="257"/>
      <c r="AA56" s="257"/>
      <c r="AB56" s="257"/>
      <c r="AC56" s="257"/>
      <c r="AD56" s="257"/>
      <c r="AE56" s="257"/>
      <c r="AF56" s="257"/>
      <c r="AG56" s="257"/>
      <c r="AH56" s="257"/>
      <c r="AI56" s="257"/>
      <c r="AJ56" s="257"/>
      <c r="AK56" s="257"/>
      <c r="AL56" s="171"/>
      <c r="AN56" s="84"/>
    </row>
    <row r="57" spans="2:40">
      <c r="B57" s="91"/>
      <c r="C57" s="255"/>
      <c r="D57" s="202"/>
      <c r="E57" s="202"/>
      <c r="F57" s="202"/>
      <c r="G57" s="202"/>
      <c r="H57" s="202"/>
      <c r="I57" s="202"/>
      <c r="J57" s="202"/>
      <c r="K57" s="202"/>
      <c r="L57" s="202"/>
      <c r="M57" s="202"/>
      <c r="N57" s="202"/>
      <c r="O57" s="202"/>
      <c r="P57" s="202"/>
      <c r="Q57" s="202"/>
      <c r="R57" s="202"/>
      <c r="S57" s="202"/>
      <c r="T57" s="244"/>
      <c r="U57" s="255"/>
      <c r="V57" s="202"/>
      <c r="W57" s="202"/>
      <c r="X57" s="202"/>
      <c r="Y57" s="202"/>
      <c r="Z57" s="202"/>
      <c r="AA57" s="202"/>
      <c r="AB57" s="202"/>
      <c r="AC57" s="202"/>
      <c r="AD57" s="202"/>
      <c r="AE57" s="202"/>
      <c r="AF57" s="202"/>
      <c r="AG57" s="202"/>
      <c r="AH57" s="202"/>
      <c r="AI57" s="202"/>
      <c r="AJ57" s="202"/>
      <c r="AK57" s="202"/>
      <c r="AL57" s="244"/>
      <c r="AN57" s="84"/>
    </row>
    <row r="58" spans="2:40" ht="14.25" customHeight="1">
      <c r="B58" s="97" t="s">
        <v>3</v>
      </c>
      <c r="C58" s="112"/>
      <c r="D58" s="112"/>
      <c r="E58" s="112"/>
      <c r="F58" s="140"/>
      <c r="G58" s="96" t="s">
        <v>64</v>
      </c>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N58" s="84"/>
    </row>
    <row r="60" spans="2:40">
      <c r="B60" s="85" t="s">
        <v>101</v>
      </c>
    </row>
    <row r="61" spans="2:40">
      <c r="B61" s="85" t="s">
        <v>179</v>
      </c>
    </row>
    <row r="62" spans="2:40">
      <c r="B62" s="85" t="s">
        <v>181</v>
      </c>
    </row>
    <row r="63" spans="2:40">
      <c r="B63" s="85" t="s">
        <v>7</v>
      </c>
    </row>
    <row r="64" spans="2:40">
      <c r="B64" s="85" t="s">
        <v>114</v>
      </c>
    </row>
    <row r="65" spans="2:41">
      <c r="B65" s="85" t="s">
        <v>66</v>
      </c>
    </row>
    <row r="66" spans="2:41">
      <c r="B66" s="85" t="s">
        <v>116</v>
      </c>
      <c r="AN66" s="84"/>
      <c r="AO66" s="85"/>
    </row>
    <row r="67" spans="2:41">
      <c r="B67" s="85" t="s">
        <v>55</v>
      </c>
    </row>
    <row r="68" spans="2:41">
      <c r="B68" s="85" t="s">
        <v>117</v>
      </c>
    </row>
    <row r="69" spans="2:41">
      <c r="B69" s="85" t="s">
        <v>184</v>
      </c>
    </row>
    <row r="70" spans="2:41">
      <c r="B70" s="85" t="s">
        <v>177</v>
      </c>
    </row>
    <row r="84" spans="2:2" ht="12.75" customHeight="1">
      <c r="B84" s="98"/>
    </row>
    <row r="85" spans="2:2" ht="12.75" customHeight="1">
      <c r="B85" s="98" t="s">
        <v>21</v>
      </c>
    </row>
    <row r="86" spans="2:2" ht="12.75" customHeight="1">
      <c r="B86" s="98" t="s">
        <v>13</v>
      </c>
    </row>
    <row r="87" spans="2:2" ht="12.75" customHeight="1">
      <c r="B87" s="98" t="s">
        <v>35</v>
      </c>
    </row>
    <row r="88" spans="2:2" ht="12.75" customHeight="1">
      <c r="B88" s="98" t="s">
        <v>83</v>
      </c>
    </row>
    <row r="89" spans="2:2" ht="12.75" customHeight="1">
      <c r="B89" s="98" t="s">
        <v>51</v>
      </c>
    </row>
    <row r="90" spans="2:2" ht="12.75" customHeight="1">
      <c r="B90" s="98" t="s">
        <v>75</v>
      </c>
    </row>
    <row r="91" spans="2:2" ht="12.75" customHeight="1">
      <c r="B91" s="98" t="s">
        <v>57</v>
      </c>
    </row>
    <row r="92" spans="2:2" ht="12.75" customHeight="1">
      <c r="B92" s="98" t="s">
        <v>85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8"/>
  <pageMargins left="0.39370078740157483" right="0" top="0.59055118110236227" bottom="0"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2:AF25"/>
  <sheetViews>
    <sheetView view="pageBreakPreview" zoomScale="70" zoomScaleSheetLayoutView="70" workbookViewId="0"/>
  </sheetViews>
  <sheetFormatPr defaultRowHeight="20.25" customHeight="1"/>
  <cols>
    <col min="1" max="1" width="4.25" style="88" customWidth="1"/>
    <col min="2" max="2" width="7.25" style="88" customWidth="1"/>
    <col min="3" max="3" width="25" style="87" customWidth="1"/>
    <col min="4" max="4" width="4.875" style="87" customWidth="1"/>
    <col min="5" max="5" width="41.625" style="87" customWidth="1"/>
    <col min="6" max="6" width="4.875" style="87" customWidth="1"/>
    <col min="7" max="7" width="19.625" style="87" customWidth="1"/>
    <col min="8" max="8" width="33.875" style="87" customWidth="1"/>
    <col min="9" max="32" width="4.875" style="87" customWidth="1"/>
    <col min="33" max="267" width="9" style="87" customWidth="1"/>
    <col min="268" max="268" width="4.25" style="87" customWidth="1"/>
    <col min="269" max="269" width="25" style="87" customWidth="1"/>
    <col min="270" max="270" width="41.625" style="87" customWidth="1"/>
    <col min="271" max="271" width="19.625" style="87" customWidth="1"/>
    <col min="272" max="272" width="33.875" style="87" customWidth="1"/>
    <col min="273" max="273" width="25" style="87" customWidth="1"/>
    <col min="274" max="274" width="13.625" style="87" customWidth="1"/>
    <col min="275" max="288" width="4.875" style="87" customWidth="1"/>
    <col min="289" max="523" width="9" style="87" customWidth="1"/>
    <col min="524" max="524" width="4.25" style="87" customWidth="1"/>
    <col min="525" max="525" width="25" style="87" customWidth="1"/>
    <col min="526" max="526" width="41.625" style="87" customWidth="1"/>
    <col min="527" max="527" width="19.625" style="87" customWidth="1"/>
    <col min="528" max="528" width="33.875" style="87" customWidth="1"/>
    <col min="529" max="529" width="25" style="87" customWidth="1"/>
    <col min="530" max="530" width="13.625" style="87" customWidth="1"/>
    <col min="531" max="544" width="4.875" style="87" customWidth="1"/>
    <col min="545" max="779" width="9" style="87" customWidth="1"/>
    <col min="780" max="780" width="4.25" style="87" customWidth="1"/>
    <col min="781" max="781" width="25" style="87" customWidth="1"/>
    <col min="782" max="782" width="41.625" style="87" customWidth="1"/>
    <col min="783" max="783" width="19.625" style="87" customWidth="1"/>
    <col min="784" max="784" width="33.875" style="87" customWidth="1"/>
    <col min="785" max="785" width="25" style="87" customWidth="1"/>
    <col min="786" max="786" width="13.625" style="87" customWidth="1"/>
    <col min="787" max="800" width="4.875" style="87" customWidth="1"/>
    <col min="801" max="1035" width="9" style="87" customWidth="1"/>
    <col min="1036" max="1036" width="4.25" style="87" customWidth="1"/>
    <col min="1037" max="1037" width="25" style="87" customWidth="1"/>
    <col min="1038" max="1038" width="41.625" style="87" customWidth="1"/>
    <col min="1039" max="1039" width="19.625" style="87" customWidth="1"/>
    <col min="1040" max="1040" width="33.875" style="87" customWidth="1"/>
    <col min="1041" max="1041" width="25" style="87" customWidth="1"/>
    <col min="1042" max="1042" width="13.625" style="87" customWidth="1"/>
    <col min="1043" max="1056" width="4.875" style="87" customWidth="1"/>
    <col min="1057" max="1291" width="9" style="87" customWidth="1"/>
    <col min="1292" max="1292" width="4.25" style="87" customWidth="1"/>
    <col min="1293" max="1293" width="25" style="87" customWidth="1"/>
    <col min="1294" max="1294" width="41.625" style="87" customWidth="1"/>
    <col min="1295" max="1295" width="19.625" style="87" customWidth="1"/>
    <col min="1296" max="1296" width="33.875" style="87" customWidth="1"/>
    <col min="1297" max="1297" width="25" style="87" customWidth="1"/>
    <col min="1298" max="1298" width="13.625" style="87" customWidth="1"/>
    <col min="1299" max="1312" width="4.875" style="87" customWidth="1"/>
    <col min="1313" max="1547" width="9" style="87" customWidth="1"/>
    <col min="1548" max="1548" width="4.25" style="87" customWidth="1"/>
    <col min="1549" max="1549" width="25" style="87" customWidth="1"/>
    <col min="1550" max="1550" width="41.625" style="87" customWidth="1"/>
    <col min="1551" max="1551" width="19.625" style="87" customWidth="1"/>
    <col min="1552" max="1552" width="33.875" style="87" customWidth="1"/>
    <col min="1553" max="1553" width="25" style="87" customWidth="1"/>
    <col min="1554" max="1554" width="13.625" style="87" customWidth="1"/>
    <col min="1555" max="1568" width="4.875" style="87" customWidth="1"/>
    <col min="1569" max="1803" width="9" style="87" customWidth="1"/>
    <col min="1804" max="1804" width="4.25" style="87" customWidth="1"/>
    <col min="1805" max="1805" width="25" style="87" customWidth="1"/>
    <col min="1806" max="1806" width="41.625" style="87" customWidth="1"/>
    <col min="1807" max="1807" width="19.625" style="87" customWidth="1"/>
    <col min="1808" max="1808" width="33.875" style="87" customWidth="1"/>
    <col min="1809" max="1809" width="25" style="87" customWidth="1"/>
    <col min="1810" max="1810" width="13.625" style="87" customWidth="1"/>
    <col min="1811" max="1824" width="4.875" style="87" customWidth="1"/>
    <col min="1825" max="2059" width="9" style="87" customWidth="1"/>
    <col min="2060" max="2060" width="4.25" style="87" customWidth="1"/>
    <col min="2061" max="2061" width="25" style="87" customWidth="1"/>
    <col min="2062" max="2062" width="41.625" style="87" customWidth="1"/>
    <col min="2063" max="2063" width="19.625" style="87" customWidth="1"/>
    <col min="2064" max="2064" width="33.875" style="87" customWidth="1"/>
    <col min="2065" max="2065" width="25" style="87" customWidth="1"/>
    <col min="2066" max="2066" width="13.625" style="87" customWidth="1"/>
    <col min="2067" max="2080" width="4.875" style="87" customWidth="1"/>
    <col min="2081" max="2315" width="9" style="87" customWidth="1"/>
    <col min="2316" max="2316" width="4.25" style="87" customWidth="1"/>
    <col min="2317" max="2317" width="25" style="87" customWidth="1"/>
    <col min="2318" max="2318" width="41.625" style="87" customWidth="1"/>
    <col min="2319" max="2319" width="19.625" style="87" customWidth="1"/>
    <col min="2320" max="2320" width="33.875" style="87" customWidth="1"/>
    <col min="2321" max="2321" width="25" style="87" customWidth="1"/>
    <col min="2322" max="2322" width="13.625" style="87" customWidth="1"/>
    <col min="2323" max="2336" width="4.875" style="87" customWidth="1"/>
    <col min="2337" max="2571" width="9" style="87" customWidth="1"/>
    <col min="2572" max="2572" width="4.25" style="87" customWidth="1"/>
    <col min="2573" max="2573" width="25" style="87" customWidth="1"/>
    <col min="2574" max="2574" width="41.625" style="87" customWidth="1"/>
    <col min="2575" max="2575" width="19.625" style="87" customWidth="1"/>
    <col min="2576" max="2576" width="33.875" style="87" customWidth="1"/>
    <col min="2577" max="2577" width="25" style="87" customWidth="1"/>
    <col min="2578" max="2578" width="13.625" style="87" customWidth="1"/>
    <col min="2579" max="2592" width="4.875" style="87" customWidth="1"/>
    <col min="2593" max="2827" width="9" style="87" customWidth="1"/>
    <col min="2828" max="2828" width="4.25" style="87" customWidth="1"/>
    <col min="2829" max="2829" width="25" style="87" customWidth="1"/>
    <col min="2830" max="2830" width="41.625" style="87" customWidth="1"/>
    <col min="2831" max="2831" width="19.625" style="87" customWidth="1"/>
    <col min="2832" max="2832" width="33.875" style="87" customWidth="1"/>
    <col min="2833" max="2833" width="25" style="87" customWidth="1"/>
    <col min="2834" max="2834" width="13.625" style="87" customWidth="1"/>
    <col min="2835" max="2848" width="4.875" style="87" customWidth="1"/>
    <col min="2849" max="3083" width="9" style="87" customWidth="1"/>
    <col min="3084" max="3084" width="4.25" style="87" customWidth="1"/>
    <col min="3085" max="3085" width="25" style="87" customWidth="1"/>
    <col min="3086" max="3086" width="41.625" style="87" customWidth="1"/>
    <col min="3087" max="3087" width="19.625" style="87" customWidth="1"/>
    <col min="3088" max="3088" width="33.875" style="87" customWidth="1"/>
    <col min="3089" max="3089" width="25" style="87" customWidth="1"/>
    <col min="3090" max="3090" width="13.625" style="87" customWidth="1"/>
    <col min="3091" max="3104" width="4.875" style="87" customWidth="1"/>
    <col min="3105" max="3339" width="9" style="87" customWidth="1"/>
    <col min="3340" max="3340" width="4.25" style="87" customWidth="1"/>
    <col min="3341" max="3341" width="25" style="87" customWidth="1"/>
    <col min="3342" max="3342" width="41.625" style="87" customWidth="1"/>
    <col min="3343" max="3343" width="19.625" style="87" customWidth="1"/>
    <col min="3344" max="3344" width="33.875" style="87" customWidth="1"/>
    <col min="3345" max="3345" width="25" style="87" customWidth="1"/>
    <col min="3346" max="3346" width="13.625" style="87" customWidth="1"/>
    <col min="3347" max="3360" width="4.875" style="87" customWidth="1"/>
    <col min="3361" max="3595" width="9" style="87" customWidth="1"/>
    <col min="3596" max="3596" width="4.25" style="87" customWidth="1"/>
    <col min="3597" max="3597" width="25" style="87" customWidth="1"/>
    <col min="3598" max="3598" width="41.625" style="87" customWidth="1"/>
    <col min="3599" max="3599" width="19.625" style="87" customWidth="1"/>
    <col min="3600" max="3600" width="33.875" style="87" customWidth="1"/>
    <col min="3601" max="3601" width="25" style="87" customWidth="1"/>
    <col min="3602" max="3602" width="13.625" style="87" customWidth="1"/>
    <col min="3603" max="3616" width="4.875" style="87" customWidth="1"/>
    <col min="3617" max="3851" width="9" style="87" customWidth="1"/>
    <col min="3852" max="3852" width="4.25" style="87" customWidth="1"/>
    <col min="3853" max="3853" width="25" style="87" customWidth="1"/>
    <col min="3854" max="3854" width="41.625" style="87" customWidth="1"/>
    <col min="3855" max="3855" width="19.625" style="87" customWidth="1"/>
    <col min="3856" max="3856" width="33.875" style="87" customWidth="1"/>
    <col min="3857" max="3857" width="25" style="87" customWidth="1"/>
    <col min="3858" max="3858" width="13.625" style="87" customWidth="1"/>
    <col min="3859" max="3872" width="4.875" style="87" customWidth="1"/>
    <col min="3873" max="4107" width="9" style="87" customWidth="1"/>
    <col min="4108" max="4108" width="4.25" style="87" customWidth="1"/>
    <col min="4109" max="4109" width="25" style="87" customWidth="1"/>
    <col min="4110" max="4110" width="41.625" style="87" customWidth="1"/>
    <col min="4111" max="4111" width="19.625" style="87" customWidth="1"/>
    <col min="4112" max="4112" width="33.875" style="87" customWidth="1"/>
    <col min="4113" max="4113" width="25" style="87" customWidth="1"/>
    <col min="4114" max="4114" width="13.625" style="87" customWidth="1"/>
    <col min="4115" max="4128" width="4.875" style="87" customWidth="1"/>
    <col min="4129" max="4363" width="9" style="87" customWidth="1"/>
    <col min="4364" max="4364" width="4.25" style="87" customWidth="1"/>
    <col min="4365" max="4365" width="25" style="87" customWidth="1"/>
    <col min="4366" max="4366" width="41.625" style="87" customWidth="1"/>
    <col min="4367" max="4367" width="19.625" style="87" customWidth="1"/>
    <col min="4368" max="4368" width="33.875" style="87" customWidth="1"/>
    <col min="4369" max="4369" width="25" style="87" customWidth="1"/>
    <col min="4370" max="4370" width="13.625" style="87" customWidth="1"/>
    <col min="4371" max="4384" width="4.875" style="87" customWidth="1"/>
    <col min="4385" max="4619" width="9" style="87" customWidth="1"/>
    <col min="4620" max="4620" width="4.25" style="87" customWidth="1"/>
    <col min="4621" max="4621" width="25" style="87" customWidth="1"/>
    <col min="4622" max="4622" width="41.625" style="87" customWidth="1"/>
    <col min="4623" max="4623" width="19.625" style="87" customWidth="1"/>
    <col min="4624" max="4624" width="33.875" style="87" customWidth="1"/>
    <col min="4625" max="4625" width="25" style="87" customWidth="1"/>
    <col min="4626" max="4626" width="13.625" style="87" customWidth="1"/>
    <col min="4627" max="4640" width="4.875" style="87" customWidth="1"/>
    <col min="4641" max="4875" width="9" style="87" customWidth="1"/>
    <col min="4876" max="4876" width="4.25" style="87" customWidth="1"/>
    <col min="4877" max="4877" width="25" style="87" customWidth="1"/>
    <col min="4878" max="4878" width="41.625" style="87" customWidth="1"/>
    <col min="4879" max="4879" width="19.625" style="87" customWidth="1"/>
    <col min="4880" max="4880" width="33.875" style="87" customWidth="1"/>
    <col min="4881" max="4881" width="25" style="87" customWidth="1"/>
    <col min="4882" max="4882" width="13.625" style="87" customWidth="1"/>
    <col min="4883" max="4896" width="4.875" style="87" customWidth="1"/>
    <col min="4897" max="5131" width="9" style="87" customWidth="1"/>
    <col min="5132" max="5132" width="4.25" style="87" customWidth="1"/>
    <col min="5133" max="5133" width="25" style="87" customWidth="1"/>
    <col min="5134" max="5134" width="41.625" style="87" customWidth="1"/>
    <col min="5135" max="5135" width="19.625" style="87" customWidth="1"/>
    <col min="5136" max="5136" width="33.875" style="87" customWidth="1"/>
    <col min="5137" max="5137" width="25" style="87" customWidth="1"/>
    <col min="5138" max="5138" width="13.625" style="87" customWidth="1"/>
    <col min="5139" max="5152" width="4.875" style="87" customWidth="1"/>
    <col min="5153" max="5387" width="9" style="87" customWidth="1"/>
    <col min="5388" max="5388" width="4.25" style="87" customWidth="1"/>
    <col min="5389" max="5389" width="25" style="87" customWidth="1"/>
    <col min="5390" max="5390" width="41.625" style="87" customWidth="1"/>
    <col min="5391" max="5391" width="19.625" style="87" customWidth="1"/>
    <col min="5392" max="5392" width="33.875" style="87" customWidth="1"/>
    <col min="5393" max="5393" width="25" style="87" customWidth="1"/>
    <col min="5394" max="5394" width="13.625" style="87" customWidth="1"/>
    <col min="5395" max="5408" width="4.875" style="87" customWidth="1"/>
    <col min="5409" max="5643" width="9" style="87" customWidth="1"/>
    <col min="5644" max="5644" width="4.25" style="87" customWidth="1"/>
    <col min="5645" max="5645" width="25" style="87" customWidth="1"/>
    <col min="5646" max="5646" width="41.625" style="87" customWidth="1"/>
    <col min="5647" max="5647" width="19.625" style="87" customWidth="1"/>
    <col min="5648" max="5648" width="33.875" style="87" customWidth="1"/>
    <col min="5649" max="5649" width="25" style="87" customWidth="1"/>
    <col min="5650" max="5650" width="13.625" style="87" customWidth="1"/>
    <col min="5651" max="5664" width="4.875" style="87" customWidth="1"/>
    <col min="5665" max="5899" width="9" style="87" customWidth="1"/>
    <col min="5900" max="5900" width="4.25" style="87" customWidth="1"/>
    <col min="5901" max="5901" width="25" style="87" customWidth="1"/>
    <col min="5902" max="5902" width="41.625" style="87" customWidth="1"/>
    <col min="5903" max="5903" width="19.625" style="87" customWidth="1"/>
    <col min="5904" max="5904" width="33.875" style="87" customWidth="1"/>
    <col min="5905" max="5905" width="25" style="87" customWidth="1"/>
    <col min="5906" max="5906" width="13.625" style="87" customWidth="1"/>
    <col min="5907" max="5920" width="4.875" style="87" customWidth="1"/>
    <col min="5921" max="6155" width="9" style="87" customWidth="1"/>
    <col min="6156" max="6156" width="4.25" style="87" customWidth="1"/>
    <col min="6157" max="6157" width="25" style="87" customWidth="1"/>
    <col min="6158" max="6158" width="41.625" style="87" customWidth="1"/>
    <col min="6159" max="6159" width="19.625" style="87" customWidth="1"/>
    <col min="6160" max="6160" width="33.875" style="87" customWidth="1"/>
    <col min="6161" max="6161" width="25" style="87" customWidth="1"/>
    <col min="6162" max="6162" width="13.625" style="87" customWidth="1"/>
    <col min="6163" max="6176" width="4.875" style="87" customWidth="1"/>
    <col min="6177" max="6411" width="9" style="87" customWidth="1"/>
    <col min="6412" max="6412" width="4.25" style="87" customWidth="1"/>
    <col min="6413" max="6413" width="25" style="87" customWidth="1"/>
    <col min="6414" max="6414" width="41.625" style="87" customWidth="1"/>
    <col min="6415" max="6415" width="19.625" style="87" customWidth="1"/>
    <col min="6416" max="6416" width="33.875" style="87" customWidth="1"/>
    <col min="6417" max="6417" width="25" style="87" customWidth="1"/>
    <col min="6418" max="6418" width="13.625" style="87" customWidth="1"/>
    <col min="6419" max="6432" width="4.875" style="87" customWidth="1"/>
    <col min="6433" max="6667" width="9" style="87" customWidth="1"/>
    <col min="6668" max="6668" width="4.25" style="87" customWidth="1"/>
    <col min="6669" max="6669" width="25" style="87" customWidth="1"/>
    <col min="6670" max="6670" width="41.625" style="87" customWidth="1"/>
    <col min="6671" max="6671" width="19.625" style="87" customWidth="1"/>
    <col min="6672" max="6672" width="33.875" style="87" customWidth="1"/>
    <col min="6673" max="6673" width="25" style="87" customWidth="1"/>
    <col min="6674" max="6674" width="13.625" style="87" customWidth="1"/>
    <col min="6675" max="6688" width="4.875" style="87" customWidth="1"/>
    <col min="6689" max="6923" width="9" style="87" customWidth="1"/>
    <col min="6924" max="6924" width="4.25" style="87" customWidth="1"/>
    <col min="6925" max="6925" width="25" style="87" customWidth="1"/>
    <col min="6926" max="6926" width="41.625" style="87" customWidth="1"/>
    <col min="6927" max="6927" width="19.625" style="87" customWidth="1"/>
    <col min="6928" max="6928" width="33.875" style="87" customWidth="1"/>
    <col min="6929" max="6929" width="25" style="87" customWidth="1"/>
    <col min="6930" max="6930" width="13.625" style="87" customWidth="1"/>
    <col min="6931" max="6944" width="4.875" style="87" customWidth="1"/>
    <col min="6945" max="7179" width="9" style="87" customWidth="1"/>
    <col min="7180" max="7180" width="4.25" style="87" customWidth="1"/>
    <col min="7181" max="7181" width="25" style="87" customWidth="1"/>
    <col min="7182" max="7182" width="41.625" style="87" customWidth="1"/>
    <col min="7183" max="7183" width="19.625" style="87" customWidth="1"/>
    <col min="7184" max="7184" width="33.875" style="87" customWidth="1"/>
    <col min="7185" max="7185" width="25" style="87" customWidth="1"/>
    <col min="7186" max="7186" width="13.625" style="87" customWidth="1"/>
    <col min="7187" max="7200" width="4.875" style="87" customWidth="1"/>
    <col min="7201" max="7435" width="9" style="87" customWidth="1"/>
    <col min="7436" max="7436" width="4.25" style="87" customWidth="1"/>
    <col min="7437" max="7437" width="25" style="87" customWidth="1"/>
    <col min="7438" max="7438" width="41.625" style="87" customWidth="1"/>
    <col min="7439" max="7439" width="19.625" style="87" customWidth="1"/>
    <col min="7440" max="7440" width="33.875" style="87" customWidth="1"/>
    <col min="7441" max="7441" width="25" style="87" customWidth="1"/>
    <col min="7442" max="7442" width="13.625" style="87" customWidth="1"/>
    <col min="7443" max="7456" width="4.875" style="87" customWidth="1"/>
    <col min="7457" max="7691" width="9" style="87" customWidth="1"/>
    <col min="7692" max="7692" width="4.25" style="87" customWidth="1"/>
    <col min="7693" max="7693" width="25" style="87" customWidth="1"/>
    <col min="7694" max="7694" width="41.625" style="87" customWidth="1"/>
    <col min="7695" max="7695" width="19.625" style="87" customWidth="1"/>
    <col min="7696" max="7696" width="33.875" style="87" customWidth="1"/>
    <col min="7697" max="7697" width="25" style="87" customWidth="1"/>
    <col min="7698" max="7698" width="13.625" style="87" customWidth="1"/>
    <col min="7699" max="7712" width="4.875" style="87" customWidth="1"/>
    <col min="7713" max="7947" width="9" style="87" customWidth="1"/>
    <col min="7948" max="7948" width="4.25" style="87" customWidth="1"/>
    <col min="7949" max="7949" width="25" style="87" customWidth="1"/>
    <col min="7950" max="7950" width="41.625" style="87" customWidth="1"/>
    <col min="7951" max="7951" width="19.625" style="87" customWidth="1"/>
    <col min="7952" max="7952" width="33.875" style="87" customWidth="1"/>
    <col min="7953" max="7953" width="25" style="87" customWidth="1"/>
    <col min="7954" max="7954" width="13.625" style="87" customWidth="1"/>
    <col min="7955" max="7968" width="4.875" style="87" customWidth="1"/>
    <col min="7969" max="8203" width="9" style="87" customWidth="1"/>
    <col min="8204" max="8204" width="4.25" style="87" customWidth="1"/>
    <col min="8205" max="8205" width="25" style="87" customWidth="1"/>
    <col min="8206" max="8206" width="41.625" style="87" customWidth="1"/>
    <col min="8207" max="8207" width="19.625" style="87" customWidth="1"/>
    <col min="8208" max="8208" width="33.875" style="87" customWidth="1"/>
    <col min="8209" max="8209" width="25" style="87" customWidth="1"/>
    <col min="8210" max="8210" width="13.625" style="87" customWidth="1"/>
    <col min="8211" max="8224" width="4.875" style="87" customWidth="1"/>
    <col min="8225" max="8459" width="9" style="87" customWidth="1"/>
    <col min="8460" max="8460" width="4.25" style="87" customWidth="1"/>
    <col min="8461" max="8461" width="25" style="87" customWidth="1"/>
    <col min="8462" max="8462" width="41.625" style="87" customWidth="1"/>
    <col min="8463" max="8463" width="19.625" style="87" customWidth="1"/>
    <col min="8464" max="8464" width="33.875" style="87" customWidth="1"/>
    <col min="8465" max="8465" width="25" style="87" customWidth="1"/>
    <col min="8466" max="8466" width="13.625" style="87" customWidth="1"/>
    <col min="8467" max="8480" width="4.875" style="87" customWidth="1"/>
    <col min="8481" max="8715" width="9" style="87" customWidth="1"/>
    <col min="8716" max="8716" width="4.25" style="87" customWidth="1"/>
    <col min="8717" max="8717" width="25" style="87" customWidth="1"/>
    <col min="8718" max="8718" width="41.625" style="87" customWidth="1"/>
    <col min="8719" max="8719" width="19.625" style="87" customWidth="1"/>
    <col min="8720" max="8720" width="33.875" style="87" customWidth="1"/>
    <col min="8721" max="8721" width="25" style="87" customWidth="1"/>
    <col min="8722" max="8722" width="13.625" style="87" customWidth="1"/>
    <col min="8723" max="8736" width="4.875" style="87" customWidth="1"/>
    <col min="8737" max="8971" width="9" style="87" customWidth="1"/>
    <col min="8972" max="8972" width="4.25" style="87" customWidth="1"/>
    <col min="8973" max="8973" width="25" style="87" customWidth="1"/>
    <col min="8974" max="8974" width="41.625" style="87" customWidth="1"/>
    <col min="8975" max="8975" width="19.625" style="87" customWidth="1"/>
    <col min="8976" max="8976" width="33.875" style="87" customWidth="1"/>
    <col min="8977" max="8977" width="25" style="87" customWidth="1"/>
    <col min="8978" max="8978" width="13.625" style="87" customWidth="1"/>
    <col min="8979" max="8992" width="4.875" style="87" customWidth="1"/>
    <col min="8993" max="9227" width="9" style="87" customWidth="1"/>
    <col min="9228" max="9228" width="4.25" style="87" customWidth="1"/>
    <col min="9229" max="9229" width="25" style="87" customWidth="1"/>
    <col min="9230" max="9230" width="41.625" style="87" customWidth="1"/>
    <col min="9231" max="9231" width="19.625" style="87" customWidth="1"/>
    <col min="9232" max="9232" width="33.875" style="87" customWidth="1"/>
    <col min="9233" max="9233" width="25" style="87" customWidth="1"/>
    <col min="9234" max="9234" width="13.625" style="87" customWidth="1"/>
    <col min="9235" max="9248" width="4.875" style="87" customWidth="1"/>
    <col min="9249" max="9483" width="9" style="87" customWidth="1"/>
    <col min="9484" max="9484" width="4.25" style="87" customWidth="1"/>
    <col min="9485" max="9485" width="25" style="87" customWidth="1"/>
    <col min="9486" max="9486" width="41.625" style="87" customWidth="1"/>
    <col min="9487" max="9487" width="19.625" style="87" customWidth="1"/>
    <col min="9488" max="9488" width="33.875" style="87" customWidth="1"/>
    <col min="9489" max="9489" width="25" style="87" customWidth="1"/>
    <col min="9490" max="9490" width="13.625" style="87" customWidth="1"/>
    <col min="9491" max="9504" width="4.875" style="87" customWidth="1"/>
    <col min="9505" max="9739" width="9" style="87" customWidth="1"/>
    <col min="9740" max="9740" width="4.25" style="87" customWidth="1"/>
    <col min="9741" max="9741" width="25" style="87" customWidth="1"/>
    <col min="9742" max="9742" width="41.625" style="87" customWidth="1"/>
    <col min="9743" max="9743" width="19.625" style="87" customWidth="1"/>
    <col min="9744" max="9744" width="33.875" style="87" customWidth="1"/>
    <col min="9745" max="9745" width="25" style="87" customWidth="1"/>
    <col min="9746" max="9746" width="13.625" style="87" customWidth="1"/>
    <col min="9747" max="9760" width="4.875" style="87" customWidth="1"/>
    <col min="9761" max="9995" width="9" style="87" customWidth="1"/>
    <col min="9996" max="9996" width="4.25" style="87" customWidth="1"/>
    <col min="9997" max="9997" width="25" style="87" customWidth="1"/>
    <col min="9998" max="9998" width="41.625" style="87" customWidth="1"/>
    <col min="9999" max="9999" width="19.625" style="87" customWidth="1"/>
    <col min="10000" max="10000" width="33.875" style="87" customWidth="1"/>
    <col min="10001" max="10001" width="25" style="87" customWidth="1"/>
    <col min="10002" max="10002" width="13.625" style="87" customWidth="1"/>
    <col min="10003" max="10016" width="4.875" style="87" customWidth="1"/>
    <col min="10017" max="10251" width="9" style="87" customWidth="1"/>
    <col min="10252" max="10252" width="4.25" style="87" customWidth="1"/>
    <col min="10253" max="10253" width="25" style="87" customWidth="1"/>
    <col min="10254" max="10254" width="41.625" style="87" customWidth="1"/>
    <col min="10255" max="10255" width="19.625" style="87" customWidth="1"/>
    <col min="10256" max="10256" width="33.875" style="87" customWidth="1"/>
    <col min="10257" max="10257" width="25" style="87" customWidth="1"/>
    <col min="10258" max="10258" width="13.625" style="87" customWidth="1"/>
    <col min="10259" max="10272" width="4.875" style="87" customWidth="1"/>
    <col min="10273" max="10507" width="9" style="87" customWidth="1"/>
    <col min="10508" max="10508" width="4.25" style="87" customWidth="1"/>
    <col min="10509" max="10509" width="25" style="87" customWidth="1"/>
    <col min="10510" max="10510" width="41.625" style="87" customWidth="1"/>
    <col min="10511" max="10511" width="19.625" style="87" customWidth="1"/>
    <col min="10512" max="10512" width="33.875" style="87" customWidth="1"/>
    <col min="10513" max="10513" width="25" style="87" customWidth="1"/>
    <col min="10514" max="10514" width="13.625" style="87" customWidth="1"/>
    <col min="10515" max="10528" width="4.875" style="87" customWidth="1"/>
    <col min="10529" max="10763" width="9" style="87" customWidth="1"/>
    <col min="10764" max="10764" width="4.25" style="87" customWidth="1"/>
    <col min="10765" max="10765" width="25" style="87" customWidth="1"/>
    <col min="10766" max="10766" width="41.625" style="87" customWidth="1"/>
    <col min="10767" max="10767" width="19.625" style="87" customWidth="1"/>
    <col min="10768" max="10768" width="33.875" style="87" customWidth="1"/>
    <col min="10769" max="10769" width="25" style="87" customWidth="1"/>
    <col min="10770" max="10770" width="13.625" style="87" customWidth="1"/>
    <col min="10771" max="10784" width="4.875" style="87" customWidth="1"/>
    <col min="10785" max="11019" width="9" style="87" customWidth="1"/>
    <col min="11020" max="11020" width="4.25" style="87" customWidth="1"/>
    <col min="11021" max="11021" width="25" style="87" customWidth="1"/>
    <col min="11022" max="11022" width="41.625" style="87" customWidth="1"/>
    <col min="11023" max="11023" width="19.625" style="87" customWidth="1"/>
    <col min="11024" max="11024" width="33.875" style="87" customWidth="1"/>
    <col min="11025" max="11025" width="25" style="87" customWidth="1"/>
    <col min="11026" max="11026" width="13.625" style="87" customWidth="1"/>
    <col min="11027" max="11040" width="4.875" style="87" customWidth="1"/>
    <col min="11041" max="11275" width="9" style="87" customWidth="1"/>
    <col min="11276" max="11276" width="4.25" style="87" customWidth="1"/>
    <col min="11277" max="11277" width="25" style="87" customWidth="1"/>
    <col min="11278" max="11278" width="41.625" style="87" customWidth="1"/>
    <col min="11279" max="11279" width="19.625" style="87" customWidth="1"/>
    <col min="11280" max="11280" width="33.875" style="87" customWidth="1"/>
    <col min="11281" max="11281" width="25" style="87" customWidth="1"/>
    <col min="11282" max="11282" width="13.625" style="87" customWidth="1"/>
    <col min="11283" max="11296" width="4.875" style="87" customWidth="1"/>
    <col min="11297" max="11531" width="9" style="87" customWidth="1"/>
    <col min="11532" max="11532" width="4.25" style="87" customWidth="1"/>
    <col min="11533" max="11533" width="25" style="87" customWidth="1"/>
    <col min="11534" max="11534" width="41.625" style="87" customWidth="1"/>
    <col min="11535" max="11535" width="19.625" style="87" customWidth="1"/>
    <col min="11536" max="11536" width="33.875" style="87" customWidth="1"/>
    <col min="11537" max="11537" width="25" style="87" customWidth="1"/>
    <col min="11538" max="11538" width="13.625" style="87" customWidth="1"/>
    <col min="11539" max="11552" width="4.875" style="87" customWidth="1"/>
    <col min="11553" max="11787" width="9" style="87" customWidth="1"/>
    <col min="11788" max="11788" width="4.25" style="87" customWidth="1"/>
    <col min="11789" max="11789" width="25" style="87" customWidth="1"/>
    <col min="11790" max="11790" width="41.625" style="87" customWidth="1"/>
    <col min="11791" max="11791" width="19.625" style="87" customWidth="1"/>
    <col min="11792" max="11792" width="33.875" style="87" customWidth="1"/>
    <col min="11793" max="11793" width="25" style="87" customWidth="1"/>
    <col min="11794" max="11794" width="13.625" style="87" customWidth="1"/>
    <col min="11795" max="11808" width="4.875" style="87" customWidth="1"/>
    <col min="11809" max="12043" width="9" style="87" customWidth="1"/>
    <col min="12044" max="12044" width="4.25" style="87" customWidth="1"/>
    <col min="12045" max="12045" width="25" style="87" customWidth="1"/>
    <col min="12046" max="12046" width="41.625" style="87" customWidth="1"/>
    <col min="12047" max="12047" width="19.625" style="87" customWidth="1"/>
    <col min="12048" max="12048" width="33.875" style="87" customWidth="1"/>
    <col min="12049" max="12049" width="25" style="87" customWidth="1"/>
    <col min="12050" max="12050" width="13.625" style="87" customWidth="1"/>
    <col min="12051" max="12064" width="4.875" style="87" customWidth="1"/>
    <col min="12065" max="12299" width="9" style="87" customWidth="1"/>
    <col min="12300" max="12300" width="4.25" style="87" customWidth="1"/>
    <col min="12301" max="12301" width="25" style="87" customWidth="1"/>
    <col min="12302" max="12302" width="41.625" style="87" customWidth="1"/>
    <col min="12303" max="12303" width="19.625" style="87" customWidth="1"/>
    <col min="12304" max="12304" width="33.875" style="87" customWidth="1"/>
    <col min="12305" max="12305" width="25" style="87" customWidth="1"/>
    <col min="12306" max="12306" width="13.625" style="87" customWidth="1"/>
    <col min="12307" max="12320" width="4.875" style="87" customWidth="1"/>
    <col min="12321" max="12555" width="9" style="87" customWidth="1"/>
    <col min="12556" max="12556" width="4.25" style="87" customWidth="1"/>
    <col min="12557" max="12557" width="25" style="87" customWidth="1"/>
    <col min="12558" max="12558" width="41.625" style="87" customWidth="1"/>
    <col min="12559" max="12559" width="19.625" style="87" customWidth="1"/>
    <col min="12560" max="12560" width="33.875" style="87" customWidth="1"/>
    <col min="12561" max="12561" width="25" style="87" customWidth="1"/>
    <col min="12562" max="12562" width="13.625" style="87" customWidth="1"/>
    <col min="12563" max="12576" width="4.875" style="87" customWidth="1"/>
    <col min="12577" max="12811" width="9" style="87" customWidth="1"/>
    <col min="12812" max="12812" width="4.25" style="87" customWidth="1"/>
    <col min="12813" max="12813" width="25" style="87" customWidth="1"/>
    <col min="12814" max="12814" width="41.625" style="87" customWidth="1"/>
    <col min="12815" max="12815" width="19.625" style="87" customWidth="1"/>
    <col min="12816" max="12816" width="33.875" style="87" customWidth="1"/>
    <col min="12817" max="12817" width="25" style="87" customWidth="1"/>
    <col min="12818" max="12818" width="13.625" style="87" customWidth="1"/>
    <col min="12819" max="12832" width="4.875" style="87" customWidth="1"/>
    <col min="12833" max="13067" width="9" style="87" customWidth="1"/>
    <col min="13068" max="13068" width="4.25" style="87" customWidth="1"/>
    <col min="13069" max="13069" width="25" style="87" customWidth="1"/>
    <col min="13070" max="13070" width="41.625" style="87" customWidth="1"/>
    <col min="13071" max="13071" width="19.625" style="87" customWidth="1"/>
    <col min="13072" max="13072" width="33.875" style="87" customWidth="1"/>
    <col min="13073" max="13073" width="25" style="87" customWidth="1"/>
    <col min="13074" max="13074" width="13.625" style="87" customWidth="1"/>
    <col min="13075" max="13088" width="4.875" style="87" customWidth="1"/>
    <col min="13089" max="13323" width="9" style="87" customWidth="1"/>
    <col min="13324" max="13324" width="4.25" style="87" customWidth="1"/>
    <col min="13325" max="13325" width="25" style="87" customWidth="1"/>
    <col min="13326" max="13326" width="41.625" style="87" customWidth="1"/>
    <col min="13327" max="13327" width="19.625" style="87" customWidth="1"/>
    <col min="13328" max="13328" width="33.875" style="87" customWidth="1"/>
    <col min="13329" max="13329" width="25" style="87" customWidth="1"/>
    <col min="13330" max="13330" width="13.625" style="87" customWidth="1"/>
    <col min="13331" max="13344" width="4.875" style="87" customWidth="1"/>
    <col min="13345" max="13579" width="9" style="87" customWidth="1"/>
    <col min="13580" max="13580" width="4.25" style="87" customWidth="1"/>
    <col min="13581" max="13581" width="25" style="87" customWidth="1"/>
    <col min="13582" max="13582" width="41.625" style="87" customWidth="1"/>
    <col min="13583" max="13583" width="19.625" style="87" customWidth="1"/>
    <col min="13584" max="13584" width="33.875" style="87" customWidth="1"/>
    <col min="13585" max="13585" width="25" style="87" customWidth="1"/>
    <col min="13586" max="13586" width="13.625" style="87" customWidth="1"/>
    <col min="13587" max="13600" width="4.875" style="87" customWidth="1"/>
    <col min="13601" max="13835" width="9" style="87" customWidth="1"/>
    <col min="13836" max="13836" width="4.25" style="87" customWidth="1"/>
    <col min="13837" max="13837" width="25" style="87" customWidth="1"/>
    <col min="13838" max="13838" width="41.625" style="87" customWidth="1"/>
    <col min="13839" max="13839" width="19.625" style="87" customWidth="1"/>
    <col min="13840" max="13840" width="33.875" style="87" customWidth="1"/>
    <col min="13841" max="13841" width="25" style="87" customWidth="1"/>
    <col min="13842" max="13842" width="13.625" style="87" customWidth="1"/>
    <col min="13843" max="13856" width="4.875" style="87" customWidth="1"/>
    <col min="13857" max="14091" width="9" style="87" customWidth="1"/>
    <col min="14092" max="14092" width="4.25" style="87" customWidth="1"/>
    <col min="14093" max="14093" width="25" style="87" customWidth="1"/>
    <col min="14094" max="14094" width="41.625" style="87" customWidth="1"/>
    <col min="14095" max="14095" width="19.625" style="87" customWidth="1"/>
    <col min="14096" max="14096" width="33.875" style="87" customWidth="1"/>
    <col min="14097" max="14097" width="25" style="87" customWidth="1"/>
    <col min="14098" max="14098" width="13.625" style="87" customWidth="1"/>
    <col min="14099" max="14112" width="4.875" style="87" customWidth="1"/>
    <col min="14113" max="14347" width="9" style="87" customWidth="1"/>
    <col min="14348" max="14348" width="4.25" style="87" customWidth="1"/>
    <col min="14349" max="14349" width="25" style="87" customWidth="1"/>
    <col min="14350" max="14350" width="41.625" style="87" customWidth="1"/>
    <col min="14351" max="14351" width="19.625" style="87" customWidth="1"/>
    <col min="14352" max="14352" width="33.875" style="87" customWidth="1"/>
    <col min="14353" max="14353" width="25" style="87" customWidth="1"/>
    <col min="14354" max="14354" width="13.625" style="87" customWidth="1"/>
    <col min="14355" max="14368" width="4.875" style="87" customWidth="1"/>
    <col min="14369" max="14603" width="9" style="87" customWidth="1"/>
    <col min="14604" max="14604" width="4.25" style="87" customWidth="1"/>
    <col min="14605" max="14605" width="25" style="87" customWidth="1"/>
    <col min="14606" max="14606" width="41.625" style="87" customWidth="1"/>
    <col min="14607" max="14607" width="19.625" style="87" customWidth="1"/>
    <col min="14608" max="14608" width="33.875" style="87" customWidth="1"/>
    <col min="14609" max="14609" width="25" style="87" customWidth="1"/>
    <col min="14610" max="14610" width="13.625" style="87" customWidth="1"/>
    <col min="14611" max="14624" width="4.875" style="87" customWidth="1"/>
    <col min="14625" max="14859" width="9" style="87" customWidth="1"/>
    <col min="14860" max="14860" width="4.25" style="87" customWidth="1"/>
    <col min="14861" max="14861" width="25" style="87" customWidth="1"/>
    <col min="14862" max="14862" width="41.625" style="87" customWidth="1"/>
    <col min="14863" max="14863" width="19.625" style="87" customWidth="1"/>
    <col min="14864" max="14864" width="33.875" style="87" customWidth="1"/>
    <col min="14865" max="14865" width="25" style="87" customWidth="1"/>
    <col min="14866" max="14866" width="13.625" style="87" customWidth="1"/>
    <col min="14867" max="14880" width="4.875" style="87" customWidth="1"/>
    <col min="14881" max="15115" width="9" style="87" customWidth="1"/>
    <col min="15116" max="15116" width="4.25" style="87" customWidth="1"/>
    <col min="15117" max="15117" width="25" style="87" customWidth="1"/>
    <col min="15118" max="15118" width="41.625" style="87" customWidth="1"/>
    <col min="15119" max="15119" width="19.625" style="87" customWidth="1"/>
    <col min="15120" max="15120" width="33.875" style="87" customWidth="1"/>
    <col min="15121" max="15121" width="25" style="87" customWidth="1"/>
    <col min="15122" max="15122" width="13.625" style="87" customWidth="1"/>
    <col min="15123" max="15136" width="4.875" style="87" customWidth="1"/>
    <col min="15137" max="15371" width="9" style="87" customWidth="1"/>
    <col min="15372" max="15372" width="4.25" style="87" customWidth="1"/>
    <col min="15373" max="15373" width="25" style="87" customWidth="1"/>
    <col min="15374" max="15374" width="41.625" style="87" customWidth="1"/>
    <col min="15375" max="15375" width="19.625" style="87" customWidth="1"/>
    <col min="15376" max="15376" width="33.875" style="87" customWidth="1"/>
    <col min="15377" max="15377" width="25" style="87" customWidth="1"/>
    <col min="15378" max="15378" width="13.625" style="87" customWidth="1"/>
    <col min="15379" max="15392" width="4.875" style="87" customWidth="1"/>
    <col min="15393" max="15627" width="9" style="87" customWidth="1"/>
    <col min="15628" max="15628" width="4.25" style="87" customWidth="1"/>
    <col min="15629" max="15629" width="25" style="87" customWidth="1"/>
    <col min="15630" max="15630" width="41.625" style="87" customWidth="1"/>
    <col min="15631" max="15631" width="19.625" style="87" customWidth="1"/>
    <col min="15632" max="15632" width="33.875" style="87" customWidth="1"/>
    <col min="15633" max="15633" width="25" style="87" customWidth="1"/>
    <col min="15634" max="15634" width="13.625" style="87" customWidth="1"/>
    <col min="15635" max="15648" width="4.875" style="87" customWidth="1"/>
    <col min="15649" max="15883" width="9" style="87" customWidth="1"/>
    <col min="15884" max="15884" width="4.25" style="87" customWidth="1"/>
    <col min="15885" max="15885" width="25" style="87" customWidth="1"/>
    <col min="15886" max="15886" width="41.625" style="87" customWidth="1"/>
    <col min="15887" max="15887" width="19.625" style="87" customWidth="1"/>
    <col min="15888" max="15888" width="33.875" style="87" customWidth="1"/>
    <col min="15889" max="15889" width="25" style="87" customWidth="1"/>
    <col min="15890" max="15890" width="13.625" style="87" customWidth="1"/>
    <col min="15891" max="15904" width="4.875" style="87" customWidth="1"/>
    <col min="15905" max="16139" width="9" style="87" customWidth="1"/>
    <col min="16140" max="16140" width="4.25" style="87" customWidth="1"/>
    <col min="16141" max="16141" width="25" style="87" customWidth="1"/>
    <col min="16142" max="16142" width="41.625" style="87" customWidth="1"/>
    <col min="16143" max="16143" width="19.625" style="87" customWidth="1"/>
    <col min="16144" max="16144" width="33.875" style="87" customWidth="1"/>
    <col min="16145" max="16145" width="25" style="87" customWidth="1"/>
    <col min="16146" max="16146" width="13.625" style="87" customWidth="1"/>
    <col min="16147" max="16160" width="4.875" style="87" customWidth="1"/>
    <col min="16161" max="16384" width="9" style="87" customWidth="1"/>
  </cols>
  <sheetData>
    <row r="2" spans="1:32" ht="20.25" customHeight="1">
      <c r="A2" s="341" t="s">
        <v>462</v>
      </c>
      <c r="B2" s="348"/>
    </row>
    <row r="3" spans="1:32" ht="20.25" customHeight="1">
      <c r="A3" s="342" t="s">
        <v>223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c r="A4" s="129"/>
      <c r="B4" s="129"/>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row>
    <row r="5" spans="1:32" ht="30" customHeight="1">
      <c r="A5" s="129"/>
      <c r="B5" s="129"/>
      <c r="C5" s="351"/>
      <c r="D5" s="351"/>
      <c r="E5" s="351"/>
      <c r="F5" s="351"/>
      <c r="G5" s="351"/>
      <c r="H5" s="351"/>
      <c r="I5" s="351"/>
      <c r="S5" s="183" t="s">
        <v>256</v>
      </c>
      <c r="T5" s="189"/>
      <c r="U5" s="189"/>
      <c r="V5" s="208"/>
      <c r="W5" s="396"/>
      <c r="X5" s="397"/>
      <c r="Y5" s="397"/>
      <c r="Z5" s="397"/>
      <c r="AA5" s="397"/>
      <c r="AB5" s="397"/>
      <c r="AC5" s="397"/>
      <c r="AD5" s="397"/>
      <c r="AE5" s="397"/>
      <c r="AF5" s="208"/>
    </row>
    <row r="6" spans="1:32" ht="20.25" customHeight="1">
      <c r="A6" s="129"/>
      <c r="B6" s="129"/>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row>
    <row r="7" spans="1:32" ht="17.25" customHeight="1">
      <c r="A7" s="183" t="s">
        <v>225</v>
      </c>
      <c r="B7" s="189"/>
      <c r="C7" s="208"/>
      <c r="D7" s="183" t="s">
        <v>228</v>
      </c>
      <c r="E7" s="208"/>
      <c r="F7" s="183" t="s">
        <v>229</v>
      </c>
      <c r="G7" s="208"/>
      <c r="H7" s="183" t="s">
        <v>231</v>
      </c>
      <c r="I7" s="189"/>
      <c r="J7" s="189"/>
      <c r="K7" s="189"/>
      <c r="L7" s="189"/>
      <c r="M7" s="189"/>
      <c r="N7" s="189"/>
      <c r="O7" s="189"/>
      <c r="P7" s="189"/>
      <c r="Q7" s="189"/>
      <c r="R7" s="189"/>
      <c r="S7" s="189"/>
      <c r="T7" s="189"/>
      <c r="U7" s="189"/>
      <c r="V7" s="189"/>
      <c r="W7" s="189"/>
      <c r="X7" s="208"/>
      <c r="Y7" s="183" t="s">
        <v>261</v>
      </c>
      <c r="Z7" s="189"/>
      <c r="AA7" s="189"/>
      <c r="AB7" s="208"/>
      <c r="AC7" s="183" t="s">
        <v>263</v>
      </c>
      <c r="AD7" s="189"/>
      <c r="AE7" s="189"/>
      <c r="AF7" s="208"/>
    </row>
    <row r="8" spans="1:32" ht="18.75" customHeight="1">
      <c r="A8" s="185" t="s">
        <v>226</v>
      </c>
      <c r="B8" s="191"/>
      <c r="C8" s="204"/>
      <c r="D8" s="185"/>
      <c r="E8" s="204"/>
      <c r="F8" s="185"/>
      <c r="G8" s="204"/>
      <c r="H8" s="305" t="s">
        <v>233</v>
      </c>
      <c r="I8" s="372" t="s">
        <v>145</v>
      </c>
      <c r="J8" s="277" t="s">
        <v>242</v>
      </c>
      <c r="K8" s="194"/>
      <c r="L8" s="194"/>
      <c r="M8" s="372" t="s">
        <v>145</v>
      </c>
      <c r="N8" s="277" t="s">
        <v>247</v>
      </c>
      <c r="O8" s="194"/>
      <c r="P8" s="194"/>
      <c r="Q8" s="372" t="s">
        <v>145</v>
      </c>
      <c r="R8" s="277" t="s">
        <v>251</v>
      </c>
      <c r="S8" s="194"/>
      <c r="T8" s="194"/>
      <c r="U8" s="372" t="s">
        <v>145</v>
      </c>
      <c r="V8" s="277" t="s">
        <v>257</v>
      </c>
      <c r="W8" s="194"/>
      <c r="X8" s="358"/>
      <c r="Y8" s="403"/>
      <c r="Z8" s="408"/>
      <c r="AA8" s="408"/>
      <c r="AB8" s="412"/>
      <c r="AC8" s="403"/>
      <c r="AD8" s="408"/>
      <c r="AE8" s="408"/>
      <c r="AF8" s="412"/>
    </row>
    <row r="9" spans="1:32" ht="18.75" customHeight="1">
      <c r="A9" s="186"/>
      <c r="B9" s="192"/>
      <c r="C9" s="205"/>
      <c r="D9" s="186"/>
      <c r="E9" s="205"/>
      <c r="F9" s="186"/>
      <c r="G9" s="205"/>
      <c r="H9" s="365"/>
      <c r="I9" s="373" t="s">
        <v>145</v>
      </c>
      <c r="J9" s="379" t="s">
        <v>243</v>
      </c>
      <c r="K9" s="385"/>
      <c r="L9" s="385"/>
      <c r="M9" s="392" t="s">
        <v>145</v>
      </c>
      <c r="N9" s="379" t="s">
        <v>69</v>
      </c>
      <c r="O9" s="385"/>
      <c r="P9" s="385"/>
      <c r="Q9" s="392" t="s">
        <v>145</v>
      </c>
      <c r="R9" s="379" t="s">
        <v>254</v>
      </c>
      <c r="S9" s="385"/>
      <c r="T9" s="385"/>
      <c r="U9" s="372" t="s">
        <v>145</v>
      </c>
      <c r="V9" s="379" t="s">
        <v>259</v>
      </c>
      <c r="W9" s="385"/>
      <c r="X9" s="360"/>
      <c r="Y9" s="404"/>
      <c r="Z9" s="409"/>
      <c r="AA9" s="409"/>
      <c r="AB9" s="413"/>
      <c r="AC9" s="404"/>
      <c r="AD9" s="409"/>
      <c r="AE9" s="409"/>
      <c r="AF9" s="413"/>
    </row>
    <row r="10" spans="1:32" ht="42.75" customHeight="1">
      <c r="A10" s="266"/>
      <c r="B10" s="204"/>
      <c r="C10" s="352"/>
      <c r="D10" s="313"/>
      <c r="E10" s="358"/>
      <c r="F10" s="213"/>
      <c r="G10" s="332"/>
      <c r="H10" s="366" t="s">
        <v>435</v>
      </c>
      <c r="I10" s="374" t="s">
        <v>145</v>
      </c>
      <c r="J10" s="380" t="s">
        <v>190</v>
      </c>
      <c r="K10" s="386"/>
      <c r="L10" s="389" t="s">
        <v>145</v>
      </c>
      <c r="M10" s="380" t="s">
        <v>135</v>
      </c>
      <c r="N10" s="386"/>
      <c r="O10" s="386"/>
      <c r="P10" s="386"/>
      <c r="Q10" s="386"/>
      <c r="R10" s="395"/>
      <c r="S10" s="395"/>
      <c r="T10" s="395"/>
      <c r="U10" s="395"/>
      <c r="V10" s="395"/>
      <c r="W10" s="395"/>
      <c r="X10" s="398"/>
      <c r="Y10" s="405" t="s">
        <v>145</v>
      </c>
      <c r="Z10" s="277" t="s">
        <v>216</v>
      </c>
      <c r="AA10" s="277"/>
      <c r="AB10" s="414"/>
      <c r="AC10" s="417"/>
      <c r="AD10" s="417"/>
      <c r="AE10" s="417"/>
      <c r="AF10" s="417"/>
    </row>
    <row r="11" spans="1:32" ht="18.75" customHeight="1">
      <c r="A11" s="343"/>
      <c r="B11" s="349"/>
      <c r="C11" s="353"/>
      <c r="D11" s="355"/>
      <c r="E11" s="359"/>
      <c r="F11" s="361"/>
      <c r="G11" s="363"/>
      <c r="H11" s="367" t="s">
        <v>71</v>
      </c>
      <c r="I11" s="375" t="s">
        <v>145</v>
      </c>
      <c r="J11" s="381" t="s">
        <v>190</v>
      </c>
      <c r="K11" s="387"/>
      <c r="L11" s="390" t="s">
        <v>145</v>
      </c>
      <c r="M11" s="381" t="s">
        <v>135</v>
      </c>
      <c r="N11" s="387"/>
      <c r="O11" s="387"/>
      <c r="P11" s="387"/>
      <c r="Q11" s="387"/>
      <c r="R11" s="387"/>
      <c r="S11" s="387"/>
      <c r="T11" s="387"/>
      <c r="U11" s="387"/>
      <c r="V11" s="387"/>
      <c r="W11" s="387"/>
      <c r="X11" s="399"/>
      <c r="Y11" s="344" t="s">
        <v>145</v>
      </c>
      <c r="Z11" s="350" t="s">
        <v>244</v>
      </c>
      <c r="AA11" s="410"/>
      <c r="AB11" s="415"/>
      <c r="AC11" s="418"/>
      <c r="AD11" s="418"/>
      <c r="AE11" s="418"/>
      <c r="AF11" s="418"/>
    </row>
    <row r="12" spans="1:32" s="87" customFormat="1" ht="18.75" customHeight="1">
      <c r="A12" s="343"/>
      <c r="B12" s="349"/>
      <c r="C12" s="353"/>
      <c r="D12" s="355"/>
      <c r="E12" s="359"/>
      <c r="F12" s="361"/>
      <c r="G12" s="363"/>
      <c r="H12" s="368" t="s">
        <v>115</v>
      </c>
      <c r="I12" s="376" t="s">
        <v>145</v>
      </c>
      <c r="J12" s="382" t="s">
        <v>126</v>
      </c>
      <c r="K12" s="382"/>
      <c r="L12" s="382"/>
      <c r="M12" s="376" t="s">
        <v>145</v>
      </c>
      <c r="N12" s="382" t="s">
        <v>219</v>
      </c>
      <c r="O12" s="382"/>
      <c r="P12" s="382"/>
      <c r="Q12" s="394"/>
      <c r="R12" s="394"/>
      <c r="S12" s="394"/>
      <c r="T12" s="394"/>
      <c r="U12" s="394"/>
      <c r="V12" s="394"/>
      <c r="W12" s="394"/>
      <c r="X12" s="400"/>
      <c r="Y12" s="344"/>
      <c r="Z12" s="350"/>
      <c r="AA12" s="410"/>
      <c r="AB12" s="415"/>
      <c r="AC12" s="418"/>
      <c r="AD12" s="418"/>
      <c r="AE12" s="418"/>
      <c r="AF12" s="418"/>
    </row>
    <row r="13" spans="1:32" ht="18.75" customHeight="1">
      <c r="A13" s="343"/>
      <c r="B13" s="349"/>
      <c r="C13" s="353"/>
      <c r="D13" s="355"/>
      <c r="E13" s="359"/>
      <c r="F13" s="361"/>
      <c r="G13" s="363"/>
      <c r="H13" s="369"/>
      <c r="I13" s="162"/>
      <c r="J13" s="383"/>
      <c r="K13" s="383"/>
      <c r="L13" s="383"/>
      <c r="M13" s="162"/>
      <c r="N13" s="383"/>
      <c r="O13" s="383"/>
      <c r="P13" s="383"/>
      <c r="Q13" s="386"/>
      <c r="R13" s="386"/>
      <c r="S13" s="386"/>
      <c r="T13" s="386"/>
      <c r="U13" s="386"/>
      <c r="V13" s="386"/>
      <c r="W13" s="386"/>
      <c r="X13" s="401"/>
      <c r="Y13" s="406"/>
      <c r="Z13" s="410"/>
      <c r="AA13" s="410"/>
      <c r="AB13" s="415"/>
      <c r="AC13" s="418"/>
      <c r="AD13" s="418"/>
      <c r="AE13" s="418"/>
      <c r="AF13" s="418"/>
    </row>
    <row r="14" spans="1:32" s="87" customFormat="1" ht="18.75" customHeight="1">
      <c r="A14" s="344" t="s">
        <v>145</v>
      </c>
      <c r="B14" s="349">
        <v>43</v>
      </c>
      <c r="C14" s="353" t="s">
        <v>100</v>
      </c>
      <c r="D14" s="355"/>
      <c r="E14" s="359"/>
      <c r="F14" s="361"/>
      <c r="G14" s="363"/>
      <c r="H14" s="368" t="s">
        <v>90</v>
      </c>
      <c r="I14" s="377" t="s">
        <v>145</v>
      </c>
      <c r="J14" s="384" t="s">
        <v>126</v>
      </c>
      <c r="K14" s="384"/>
      <c r="L14" s="384"/>
      <c r="M14" s="393" t="s">
        <v>145</v>
      </c>
      <c r="N14" s="384" t="s">
        <v>219</v>
      </c>
      <c r="O14" s="384"/>
      <c r="P14" s="384"/>
      <c r="Q14" s="394"/>
      <c r="R14" s="394"/>
      <c r="S14" s="394"/>
      <c r="T14" s="394"/>
      <c r="U14" s="394"/>
      <c r="V14" s="394"/>
      <c r="W14" s="394"/>
      <c r="X14" s="400"/>
      <c r="Y14" s="406"/>
      <c r="Z14" s="410"/>
      <c r="AA14" s="410"/>
      <c r="AB14" s="415"/>
      <c r="AC14" s="418"/>
      <c r="AD14" s="418"/>
      <c r="AE14" s="418"/>
      <c r="AF14" s="418"/>
    </row>
    <row r="15" spans="1:32" ht="18.75" customHeight="1">
      <c r="A15" s="343"/>
      <c r="B15" s="349"/>
      <c r="C15" s="353"/>
      <c r="D15" s="355"/>
      <c r="E15" s="359"/>
      <c r="F15" s="361"/>
      <c r="G15" s="363"/>
      <c r="H15" s="369"/>
      <c r="I15" s="377"/>
      <c r="J15" s="384"/>
      <c r="K15" s="384"/>
      <c r="L15" s="384"/>
      <c r="M15" s="393"/>
      <c r="N15" s="384"/>
      <c r="O15" s="384"/>
      <c r="P15" s="384"/>
      <c r="Q15" s="386"/>
      <c r="R15" s="386"/>
      <c r="S15" s="386"/>
      <c r="T15" s="386"/>
      <c r="U15" s="386"/>
      <c r="V15" s="386"/>
      <c r="W15" s="386"/>
      <c r="X15" s="401"/>
      <c r="Y15" s="406"/>
      <c r="Z15" s="410"/>
      <c r="AA15" s="410"/>
      <c r="AB15" s="415"/>
      <c r="AC15" s="418"/>
      <c r="AD15" s="418"/>
      <c r="AE15" s="418"/>
      <c r="AF15" s="418"/>
    </row>
    <row r="16" spans="1:32" ht="18.75" customHeight="1">
      <c r="A16" s="343"/>
      <c r="B16" s="349"/>
      <c r="C16" s="353"/>
      <c r="D16" s="355"/>
      <c r="E16" s="359"/>
      <c r="F16" s="361"/>
      <c r="G16" s="363"/>
      <c r="H16" s="367" t="s">
        <v>235</v>
      </c>
      <c r="I16" s="375" t="s">
        <v>145</v>
      </c>
      <c r="J16" s="381" t="s">
        <v>190</v>
      </c>
      <c r="K16" s="387"/>
      <c r="L16" s="390" t="s">
        <v>145</v>
      </c>
      <c r="M16" s="381" t="s">
        <v>135</v>
      </c>
      <c r="N16" s="387"/>
      <c r="O16" s="387"/>
      <c r="P16" s="387"/>
      <c r="Q16" s="387"/>
      <c r="R16" s="387"/>
      <c r="S16" s="387"/>
      <c r="T16" s="387"/>
      <c r="U16" s="387"/>
      <c r="V16" s="387"/>
      <c r="W16" s="387"/>
      <c r="X16" s="399"/>
      <c r="Y16" s="406"/>
      <c r="Z16" s="410"/>
      <c r="AA16" s="410"/>
      <c r="AB16" s="415"/>
      <c r="AC16" s="418"/>
      <c r="AD16" s="418"/>
      <c r="AE16" s="418"/>
      <c r="AF16" s="418"/>
    </row>
    <row r="17" spans="1:32" ht="18.75" customHeight="1">
      <c r="A17" s="343"/>
      <c r="B17" s="349"/>
      <c r="C17" s="353"/>
      <c r="D17" s="355"/>
      <c r="E17" s="359"/>
      <c r="F17" s="361"/>
      <c r="G17" s="363"/>
      <c r="H17" s="367" t="s">
        <v>237</v>
      </c>
      <c r="I17" s="375" t="s">
        <v>145</v>
      </c>
      <c r="J17" s="381" t="s">
        <v>190</v>
      </c>
      <c r="K17" s="381"/>
      <c r="L17" s="390" t="s">
        <v>145</v>
      </c>
      <c r="M17" s="381" t="s">
        <v>245</v>
      </c>
      <c r="N17" s="381"/>
      <c r="O17" s="390" t="s">
        <v>145</v>
      </c>
      <c r="P17" s="381" t="s">
        <v>249</v>
      </c>
      <c r="Q17" s="384"/>
      <c r="R17" s="390" t="s">
        <v>145</v>
      </c>
      <c r="S17" s="381" t="s">
        <v>210</v>
      </c>
      <c r="T17" s="387"/>
      <c r="U17" s="390" t="s">
        <v>145</v>
      </c>
      <c r="V17" s="381" t="s">
        <v>132</v>
      </c>
      <c r="W17" s="387"/>
      <c r="X17" s="399"/>
      <c r="Y17" s="406"/>
      <c r="Z17" s="410"/>
      <c r="AA17" s="410"/>
      <c r="AB17" s="415"/>
      <c r="AC17" s="418"/>
      <c r="AD17" s="418"/>
      <c r="AE17" s="418"/>
      <c r="AF17" s="418"/>
    </row>
    <row r="18" spans="1:32" ht="18.75" customHeight="1">
      <c r="A18" s="343"/>
      <c r="B18" s="349"/>
      <c r="C18" s="353"/>
      <c r="D18" s="355"/>
      <c r="E18" s="359"/>
      <c r="F18" s="361"/>
      <c r="G18" s="363"/>
      <c r="H18" s="370" t="s">
        <v>238</v>
      </c>
      <c r="I18" s="375" t="s">
        <v>145</v>
      </c>
      <c r="J18" s="381" t="s">
        <v>190</v>
      </c>
      <c r="K18" s="387"/>
      <c r="L18" s="390" t="s">
        <v>145</v>
      </c>
      <c r="M18" s="381" t="s">
        <v>135</v>
      </c>
      <c r="N18" s="387"/>
      <c r="O18" s="387"/>
      <c r="P18" s="387"/>
      <c r="Q18" s="387"/>
      <c r="R18" s="387"/>
      <c r="S18" s="387"/>
      <c r="T18" s="387"/>
      <c r="U18" s="387"/>
      <c r="V18" s="387"/>
      <c r="W18" s="387"/>
      <c r="X18" s="399"/>
      <c r="Y18" s="406"/>
      <c r="Z18" s="410"/>
      <c r="AA18" s="410"/>
      <c r="AB18" s="415"/>
      <c r="AC18" s="418"/>
      <c r="AD18" s="418"/>
      <c r="AE18" s="418"/>
      <c r="AF18" s="418"/>
    </row>
    <row r="19" spans="1:32" ht="18.75" customHeight="1">
      <c r="A19" s="345"/>
      <c r="B19" s="205"/>
      <c r="C19" s="354"/>
      <c r="D19" s="356"/>
      <c r="E19" s="360"/>
      <c r="F19" s="362"/>
      <c r="G19" s="364"/>
      <c r="H19" s="371" t="s">
        <v>239</v>
      </c>
      <c r="I19" s="378" t="s">
        <v>145</v>
      </c>
      <c r="J19" s="278" t="s">
        <v>190</v>
      </c>
      <c r="K19" s="388"/>
      <c r="L19" s="391" t="s">
        <v>145</v>
      </c>
      <c r="M19" s="278" t="s">
        <v>135</v>
      </c>
      <c r="N19" s="388"/>
      <c r="O19" s="388"/>
      <c r="P19" s="388"/>
      <c r="Q19" s="388"/>
      <c r="R19" s="388"/>
      <c r="S19" s="388"/>
      <c r="T19" s="388"/>
      <c r="U19" s="388"/>
      <c r="V19" s="388"/>
      <c r="W19" s="388"/>
      <c r="X19" s="402"/>
      <c r="Y19" s="407"/>
      <c r="Z19" s="411"/>
      <c r="AA19" s="411"/>
      <c r="AB19" s="416"/>
      <c r="AC19" s="419"/>
      <c r="AD19" s="419"/>
      <c r="AE19" s="419"/>
      <c r="AF19" s="419"/>
    </row>
    <row r="20" spans="1:32" ht="8.25" customHeight="1">
      <c r="A20" s="346"/>
      <c r="B20" s="346"/>
      <c r="G20" s="350"/>
      <c r="H20" s="350"/>
      <c r="I20" s="350"/>
      <c r="J20" s="350"/>
      <c r="K20" s="350"/>
      <c r="L20" s="350"/>
      <c r="M20" s="350"/>
      <c r="N20" s="350"/>
      <c r="O20" s="350"/>
      <c r="P20" s="350"/>
      <c r="Q20" s="350"/>
      <c r="R20" s="350"/>
      <c r="S20" s="350"/>
      <c r="T20" s="350"/>
      <c r="U20" s="350"/>
      <c r="V20" s="350"/>
      <c r="W20" s="350"/>
      <c r="X20" s="350"/>
      <c r="Y20" s="350"/>
      <c r="Z20" s="350"/>
      <c r="AA20" s="350"/>
      <c r="AB20" s="350"/>
    </row>
    <row r="21" spans="1:32" ht="16.5" customHeight="1">
      <c r="A21" s="347" t="s">
        <v>464</v>
      </c>
      <c r="G21" s="86"/>
      <c r="H21" s="86"/>
      <c r="I21" s="86"/>
      <c r="J21" s="86"/>
      <c r="K21" s="86"/>
      <c r="L21" s="86"/>
      <c r="M21" s="86"/>
      <c r="N21" s="86"/>
      <c r="O21" s="86"/>
      <c r="P21" s="86"/>
      <c r="Q21" s="86"/>
      <c r="R21" s="86"/>
      <c r="S21" s="86"/>
      <c r="T21" s="86"/>
      <c r="U21" s="86"/>
      <c r="V21" s="86"/>
      <c r="W21" s="86"/>
      <c r="X21" s="86"/>
      <c r="Y21" s="86"/>
      <c r="Z21" s="86"/>
      <c r="AA21" s="86"/>
      <c r="AB21" s="86"/>
    </row>
    <row r="22" spans="1:32" ht="16.5" customHeight="1">
      <c r="A22" s="346"/>
      <c r="B22" s="350" t="s">
        <v>227</v>
      </c>
      <c r="C22" s="350"/>
      <c r="G22" s="86"/>
      <c r="H22" s="86"/>
      <c r="I22" s="86"/>
      <c r="J22" s="86"/>
      <c r="K22" s="86"/>
      <c r="L22" s="86"/>
      <c r="M22" s="86"/>
      <c r="N22" s="86"/>
      <c r="O22" s="86"/>
      <c r="P22" s="86"/>
      <c r="Q22" s="86"/>
      <c r="R22" s="86"/>
      <c r="S22" s="86"/>
      <c r="T22" s="86"/>
      <c r="U22" s="86"/>
      <c r="V22" s="86"/>
      <c r="W22" s="86"/>
      <c r="X22" s="86"/>
      <c r="Y22" s="86"/>
      <c r="Z22" s="86"/>
      <c r="AA22" s="86"/>
      <c r="AB22" s="86"/>
    </row>
    <row r="23" spans="1:32" ht="63" customHeight="1">
      <c r="A23" s="346"/>
      <c r="B23" s="115" t="s">
        <v>252</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row>
    <row r="24" spans="1:32" ht="20.25" customHeight="1">
      <c r="C24" s="350"/>
      <c r="D24" s="357"/>
      <c r="E24" s="357"/>
      <c r="F24" s="357"/>
      <c r="G24" s="357"/>
      <c r="H24" s="357"/>
      <c r="I24" s="357"/>
      <c r="J24" s="357"/>
      <c r="K24" s="357"/>
      <c r="L24" s="357"/>
      <c r="M24" s="357"/>
      <c r="N24" s="357"/>
      <c r="O24" s="357"/>
      <c r="P24" s="357"/>
      <c r="Q24" s="357"/>
      <c r="R24" s="357"/>
      <c r="S24" s="357"/>
      <c r="T24" s="357"/>
      <c r="U24" s="357"/>
      <c r="V24" s="357"/>
      <c r="W24" s="357"/>
      <c r="X24" s="357"/>
    </row>
    <row r="25" spans="1:32" ht="20.25" customHeight="1">
      <c r="D25" s="357"/>
      <c r="E25" s="357"/>
      <c r="F25" s="357"/>
      <c r="G25" s="357"/>
      <c r="H25" s="357"/>
      <c r="I25" s="357"/>
      <c r="J25" s="357"/>
      <c r="K25" s="357"/>
      <c r="L25" s="357"/>
      <c r="M25" s="357"/>
      <c r="N25" s="357"/>
      <c r="O25" s="357"/>
      <c r="P25" s="357"/>
      <c r="Q25" s="357"/>
      <c r="R25" s="357"/>
      <c r="S25" s="357"/>
      <c r="T25" s="357"/>
      <c r="U25" s="357"/>
      <c r="V25" s="357"/>
      <c r="W25" s="357"/>
      <c r="X25" s="357"/>
    </row>
  </sheetData>
  <mergeCells count="26">
    <mergeCell ref="A3:AF3"/>
    <mergeCell ref="S5:V5"/>
    <mergeCell ref="A7:C7"/>
    <mergeCell ref="D7:E7"/>
    <mergeCell ref="F7:G7"/>
    <mergeCell ref="H7:X7"/>
    <mergeCell ref="Y7:AB7"/>
    <mergeCell ref="AC7:AF7"/>
    <mergeCell ref="B23:AB23"/>
    <mergeCell ref="A8:C9"/>
    <mergeCell ref="D8:E9"/>
    <mergeCell ref="F8:G9"/>
    <mergeCell ref="H8:H9"/>
    <mergeCell ref="Y8:AB9"/>
    <mergeCell ref="AC8:AF9"/>
    <mergeCell ref="H12:H13"/>
    <mergeCell ref="I12:I13"/>
    <mergeCell ref="J12:L13"/>
    <mergeCell ref="M12:M13"/>
    <mergeCell ref="N12:P13"/>
    <mergeCell ref="H14:H15"/>
    <mergeCell ref="I14:I15"/>
    <mergeCell ref="J14:L15"/>
    <mergeCell ref="M14:M15"/>
    <mergeCell ref="N14:P15"/>
    <mergeCell ref="AC10:AF19"/>
  </mergeCells>
  <phoneticPr fontId="28"/>
  <dataValidations count="1">
    <dataValidation type="list" allowBlank="1" showDropDown="0" showInputMessage="1" showErrorMessage="1" sqref="M8:M9 Q8:Q9 U8:U9 I8:I19 Y10:Y12 L10:L11 M12:M15 L16:L19 O17 R17 U17 A14">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1" orientation="landscape" usePrinterDefaults="1" r:id="rId1"/>
  <headerFooter alignWithMargins="0"/>
  <colBreaks count="1" manualBreakCount="1">
    <brk id="3" max="7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2:Y123"/>
  <sheetViews>
    <sheetView workbookViewId="0">
      <selection activeCell="B3" sqref="B3"/>
    </sheetView>
  </sheetViews>
  <sheetFormatPr defaultColWidth="4" defaultRowHeight="13.5"/>
  <cols>
    <col min="1" max="1" width="2.125" style="87" customWidth="1"/>
    <col min="2" max="2" width="2.375" style="87" customWidth="1"/>
    <col min="3" max="8" width="4" style="87"/>
    <col min="9" max="20" width="4.625" style="87" customWidth="1"/>
    <col min="21" max="21" width="2.375" style="87" customWidth="1"/>
    <col min="22" max="24" width="3.25" style="87" customWidth="1"/>
    <col min="25" max="25" width="2.375" style="87" customWidth="1"/>
    <col min="26" max="26" width="2.125" style="87" customWidth="1"/>
    <col min="27" max="16384" width="4" style="87"/>
  </cols>
  <sheetData>
    <row r="1" spans="2:25" ht="6.75" customHeight="1"/>
    <row r="2" spans="2:25">
      <c r="B2" s="87" t="s">
        <v>164</v>
      </c>
    </row>
    <row r="3" spans="2:25" ht="15.75" customHeight="1">
      <c r="P3" s="207" t="s">
        <v>204</v>
      </c>
      <c r="Q3" s="88"/>
      <c r="R3" s="88"/>
      <c r="S3" s="88" t="s">
        <v>11</v>
      </c>
      <c r="T3" s="88"/>
      <c r="U3" s="88"/>
      <c r="V3" s="88" t="s">
        <v>319</v>
      </c>
      <c r="W3" s="88"/>
      <c r="X3" s="88"/>
      <c r="Y3" s="88" t="s">
        <v>325</v>
      </c>
    </row>
    <row r="4" spans="2:25" ht="6" customHeight="1"/>
    <row r="5" spans="2:25" ht="27.75" customHeight="1">
      <c r="B5" s="420" t="s">
        <v>36</v>
      </c>
      <c r="C5" s="88"/>
      <c r="D5" s="88"/>
      <c r="E5" s="88"/>
      <c r="F5" s="88"/>
      <c r="G5" s="88"/>
      <c r="H5" s="88"/>
      <c r="I5" s="88"/>
      <c r="J5" s="88"/>
      <c r="K5" s="88"/>
      <c r="L5" s="88"/>
      <c r="M5" s="88"/>
      <c r="N5" s="88"/>
      <c r="O5" s="88"/>
      <c r="P5" s="88"/>
      <c r="Q5" s="88"/>
      <c r="R5" s="88"/>
      <c r="S5" s="88"/>
      <c r="T5" s="88"/>
      <c r="U5" s="88"/>
      <c r="V5" s="88"/>
      <c r="W5" s="88"/>
      <c r="X5" s="88"/>
      <c r="Y5" s="88"/>
    </row>
    <row r="6" spans="2:25" ht="5.25" customHeight="1"/>
    <row r="7" spans="2:25" ht="23.25" customHeight="1">
      <c r="B7" s="183" t="s">
        <v>88</v>
      </c>
      <c r="C7" s="189"/>
      <c r="D7" s="189"/>
      <c r="E7" s="189"/>
      <c r="F7" s="208"/>
      <c r="G7" s="201"/>
      <c r="H7" s="203"/>
      <c r="I7" s="203"/>
      <c r="J7" s="203"/>
      <c r="K7" s="203"/>
      <c r="L7" s="203"/>
      <c r="M7" s="203"/>
      <c r="N7" s="203"/>
      <c r="O7" s="203"/>
      <c r="P7" s="203"/>
      <c r="Q7" s="203"/>
      <c r="R7" s="203"/>
      <c r="S7" s="203"/>
      <c r="T7" s="203"/>
      <c r="U7" s="203"/>
      <c r="V7" s="203"/>
      <c r="W7" s="203"/>
      <c r="X7" s="203"/>
      <c r="Y7" s="302"/>
    </row>
    <row r="8" spans="2:25" ht="23.25" customHeight="1">
      <c r="B8" s="183" t="s">
        <v>268</v>
      </c>
      <c r="C8" s="189"/>
      <c r="D8" s="189"/>
      <c r="E8" s="189"/>
      <c r="F8" s="208"/>
      <c r="G8" s="183" t="s">
        <v>145</v>
      </c>
      <c r="H8" s="422" t="s">
        <v>307</v>
      </c>
      <c r="I8" s="422"/>
      <c r="J8" s="422"/>
      <c r="K8" s="422"/>
      <c r="L8" s="88" t="s">
        <v>145</v>
      </c>
      <c r="M8" s="422" t="s">
        <v>314</v>
      </c>
      <c r="N8" s="422"/>
      <c r="O8" s="422"/>
      <c r="P8" s="422"/>
      <c r="Q8" s="88" t="s">
        <v>145</v>
      </c>
      <c r="R8" s="422" t="s">
        <v>317</v>
      </c>
      <c r="S8" s="422"/>
      <c r="T8" s="422"/>
      <c r="U8" s="277"/>
      <c r="V8" s="277"/>
      <c r="W8" s="277"/>
      <c r="X8" s="277"/>
      <c r="Y8" s="332"/>
    </row>
    <row r="9" spans="2:25" ht="23.25" customHeight="1">
      <c r="B9" s="185" t="s">
        <v>255</v>
      </c>
      <c r="C9" s="191"/>
      <c r="D9" s="191"/>
      <c r="E9" s="191"/>
      <c r="F9" s="204"/>
      <c r="G9" s="88" t="s">
        <v>145</v>
      </c>
      <c r="H9" s="309" t="s">
        <v>310</v>
      </c>
      <c r="I9" s="309"/>
      <c r="J9" s="277"/>
      <c r="K9" s="277"/>
      <c r="L9" s="277"/>
      <c r="M9" s="277"/>
      <c r="N9" s="277"/>
      <c r="O9" s="88" t="s">
        <v>145</v>
      </c>
      <c r="P9" s="309" t="s">
        <v>298</v>
      </c>
      <c r="Q9" s="277"/>
      <c r="R9" s="277"/>
      <c r="S9" s="277"/>
      <c r="T9" s="277"/>
      <c r="U9" s="277"/>
      <c r="V9" s="277"/>
      <c r="W9" s="277"/>
      <c r="X9" s="277"/>
      <c r="Y9" s="332"/>
    </row>
    <row r="10" spans="2:25" ht="23.25" customHeight="1">
      <c r="B10" s="421"/>
      <c r="C10" s="88"/>
      <c r="D10" s="88"/>
      <c r="E10" s="88"/>
      <c r="F10" s="349"/>
      <c r="G10" s="88" t="s">
        <v>145</v>
      </c>
      <c r="H10" s="87" t="s">
        <v>9</v>
      </c>
      <c r="I10" s="86"/>
      <c r="J10" s="86"/>
      <c r="K10" s="86"/>
      <c r="L10" s="86"/>
      <c r="M10" s="86"/>
      <c r="N10" s="86"/>
      <c r="O10" s="88" t="s">
        <v>145</v>
      </c>
      <c r="P10" s="87" t="s">
        <v>316</v>
      </c>
      <c r="Q10" s="86"/>
      <c r="R10" s="86"/>
      <c r="S10" s="86"/>
      <c r="T10" s="86"/>
      <c r="U10" s="86"/>
      <c r="V10" s="86"/>
      <c r="W10" s="86"/>
      <c r="X10" s="86"/>
      <c r="Y10" s="425"/>
    </row>
    <row r="11" spans="2:25" ht="23.25" customHeight="1">
      <c r="B11" s="186"/>
      <c r="C11" s="192"/>
      <c r="D11" s="192"/>
      <c r="E11" s="192"/>
      <c r="F11" s="205"/>
      <c r="G11" s="186" t="s">
        <v>145</v>
      </c>
      <c r="H11" s="308" t="s">
        <v>312</v>
      </c>
      <c r="I11" s="379"/>
      <c r="J11" s="379"/>
      <c r="K11" s="379"/>
      <c r="L11" s="379"/>
      <c r="M11" s="379"/>
      <c r="N11" s="379"/>
      <c r="O11" s="379"/>
      <c r="P11" s="379"/>
      <c r="Q11" s="379"/>
      <c r="R11" s="379"/>
      <c r="S11" s="379"/>
      <c r="T11" s="379"/>
      <c r="U11" s="379"/>
      <c r="V11" s="379"/>
      <c r="W11" s="379"/>
      <c r="X11" s="379"/>
      <c r="Y11" s="426"/>
    </row>
    <row r="13" spans="2:25" ht="6" customHeight="1">
      <c r="B13" s="313"/>
      <c r="C13" s="309"/>
      <c r="D13" s="309"/>
      <c r="E13" s="309"/>
      <c r="F13" s="309"/>
      <c r="G13" s="309"/>
      <c r="H13" s="309"/>
      <c r="I13" s="309"/>
      <c r="J13" s="309"/>
      <c r="K13" s="309"/>
      <c r="L13" s="309"/>
      <c r="M13" s="309"/>
      <c r="N13" s="309"/>
      <c r="O13" s="309"/>
      <c r="P13" s="309"/>
      <c r="Q13" s="309"/>
      <c r="R13" s="309"/>
      <c r="S13" s="309"/>
      <c r="T13" s="309"/>
      <c r="U13" s="313"/>
      <c r="V13" s="309"/>
      <c r="W13" s="309"/>
      <c r="X13" s="309"/>
      <c r="Y13" s="303"/>
    </row>
    <row r="14" spans="2:25">
      <c r="B14" s="355" t="s">
        <v>197</v>
      </c>
      <c r="U14" s="355"/>
      <c r="V14" s="423" t="s">
        <v>320</v>
      </c>
      <c r="W14" s="423" t="s">
        <v>321</v>
      </c>
      <c r="X14" s="423" t="s">
        <v>324</v>
      </c>
      <c r="Y14" s="427"/>
    </row>
    <row r="15" spans="2:25" ht="6.75" customHeight="1">
      <c r="B15" s="355"/>
      <c r="U15" s="355"/>
      <c r="Y15" s="427"/>
    </row>
    <row r="16" spans="2:25" ht="18" customHeight="1">
      <c r="B16" s="355"/>
      <c r="C16" s="87" t="s">
        <v>262</v>
      </c>
      <c r="U16" s="343"/>
      <c r="V16" s="88"/>
      <c r="W16" s="88"/>
      <c r="X16" s="88"/>
      <c r="Y16" s="425"/>
    </row>
    <row r="17" spans="2:25" ht="6.75" customHeight="1">
      <c r="B17" s="355"/>
      <c r="U17" s="421"/>
      <c r="V17" s="88"/>
      <c r="W17" s="88"/>
      <c r="X17" s="88"/>
      <c r="Y17" s="349"/>
    </row>
    <row r="18" spans="2:25" ht="14.25" customHeight="1">
      <c r="B18" s="355"/>
      <c r="C18" s="87" t="s">
        <v>283</v>
      </c>
      <c r="D18" s="183" t="s">
        <v>15</v>
      </c>
      <c r="E18" s="189"/>
      <c r="F18" s="189"/>
      <c r="G18" s="189"/>
      <c r="H18" s="208"/>
      <c r="I18" s="201" t="s">
        <v>278</v>
      </c>
      <c r="J18" s="203"/>
      <c r="K18" s="203"/>
      <c r="L18" s="189"/>
      <c r="M18" s="189"/>
      <c r="N18" s="189"/>
      <c r="O18" s="208" t="s">
        <v>315</v>
      </c>
      <c r="U18" s="421"/>
      <c r="V18" s="88"/>
      <c r="W18" s="88"/>
      <c r="X18" s="88"/>
      <c r="Y18" s="349"/>
    </row>
    <row r="19" spans="2:25" ht="7.5" customHeight="1">
      <c r="B19" s="355"/>
      <c r="U19" s="421"/>
      <c r="V19" s="88"/>
      <c r="W19" s="88"/>
      <c r="X19" s="88"/>
      <c r="Y19" s="349"/>
    </row>
    <row r="20" spans="2:25" ht="18" customHeight="1">
      <c r="B20" s="355"/>
      <c r="C20" s="87" t="s">
        <v>59</v>
      </c>
      <c r="U20" s="421"/>
      <c r="V20" s="88"/>
      <c r="W20" s="88"/>
      <c r="X20" s="88"/>
      <c r="Y20" s="349"/>
    </row>
    <row r="21" spans="2:25" ht="6.75" customHeight="1">
      <c r="B21" s="355"/>
      <c r="U21" s="421"/>
      <c r="V21" s="88"/>
      <c r="W21" s="88"/>
      <c r="X21" s="88"/>
      <c r="Y21" s="349"/>
    </row>
    <row r="22" spans="2:25" ht="14.25" customHeight="1">
      <c r="B22" s="355"/>
      <c r="C22" s="87" t="s">
        <v>283</v>
      </c>
      <c r="D22" s="183" t="s">
        <v>12</v>
      </c>
      <c r="E22" s="189"/>
      <c r="F22" s="189"/>
      <c r="G22" s="189"/>
      <c r="H22" s="208"/>
      <c r="I22" s="201" t="s">
        <v>278</v>
      </c>
      <c r="J22" s="203"/>
      <c r="K22" s="203"/>
      <c r="L22" s="189"/>
      <c r="M22" s="189"/>
      <c r="N22" s="189"/>
      <c r="O22" s="208" t="s">
        <v>315</v>
      </c>
      <c r="U22" s="421"/>
      <c r="V22" s="88"/>
      <c r="W22" s="88"/>
      <c r="X22" s="88"/>
      <c r="Y22" s="349"/>
    </row>
    <row r="23" spans="2:25" ht="7.5" customHeight="1">
      <c r="B23" s="355"/>
      <c r="U23" s="421"/>
      <c r="V23" s="88"/>
      <c r="W23" s="88"/>
      <c r="X23" s="88"/>
      <c r="Y23" s="349"/>
    </row>
    <row r="24" spans="2:25" ht="18" customHeight="1">
      <c r="B24" s="355"/>
      <c r="C24" s="87" t="s">
        <v>493</v>
      </c>
      <c r="U24" s="343"/>
      <c r="V24" s="88" t="s">
        <v>145</v>
      </c>
      <c r="W24" s="88" t="s">
        <v>321</v>
      </c>
      <c r="X24" s="88" t="s">
        <v>145</v>
      </c>
      <c r="Y24" s="425"/>
    </row>
    <row r="25" spans="2:25" ht="18" customHeight="1">
      <c r="B25" s="355"/>
      <c r="C25" s="87" t="s">
        <v>284</v>
      </c>
      <c r="U25" s="343"/>
      <c r="V25" s="86"/>
      <c r="W25" s="86"/>
      <c r="X25" s="86"/>
      <c r="Y25" s="425"/>
    </row>
    <row r="26" spans="2:25" ht="18" customHeight="1">
      <c r="B26" s="355"/>
      <c r="C26" s="87" t="s">
        <v>494</v>
      </c>
      <c r="T26" s="87" t="s">
        <v>269</v>
      </c>
      <c r="U26" s="343"/>
      <c r="V26" s="88" t="s">
        <v>145</v>
      </c>
      <c r="W26" s="88" t="s">
        <v>321</v>
      </c>
      <c r="X26" s="88" t="s">
        <v>145</v>
      </c>
      <c r="Y26" s="425"/>
    </row>
    <row r="27" spans="2:25" ht="18" customHeight="1">
      <c r="B27" s="355"/>
      <c r="C27" s="87" t="s">
        <v>495</v>
      </c>
      <c r="U27" s="343"/>
      <c r="V27" s="88" t="s">
        <v>145</v>
      </c>
      <c r="W27" s="88" t="s">
        <v>321</v>
      </c>
      <c r="X27" s="88" t="s">
        <v>145</v>
      </c>
      <c r="Y27" s="425"/>
    </row>
    <row r="28" spans="2:25" ht="18" customHeight="1">
      <c r="B28" s="355"/>
      <c r="C28" s="87" t="s">
        <v>124</v>
      </c>
      <c r="U28" s="343"/>
      <c r="V28" s="86"/>
      <c r="W28" s="86"/>
      <c r="X28" s="86"/>
      <c r="Y28" s="425"/>
    </row>
    <row r="29" spans="2:25" ht="18" customHeight="1">
      <c r="B29" s="355"/>
      <c r="C29" s="87" t="s">
        <v>496</v>
      </c>
      <c r="U29" s="343"/>
      <c r="V29" s="88" t="s">
        <v>145</v>
      </c>
      <c r="W29" s="88" t="s">
        <v>321</v>
      </c>
      <c r="X29" s="88" t="s">
        <v>145</v>
      </c>
      <c r="Y29" s="425"/>
    </row>
    <row r="30" spans="2:25" ht="18" customHeight="1">
      <c r="B30" s="355"/>
      <c r="C30" s="87" t="s">
        <v>311</v>
      </c>
      <c r="U30" s="343"/>
      <c r="V30" s="88" t="s">
        <v>145</v>
      </c>
      <c r="W30" s="88" t="s">
        <v>321</v>
      </c>
      <c r="X30" s="88" t="s">
        <v>145</v>
      </c>
      <c r="Y30" s="425"/>
    </row>
    <row r="31" spans="2:25" ht="18" customHeight="1">
      <c r="B31" s="355"/>
      <c r="C31" s="87" t="s">
        <v>289</v>
      </c>
      <c r="U31" s="343"/>
      <c r="V31" s="86"/>
      <c r="W31" s="86"/>
      <c r="X31" s="86"/>
      <c r="Y31" s="425"/>
    </row>
    <row r="32" spans="2:25" ht="18" customHeight="1">
      <c r="B32" s="355"/>
      <c r="C32" s="87" t="s">
        <v>497</v>
      </c>
      <c r="U32" s="343"/>
      <c r="V32" s="88" t="s">
        <v>145</v>
      </c>
      <c r="W32" s="88" t="s">
        <v>321</v>
      </c>
      <c r="X32" s="88" t="s">
        <v>145</v>
      </c>
      <c r="Y32" s="425"/>
    </row>
    <row r="33" spans="2:25" ht="18" customHeight="1">
      <c r="B33" s="355"/>
      <c r="C33" s="87" t="s">
        <v>498</v>
      </c>
      <c r="U33" s="343"/>
      <c r="V33" s="88"/>
      <c r="W33" s="88"/>
      <c r="X33" s="88"/>
      <c r="Y33" s="425"/>
    </row>
    <row r="34" spans="2:25" ht="18" customHeight="1">
      <c r="B34" s="355"/>
      <c r="C34" s="87" t="s">
        <v>280</v>
      </c>
      <c r="U34" s="343"/>
      <c r="V34" s="88"/>
      <c r="W34" s="88"/>
      <c r="X34" s="88"/>
      <c r="Y34" s="425"/>
    </row>
    <row r="35" spans="2:25" ht="18" customHeight="1">
      <c r="B35" s="355"/>
      <c r="C35" s="87" t="s">
        <v>499</v>
      </c>
      <c r="U35" s="343"/>
      <c r="V35" s="88" t="s">
        <v>145</v>
      </c>
      <c r="W35" s="88" t="s">
        <v>321</v>
      </c>
      <c r="X35" s="88" t="s">
        <v>145</v>
      </c>
      <c r="Y35" s="425"/>
    </row>
    <row r="36" spans="2:25" ht="18" customHeight="1">
      <c r="B36" s="355"/>
      <c r="C36" s="87" t="s">
        <v>291</v>
      </c>
      <c r="U36" s="343"/>
      <c r="V36" s="86"/>
      <c r="W36" s="86"/>
      <c r="X36" s="86"/>
      <c r="Y36" s="425"/>
    </row>
    <row r="37" spans="2:25" ht="18" customHeight="1">
      <c r="B37" s="355"/>
      <c r="D37" s="87" t="s">
        <v>265</v>
      </c>
      <c r="U37" s="343"/>
      <c r="V37" s="88" t="s">
        <v>145</v>
      </c>
      <c r="W37" s="88" t="s">
        <v>321</v>
      </c>
      <c r="X37" s="88" t="s">
        <v>145</v>
      </c>
      <c r="Y37" s="425"/>
    </row>
    <row r="38" spans="2:25" ht="18" customHeight="1">
      <c r="B38" s="355"/>
      <c r="D38" s="87" t="s">
        <v>188</v>
      </c>
      <c r="U38" s="343"/>
      <c r="V38" s="88" t="s">
        <v>145</v>
      </c>
      <c r="W38" s="88" t="s">
        <v>321</v>
      </c>
      <c r="X38" s="88" t="s">
        <v>145</v>
      </c>
      <c r="Y38" s="425"/>
    </row>
    <row r="39" spans="2:25" ht="18" customHeight="1">
      <c r="B39" s="355"/>
      <c r="C39" s="87" t="s">
        <v>175</v>
      </c>
      <c r="U39" s="343"/>
      <c r="V39" s="424"/>
      <c r="W39" s="88" t="s">
        <v>321</v>
      </c>
      <c r="X39" s="424"/>
      <c r="Y39" s="425"/>
    </row>
    <row r="40" spans="2:25" ht="18" customHeight="1">
      <c r="B40" s="355"/>
      <c r="C40" s="87" t="s">
        <v>290</v>
      </c>
      <c r="U40" s="343"/>
      <c r="V40" s="86"/>
      <c r="W40" s="86"/>
      <c r="X40" s="86"/>
      <c r="Y40" s="425"/>
    </row>
    <row r="41" spans="2:25" ht="18" customHeight="1">
      <c r="B41" s="355"/>
      <c r="C41" s="87" t="s">
        <v>96</v>
      </c>
      <c r="U41" s="343"/>
      <c r="V41" s="88" t="s">
        <v>145</v>
      </c>
      <c r="W41" s="88" t="s">
        <v>321</v>
      </c>
      <c r="X41" s="88" t="s">
        <v>145</v>
      </c>
      <c r="Y41" s="425"/>
    </row>
    <row r="42" spans="2:25" ht="18" customHeight="1">
      <c r="B42" s="355"/>
      <c r="C42" s="87" t="s">
        <v>293</v>
      </c>
      <c r="U42" s="421"/>
      <c r="V42" s="88"/>
      <c r="W42" s="88"/>
      <c r="X42" s="88"/>
      <c r="Y42" s="349"/>
    </row>
    <row r="43" spans="2:25" ht="18" customHeight="1">
      <c r="B43" s="355"/>
      <c r="C43" s="87" t="s">
        <v>412</v>
      </c>
      <c r="U43" s="343"/>
      <c r="V43" s="88" t="s">
        <v>145</v>
      </c>
      <c r="W43" s="88" t="s">
        <v>321</v>
      </c>
      <c r="X43" s="88" t="s">
        <v>145</v>
      </c>
      <c r="Y43" s="425"/>
    </row>
    <row r="44" spans="2:25" ht="18" customHeight="1">
      <c r="B44" s="355"/>
      <c r="C44" s="87" t="s">
        <v>295</v>
      </c>
      <c r="U44" s="421"/>
      <c r="V44" s="88"/>
      <c r="W44" s="88"/>
      <c r="X44" s="88"/>
      <c r="Y44" s="349"/>
    </row>
    <row r="45" spans="2:25" ht="18" customHeight="1">
      <c r="B45" s="355"/>
      <c r="C45" s="87" t="s">
        <v>500</v>
      </c>
      <c r="U45" s="421"/>
      <c r="V45" s="88"/>
      <c r="W45" s="88"/>
      <c r="X45" s="88"/>
      <c r="Y45" s="349"/>
    </row>
    <row r="46" spans="2:25" ht="15" customHeight="1">
      <c r="B46" s="355"/>
      <c r="U46" s="355"/>
      <c r="Y46" s="427"/>
    </row>
    <row r="47" spans="2:25" ht="15" customHeight="1">
      <c r="B47" s="355" t="s">
        <v>161</v>
      </c>
      <c r="U47" s="421"/>
      <c r="V47" s="423" t="s">
        <v>320</v>
      </c>
      <c r="W47" s="423" t="s">
        <v>321</v>
      </c>
      <c r="X47" s="423" t="s">
        <v>324</v>
      </c>
      <c r="Y47" s="349"/>
    </row>
    <row r="48" spans="2:25" ht="6.75" customHeight="1">
      <c r="B48" s="355"/>
      <c r="U48" s="421"/>
      <c r="V48" s="88"/>
      <c r="W48" s="88"/>
      <c r="X48" s="88"/>
      <c r="Y48" s="349"/>
    </row>
    <row r="49" spans="2:25" ht="18" customHeight="1">
      <c r="B49" s="355"/>
      <c r="C49" s="87" t="s">
        <v>119</v>
      </c>
      <c r="U49" s="343"/>
      <c r="V49" s="88" t="s">
        <v>145</v>
      </c>
      <c r="W49" s="88" t="s">
        <v>321</v>
      </c>
      <c r="X49" s="88" t="s">
        <v>145</v>
      </c>
      <c r="Y49" s="425"/>
    </row>
    <row r="50" spans="2:25" ht="18" customHeight="1">
      <c r="B50" s="355"/>
      <c r="C50" s="87" t="s">
        <v>299</v>
      </c>
      <c r="U50" s="355"/>
      <c r="Y50" s="427"/>
    </row>
    <row r="51" spans="2:25" ht="18" customHeight="1">
      <c r="B51" s="355"/>
      <c r="C51" s="87" t="s">
        <v>501</v>
      </c>
      <c r="U51" s="343"/>
      <c r="V51" s="88" t="s">
        <v>145</v>
      </c>
      <c r="W51" s="88" t="s">
        <v>321</v>
      </c>
      <c r="X51" s="88" t="s">
        <v>145</v>
      </c>
      <c r="Y51" s="425"/>
    </row>
    <row r="52" spans="2:25" ht="18" customHeight="1">
      <c r="B52" s="355"/>
      <c r="D52" s="246" t="s">
        <v>330</v>
      </c>
      <c r="E52" s="246"/>
      <c r="F52" s="246"/>
      <c r="G52" s="246"/>
      <c r="H52" s="246"/>
      <c r="I52" s="246"/>
      <c r="J52" s="246"/>
      <c r="K52" s="246"/>
      <c r="L52" s="246"/>
      <c r="M52" s="246"/>
      <c r="N52" s="246"/>
      <c r="O52" s="246"/>
      <c r="P52" s="246"/>
      <c r="Q52" s="246"/>
      <c r="R52" s="246"/>
      <c r="S52" s="246"/>
      <c r="T52" s="144"/>
      <c r="U52" s="343"/>
      <c r="V52" s="88"/>
      <c r="W52" s="88"/>
      <c r="X52" s="88"/>
      <c r="Y52" s="425"/>
    </row>
    <row r="53" spans="2:25" ht="18" customHeight="1">
      <c r="B53" s="355"/>
      <c r="D53" s="246" t="s">
        <v>428</v>
      </c>
      <c r="E53" s="246"/>
      <c r="F53" s="246"/>
      <c r="G53" s="246"/>
      <c r="H53" s="246"/>
      <c r="I53" s="246"/>
      <c r="J53" s="246"/>
      <c r="K53" s="246"/>
      <c r="L53" s="246"/>
      <c r="M53" s="246"/>
      <c r="N53" s="246"/>
      <c r="O53" s="246"/>
      <c r="P53" s="246"/>
      <c r="Q53" s="246"/>
      <c r="R53" s="246"/>
      <c r="S53" s="246"/>
      <c r="T53" s="144"/>
      <c r="U53" s="343"/>
      <c r="V53" s="88"/>
      <c r="W53" s="88"/>
      <c r="X53" s="88"/>
      <c r="Y53" s="425"/>
    </row>
    <row r="54" spans="2:25" ht="18" customHeight="1">
      <c r="B54" s="355"/>
      <c r="D54" s="246" t="s">
        <v>391</v>
      </c>
      <c r="E54" s="246"/>
      <c r="F54" s="246"/>
      <c r="G54" s="246"/>
      <c r="H54" s="246"/>
      <c r="I54" s="246"/>
      <c r="J54" s="246"/>
      <c r="K54" s="246"/>
      <c r="L54" s="246"/>
      <c r="M54" s="246"/>
      <c r="N54" s="246"/>
      <c r="O54" s="246"/>
      <c r="P54" s="246"/>
      <c r="Q54" s="246"/>
      <c r="R54" s="246"/>
      <c r="S54" s="246"/>
      <c r="T54" s="144"/>
      <c r="U54" s="343"/>
      <c r="V54" s="88"/>
      <c r="W54" s="88"/>
      <c r="X54" s="88"/>
      <c r="Y54" s="425"/>
    </row>
    <row r="55" spans="2:25" ht="18" customHeight="1">
      <c r="B55" s="355"/>
      <c r="D55" s="246" t="s">
        <v>502</v>
      </c>
      <c r="E55" s="246"/>
      <c r="F55" s="246"/>
      <c r="G55" s="246"/>
      <c r="H55" s="246"/>
      <c r="I55" s="246"/>
      <c r="J55" s="246"/>
      <c r="K55" s="246"/>
      <c r="L55" s="246"/>
      <c r="M55" s="246"/>
      <c r="N55" s="246"/>
      <c r="O55" s="246"/>
      <c r="P55" s="246"/>
      <c r="Q55" s="246"/>
      <c r="R55" s="246"/>
      <c r="S55" s="246"/>
      <c r="T55" s="144"/>
      <c r="U55" s="343"/>
      <c r="V55" s="88"/>
      <c r="W55" s="88"/>
      <c r="X55" s="88"/>
      <c r="Y55" s="425"/>
    </row>
    <row r="56" spans="2:25" ht="18" customHeight="1">
      <c r="B56" s="355"/>
      <c r="D56" s="246" t="s">
        <v>49</v>
      </c>
      <c r="E56" s="246"/>
      <c r="F56" s="246"/>
      <c r="G56" s="246"/>
      <c r="H56" s="246"/>
      <c r="I56" s="246"/>
      <c r="J56" s="246"/>
      <c r="K56" s="246"/>
      <c r="L56" s="246"/>
      <c r="M56" s="246"/>
      <c r="N56" s="246"/>
      <c r="O56" s="246"/>
      <c r="P56" s="246"/>
      <c r="Q56" s="246"/>
      <c r="R56" s="246"/>
      <c r="S56" s="246"/>
      <c r="T56" s="144"/>
      <c r="U56" s="343"/>
      <c r="V56" s="88"/>
      <c r="W56" s="88"/>
      <c r="X56" s="88"/>
      <c r="Y56" s="425"/>
    </row>
    <row r="57" spans="2:25" ht="18" customHeight="1">
      <c r="B57" s="355"/>
      <c r="C57" s="87" t="s">
        <v>130</v>
      </c>
      <c r="U57" s="343"/>
      <c r="V57" s="88" t="s">
        <v>145</v>
      </c>
      <c r="W57" s="88" t="s">
        <v>321</v>
      </c>
      <c r="X57" s="88" t="s">
        <v>145</v>
      </c>
      <c r="Y57" s="425"/>
    </row>
    <row r="58" spans="2:25" ht="8.25" customHeight="1">
      <c r="B58" s="356"/>
      <c r="C58" s="308"/>
      <c r="D58" s="308"/>
      <c r="E58" s="308"/>
      <c r="F58" s="308"/>
      <c r="G58" s="308"/>
      <c r="H58" s="308"/>
      <c r="I58" s="308"/>
      <c r="J58" s="308"/>
      <c r="K58" s="308"/>
      <c r="L58" s="308"/>
      <c r="M58" s="308"/>
      <c r="N58" s="308"/>
      <c r="O58" s="308"/>
      <c r="P58" s="308"/>
      <c r="Q58" s="308"/>
      <c r="R58" s="308"/>
      <c r="S58" s="308"/>
      <c r="T58" s="308"/>
      <c r="U58" s="186"/>
      <c r="V58" s="192"/>
      <c r="W58" s="192"/>
      <c r="X58" s="192"/>
      <c r="Y58" s="205"/>
    </row>
    <row r="59" spans="2:25">
      <c r="B59" s="87" t="s">
        <v>270</v>
      </c>
    </row>
    <row r="60" spans="2:25" ht="14.25" customHeight="1">
      <c r="B60" s="87" t="s">
        <v>272</v>
      </c>
    </row>
    <row r="61" spans="2:25" ht="9" customHeight="1">
      <c r="B61" s="313"/>
      <c r="C61" s="309"/>
      <c r="D61" s="309"/>
      <c r="E61" s="309"/>
      <c r="F61" s="309"/>
      <c r="G61" s="309"/>
      <c r="H61" s="309"/>
      <c r="I61" s="309"/>
      <c r="J61" s="309"/>
      <c r="K61" s="309"/>
      <c r="L61" s="309"/>
      <c r="M61" s="309"/>
      <c r="N61" s="309"/>
      <c r="O61" s="309"/>
      <c r="P61" s="309"/>
      <c r="Q61" s="309"/>
      <c r="R61" s="309"/>
      <c r="S61" s="309"/>
      <c r="T61" s="309"/>
      <c r="U61" s="313"/>
      <c r="V61" s="309"/>
      <c r="W61" s="309"/>
      <c r="X61" s="309"/>
      <c r="Y61" s="303"/>
    </row>
    <row r="62" spans="2:25">
      <c r="B62" s="355" t="s">
        <v>274</v>
      </c>
      <c r="U62" s="355"/>
      <c r="V62" s="423" t="s">
        <v>320</v>
      </c>
      <c r="W62" s="423" t="s">
        <v>321</v>
      </c>
      <c r="X62" s="423" t="s">
        <v>324</v>
      </c>
      <c r="Y62" s="427"/>
    </row>
    <row r="63" spans="2:25" ht="6.75" customHeight="1">
      <c r="B63" s="355"/>
      <c r="U63" s="355"/>
      <c r="Y63" s="427"/>
    </row>
    <row r="64" spans="2:25" ht="18" customHeight="1">
      <c r="B64" s="355"/>
      <c r="C64" s="87" t="s">
        <v>301</v>
      </c>
      <c r="U64" s="343"/>
      <c r="V64" s="88" t="s">
        <v>145</v>
      </c>
      <c r="W64" s="88" t="s">
        <v>321</v>
      </c>
      <c r="X64" s="88" t="s">
        <v>145</v>
      </c>
      <c r="Y64" s="425"/>
    </row>
    <row r="65" spans="2:25" ht="18" customHeight="1">
      <c r="B65" s="355"/>
      <c r="C65" s="87" t="s">
        <v>303</v>
      </c>
      <c r="U65" s="355"/>
      <c r="Y65" s="427"/>
    </row>
    <row r="66" spans="2:25" ht="18" customHeight="1">
      <c r="B66" s="355"/>
      <c r="C66" s="87" t="s">
        <v>305</v>
      </c>
      <c r="U66" s="355"/>
      <c r="Y66" s="427"/>
    </row>
    <row r="67" spans="2:25" ht="6" customHeight="1">
      <c r="B67" s="356"/>
      <c r="C67" s="308"/>
      <c r="D67" s="308"/>
      <c r="E67" s="308"/>
      <c r="F67" s="308"/>
      <c r="G67" s="308"/>
      <c r="H67" s="308"/>
      <c r="I67" s="308"/>
      <c r="J67" s="308"/>
      <c r="K67" s="308"/>
      <c r="L67" s="308"/>
      <c r="M67" s="308"/>
      <c r="N67" s="308"/>
      <c r="O67" s="308"/>
      <c r="P67" s="308"/>
      <c r="Q67" s="308"/>
      <c r="R67" s="308"/>
      <c r="S67" s="308"/>
      <c r="T67" s="308"/>
      <c r="U67" s="356"/>
      <c r="V67" s="308"/>
      <c r="W67" s="308"/>
      <c r="X67" s="308"/>
      <c r="Y67" s="428"/>
    </row>
    <row r="122" spans="3:7">
      <c r="C122" s="308"/>
      <c r="D122" s="308"/>
      <c r="E122" s="308"/>
      <c r="F122" s="308"/>
      <c r="G122" s="308"/>
    </row>
    <row r="123" spans="3:7">
      <c r="C123" s="309"/>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8"/>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Y122"/>
  <sheetViews>
    <sheetView view="pageBreakPreview" zoomScaleSheetLayoutView="100" workbookViewId="0"/>
  </sheetViews>
  <sheetFormatPr defaultColWidth="4" defaultRowHeight="13.5"/>
  <cols>
    <col min="1" max="1" width="2.125" style="87" customWidth="1"/>
    <col min="2" max="2" width="1.625" style="87" customWidth="1"/>
    <col min="3" max="19" width="3.875" style="87" customWidth="1"/>
    <col min="20" max="20" width="7.75" style="87" customWidth="1"/>
    <col min="21" max="25" width="3.25" style="87" customWidth="1"/>
    <col min="26" max="26" width="2.125" style="87" customWidth="1"/>
    <col min="27" max="16384" width="4" style="87"/>
  </cols>
  <sheetData>
    <row r="1" spans="2:25" ht="6.75" customHeight="1"/>
    <row r="2" spans="2:25">
      <c r="B2" s="87" t="s">
        <v>505</v>
      </c>
    </row>
    <row r="3" spans="2:25" ht="15.75" customHeight="1">
      <c r="P3" s="207" t="s">
        <v>204</v>
      </c>
      <c r="Q3" s="88"/>
      <c r="R3" s="88"/>
      <c r="S3" s="88" t="s">
        <v>11</v>
      </c>
      <c r="T3" s="88"/>
      <c r="U3" s="88"/>
      <c r="V3" s="88" t="s">
        <v>319</v>
      </c>
      <c r="W3" s="88"/>
      <c r="X3" s="88"/>
      <c r="Y3" s="88" t="s">
        <v>325</v>
      </c>
    </row>
    <row r="4" spans="2:25" ht="10.5" customHeight="1"/>
    <row r="5" spans="2:25" ht="27.75" customHeight="1">
      <c r="B5" s="420" t="s">
        <v>327</v>
      </c>
      <c r="C5" s="420"/>
      <c r="D5" s="420"/>
      <c r="E5" s="420"/>
      <c r="F5" s="420"/>
      <c r="G5" s="420"/>
      <c r="H5" s="420"/>
      <c r="I5" s="420"/>
      <c r="J5" s="420"/>
      <c r="K5" s="420"/>
      <c r="L5" s="420"/>
      <c r="M5" s="420"/>
      <c r="N5" s="420"/>
      <c r="O5" s="420"/>
      <c r="P5" s="420"/>
      <c r="Q5" s="420"/>
      <c r="R5" s="420"/>
      <c r="S5" s="420"/>
      <c r="T5" s="420"/>
      <c r="U5" s="420"/>
      <c r="V5" s="420"/>
      <c r="W5" s="420"/>
      <c r="X5" s="420"/>
      <c r="Y5" s="420"/>
    </row>
    <row r="7" spans="2:25" ht="23.25" customHeight="1">
      <c r="B7" s="183" t="s">
        <v>287</v>
      </c>
      <c r="C7" s="183"/>
      <c r="D7" s="183"/>
      <c r="E7" s="183"/>
      <c r="F7" s="183"/>
      <c r="G7" s="183"/>
      <c r="H7" s="183"/>
      <c r="I7" s="183"/>
      <c r="J7" s="183"/>
      <c r="K7" s="183"/>
      <c r="L7" s="183"/>
      <c r="M7" s="183"/>
      <c r="N7" s="183"/>
      <c r="O7" s="183"/>
      <c r="P7" s="183"/>
      <c r="Q7" s="183"/>
      <c r="R7" s="183"/>
      <c r="S7" s="183"/>
      <c r="T7" s="183"/>
      <c r="U7" s="183"/>
      <c r="V7" s="183"/>
      <c r="W7" s="183"/>
      <c r="X7" s="183"/>
      <c r="Y7" s="429"/>
    </row>
    <row r="8" spans="2:25" ht="23.25" customHeight="1">
      <c r="B8" s="429" t="s">
        <v>328</v>
      </c>
      <c r="C8" s="429"/>
      <c r="D8" s="429"/>
      <c r="E8" s="429"/>
      <c r="F8" s="429"/>
      <c r="G8" s="429"/>
      <c r="H8" s="429"/>
      <c r="I8" s="430"/>
      <c r="J8" s="430"/>
      <c r="K8" s="430"/>
      <c r="L8" s="430"/>
      <c r="M8" s="430"/>
      <c r="N8" s="430"/>
      <c r="O8" s="430"/>
      <c r="P8" s="430"/>
      <c r="Q8" s="430"/>
      <c r="R8" s="430"/>
      <c r="S8" s="430"/>
      <c r="T8" s="430"/>
      <c r="U8" s="430"/>
      <c r="V8" s="430"/>
      <c r="W8" s="430"/>
      <c r="X8" s="430"/>
      <c r="Y8" s="430"/>
    </row>
    <row r="9" spans="2:25" ht="23.25" customHeight="1">
      <c r="B9" s="429" t="s">
        <v>329</v>
      </c>
      <c r="C9" s="429"/>
      <c r="D9" s="429"/>
      <c r="E9" s="429"/>
      <c r="F9" s="429"/>
      <c r="G9" s="429"/>
      <c r="H9" s="429"/>
      <c r="I9" s="183" t="s">
        <v>145</v>
      </c>
      <c r="J9" s="422" t="s">
        <v>307</v>
      </c>
      <c r="K9" s="422"/>
      <c r="L9" s="422"/>
      <c r="M9" s="422"/>
      <c r="N9" s="189" t="s">
        <v>145</v>
      </c>
      <c r="O9" s="422" t="s">
        <v>314</v>
      </c>
      <c r="P9" s="422"/>
      <c r="Q9" s="422"/>
      <c r="R9" s="422"/>
      <c r="S9" s="189" t="s">
        <v>145</v>
      </c>
      <c r="T9" s="422" t="s">
        <v>317</v>
      </c>
      <c r="U9" s="422"/>
      <c r="V9" s="422"/>
      <c r="W9" s="422"/>
      <c r="X9" s="422"/>
      <c r="Y9" s="431"/>
    </row>
    <row r="11" spans="2:25" ht="6" customHeight="1">
      <c r="B11" s="313"/>
      <c r="C11" s="309"/>
      <c r="D11" s="309"/>
      <c r="E11" s="309"/>
      <c r="F11" s="309"/>
      <c r="G11" s="309"/>
      <c r="H11" s="309"/>
      <c r="I11" s="309"/>
      <c r="J11" s="309"/>
      <c r="K11" s="309"/>
      <c r="L11" s="309"/>
      <c r="M11" s="309"/>
      <c r="N11" s="309"/>
      <c r="O11" s="309"/>
      <c r="P11" s="309"/>
      <c r="Q11" s="309"/>
      <c r="R11" s="309"/>
      <c r="S11" s="309"/>
      <c r="T11" s="309"/>
      <c r="U11" s="313"/>
      <c r="V11" s="309"/>
      <c r="W11" s="309"/>
      <c r="X11" s="309"/>
      <c r="Y11" s="303"/>
    </row>
    <row r="12" spans="2:25">
      <c r="B12" s="355" t="s">
        <v>77</v>
      </c>
      <c r="U12" s="355"/>
      <c r="V12" s="423" t="s">
        <v>320</v>
      </c>
      <c r="W12" s="423" t="s">
        <v>321</v>
      </c>
      <c r="X12" s="423" t="s">
        <v>324</v>
      </c>
      <c r="Y12" s="427"/>
    </row>
    <row r="13" spans="2:25" ht="6" customHeight="1">
      <c r="B13" s="355"/>
      <c r="U13" s="355"/>
      <c r="Y13" s="427"/>
    </row>
    <row r="14" spans="2:25" ht="18" customHeight="1">
      <c r="B14" s="355"/>
      <c r="C14" s="87" t="s">
        <v>331</v>
      </c>
      <c r="U14" s="343"/>
      <c r="V14" s="88" t="s">
        <v>145</v>
      </c>
      <c r="W14" s="88" t="s">
        <v>321</v>
      </c>
      <c r="X14" s="88" t="s">
        <v>145</v>
      </c>
      <c r="Y14" s="425"/>
    </row>
    <row r="15" spans="2:25" ht="18" customHeight="1">
      <c r="B15" s="355"/>
      <c r="C15" s="87" t="s">
        <v>59</v>
      </c>
      <c r="U15" s="343"/>
      <c r="V15" s="86"/>
      <c r="W15" s="86"/>
      <c r="X15" s="86"/>
      <c r="Y15" s="425"/>
    </row>
    <row r="16" spans="2:25" ht="18" customHeight="1">
      <c r="B16" s="355"/>
      <c r="U16" s="343"/>
      <c r="V16" s="86"/>
      <c r="W16" s="86"/>
      <c r="X16" s="86"/>
      <c r="Y16" s="425"/>
    </row>
    <row r="17" spans="2:25" ht="18" customHeight="1">
      <c r="B17" s="355"/>
      <c r="C17" s="87" t="s">
        <v>283</v>
      </c>
      <c r="D17" s="183" t="s">
        <v>12</v>
      </c>
      <c r="E17" s="183"/>
      <c r="F17" s="183"/>
      <c r="G17" s="183"/>
      <c r="H17" s="183"/>
      <c r="I17" s="201" t="s">
        <v>278</v>
      </c>
      <c r="J17" s="203"/>
      <c r="K17" s="203"/>
      <c r="L17" s="189"/>
      <c r="M17" s="189"/>
      <c r="N17" s="189"/>
      <c r="O17" s="208" t="s">
        <v>315</v>
      </c>
      <c r="U17" s="421"/>
      <c r="V17" s="88"/>
      <c r="W17" s="88"/>
      <c r="X17" s="88"/>
      <c r="Y17" s="349"/>
    </row>
    <row r="18" spans="2:25" ht="18" customHeight="1">
      <c r="B18" s="355"/>
      <c r="C18" s="87" t="s">
        <v>283</v>
      </c>
      <c r="D18" s="183" t="s">
        <v>12</v>
      </c>
      <c r="E18" s="183"/>
      <c r="F18" s="183"/>
      <c r="G18" s="183"/>
      <c r="H18" s="183"/>
      <c r="I18" s="201" t="s">
        <v>218</v>
      </c>
      <c r="J18" s="203"/>
      <c r="K18" s="203"/>
      <c r="L18" s="189"/>
      <c r="M18" s="189"/>
      <c r="N18" s="189"/>
      <c r="O18" s="208" t="s">
        <v>315</v>
      </c>
      <c r="U18" s="421"/>
      <c r="V18" s="88"/>
      <c r="W18" s="88"/>
      <c r="X18" s="88"/>
      <c r="Y18" s="349"/>
    </row>
    <row r="19" spans="2:25" ht="18" customHeight="1">
      <c r="B19" s="355"/>
      <c r="D19" s="88"/>
      <c r="E19" s="88"/>
      <c r="F19" s="88"/>
      <c r="G19" s="88"/>
      <c r="H19" s="88"/>
      <c r="O19" s="88"/>
      <c r="U19" s="421"/>
      <c r="V19" s="88"/>
      <c r="W19" s="88"/>
      <c r="X19" s="88"/>
      <c r="Y19" s="349"/>
    </row>
    <row r="20" spans="2:25" ht="18" customHeight="1">
      <c r="B20" s="355"/>
      <c r="C20" s="87" t="s">
        <v>333</v>
      </c>
      <c r="U20" s="343"/>
      <c r="V20" s="88" t="s">
        <v>145</v>
      </c>
      <c r="W20" s="88" t="s">
        <v>321</v>
      </c>
      <c r="X20" s="88" t="s">
        <v>145</v>
      </c>
      <c r="Y20" s="425"/>
    </row>
    <row r="21" spans="2:25" ht="18" customHeight="1">
      <c r="B21" s="355"/>
      <c r="C21" s="87" t="s">
        <v>76</v>
      </c>
      <c r="U21" s="343"/>
      <c r="V21" s="86"/>
      <c r="W21" s="86"/>
      <c r="X21" s="86"/>
      <c r="Y21" s="425"/>
    </row>
    <row r="22" spans="2:25" ht="18" customHeight="1">
      <c r="B22" s="355"/>
      <c r="C22" s="87" t="s">
        <v>334</v>
      </c>
      <c r="T22" s="87" t="s">
        <v>269</v>
      </c>
      <c r="U22" s="343"/>
      <c r="V22" s="88" t="s">
        <v>145</v>
      </c>
      <c r="W22" s="88" t="s">
        <v>321</v>
      </c>
      <c r="X22" s="88" t="s">
        <v>145</v>
      </c>
      <c r="Y22" s="425"/>
    </row>
    <row r="23" spans="2:25" ht="18" customHeight="1">
      <c r="B23" s="355"/>
      <c r="C23" s="87" t="s">
        <v>336</v>
      </c>
      <c r="U23" s="343"/>
      <c r="V23" s="88" t="s">
        <v>145</v>
      </c>
      <c r="W23" s="88" t="s">
        <v>321</v>
      </c>
      <c r="X23" s="88" t="s">
        <v>145</v>
      </c>
      <c r="Y23" s="425"/>
    </row>
    <row r="24" spans="2:25" ht="18" customHeight="1">
      <c r="B24" s="355"/>
      <c r="C24" s="87" t="s">
        <v>337</v>
      </c>
      <c r="U24" s="343"/>
      <c r="V24" s="88" t="s">
        <v>145</v>
      </c>
      <c r="W24" s="88" t="s">
        <v>321</v>
      </c>
      <c r="X24" s="88" t="s">
        <v>145</v>
      </c>
      <c r="Y24" s="425"/>
    </row>
    <row r="25" spans="2:25" ht="18" customHeight="1">
      <c r="B25" s="355"/>
      <c r="C25" s="87" t="s">
        <v>339</v>
      </c>
      <c r="U25" s="343"/>
      <c r="V25" s="86"/>
      <c r="W25" s="86"/>
      <c r="X25" s="86"/>
      <c r="Y25" s="425"/>
    </row>
    <row r="26" spans="2:25" ht="18" customHeight="1">
      <c r="B26" s="355"/>
      <c r="C26" s="87" t="s">
        <v>503</v>
      </c>
      <c r="U26" s="343"/>
      <c r="V26" s="88" t="s">
        <v>145</v>
      </c>
      <c r="W26" s="88" t="s">
        <v>321</v>
      </c>
      <c r="X26" s="88" t="s">
        <v>145</v>
      </c>
      <c r="Y26" s="425"/>
    </row>
    <row r="27" spans="2:25" ht="18" customHeight="1">
      <c r="B27" s="355"/>
      <c r="C27" s="87" t="s">
        <v>498</v>
      </c>
      <c r="U27" s="343"/>
      <c r="V27" s="88"/>
      <c r="W27" s="88"/>
      <c r="X27" s="88"/>
      <c r="Y27" s="425"/>
    </row>
    <row r="28" spans="2:25" ht="18" customHeight="1">
      <c r="B28" s="355"/>
      <c r="C28" s="87" t="s">
        <v>280</v>
      </c>
      <c r="U28" s="343"/>
      <c r="V28" s="88"/>
      <c r="W28" s="88"/>
      <c r="X28" s="88"/>
      <c r="Y28" s="425"/>
    </row>
    <row r="29" spans="2:25" ht="18" customHeight="1">
      <c r="B29" s="355"/>
      <c r="C29" s="87" t="s">
        <v>318</v>
      </c>
      <c r="U29" s="343"/>
      <c r="V29" s="88" t="s">
        <v>145</v>
      </c>
      <c r="W29" s="88" t="s">
        <v>321</v>
      </c>
      <c r="X29" s="88" t="s">
        <v>145</v>
      </c>
      <c r="Y29" s="425"/>
    </row>
    <row r="30" spans="2:25" ht="18" customHeight="1">
      <c r="B30" s="355"/>
      <c r="C30" s="87" t="s">
        <v>340</v>
      </c>
      <c r="U30" s="343"/>
      <c r="V30" s="86"/>
      <c r="W30" s="86"/>
      <c r="X30" s="86"/>
      <c r="Y30" s="425"/>
    </row>
    <row r="31" spans="2:25" ht="18" customHeight="1">
      <c r="B31" s="355"/>
      <c r="D31" s="87" t="s">
        <v>265</v>
      </c>
      <c r="U31" s="343"/>
      <c r="V31" s="88" t="s">
        <v>145</v>
      </c>
      <c r="W31" s="88" t="s">
        <v>321</v>
      </c>
      <c r="X31" s="88" t="s">
        <v>145</v>
      </c>
      <c r="Y31" s="425"/>
    </row>
    <row r="32" spans="2:25" ht="18" customHeight="1">
      <c r="B32" s="355"/>
      <c r="D32" s="87" t="s">
        <v>188</v>
      </c>
      <c r="U32" s="343"/>
      <c r="V32" s="88" t="s">
        <v>145</v>
      </c>
      <c r="W32" s="88" t="s">
        <v>321</v>
      </c>
      <c r="X32" s="88" t="s">
        <v>145</v>
      </c>
      <c r="Y32" s="425"/>
    </row>
    <row r="33" spans="2:25" ht="18" customHeight="1">
      <c r="B33" s="355"/>
      <c r="C33" s="87" t="s">
        <v>341</v>
      </c>
      <c r="U33" s="343"/>
      <c r="V33" s="88" t="s">
        <v>145</v>
      </c>
      <c r="W33" s="88" t="s">
        <v>321</v>
      </c>
      <c r="X33" s="88" t="s">
        <v>145</v>
      </c>
      <c r="Y33" s="425"/>
    </row>
    <row r="34" spans="2:25" ht="18" customHeight="1">
      <c r="B34" s="355"/>
      <c r="C34" s="87" t="s">
        <v>30</v>
      </c>
      <c r="U34" s="343"/>
      <c r="V34" s="86"/>
      <c r="W34" s="86"/>
      <c r="X34" s="86"/>
      <c r="Y34" s="425"/>
    </row>
    <row r="35" spans="2:25" ht="18" customHeight="1">
      <c r="B35" s="355"/>
      <c r="C35" s="87" t="s">
        <v>342</v>
      </c>
      <c r="U35" s="343"/>
      <c r="V35" s="88" t="s">
        <v>145</v>
      </c>
      <c r="W35" s="88" t="s">
        <v>321</v>
      </c>
      <c r="X35" s="88" t="s">
        <v>145</v>
      </c>
      <c r="Y35" s="425"/>
    </row>
    <row r="36" spans="2:25" ht="18" customHeight="1">
      <c r="B36" s="355"/>
      <c r="C36" s="87" t="s">
        <v>170</v>
      </c>
      <c r="U36" s="343"/>
      <c r="V36" s="86"/>
      <c r="W36" s="86"/>
      <c r="X36" s="86"/>
      <c r="Y36" s="425"/>
    </row>
    <row r="37" spans="2:25" ht="18" customHeight="1">
      <c r="B37" s="355"/>
      <c r="C37" s="87" t="s">
        <v>343</v>
      </c>
      <c r="U37" s="343"/>
      <c r="V37" s="88" t="s">
        <v>145</v>
      </c>
      <c r="W37" s="88" t="s">
        <v>321</v>
      </c>
      <c r="X37" s="88" t="s">
        <v>145</v>
      </c>
      <c r="Y37" s="425"/>
    </row>
    <row r="38" spans="2:25" ht="18" customHeight="1">
      <c r="B38" s="355"/>
      <c r="C38" s="87" t="s">
        <v>295</v>
      </c>
      <c r="U38" s="343"/>
      <c r="V38" s="86"/>
      <c r="W38" s="86"/>
      <c r="X38" s="86"/>
      <c r="Y38" s="425"/>
    </row>
    <row r="39" spans="2:25" ht="18" customHeight="1">
      <c r="B39" s="356"/>
      <c r="C39" s="308" t="s">
        <v>296</v>
      </c>
      <c r="D39" s="308"/>
      <c r="E39" s="308"/>
      <c r="F39" s="308"/>
      <c r="G39" s="308"/>
      <c r="H39" s="308"/>
      <c r="I39" s="308"/>
      <c r="J39" s="308"/>
      <c r="K39" s="308"/>
      <c r="L39" s="308"/>
      <c r="M39" s="308"/>
      <c r="N39" s="308"/>
      <c r="O39" s="308"/>
      <c r="P39" s="308"/>
      <c r="Q39" s="308"/>
      <c r="R39" s="308"/>
      <c r="S39" s="308"/>
      <c r="T39" s="308"/>
      <c r="U39" s="345"/>
      <c r="V39" s="379"/>
      <c r="W39" s="379"/>
      <c r="X39" s="379"/>
      <c r="Y39" s="426"/>
    </row>
    <row r="40" spans="2:25">
      <c r="B40" s="87" t="s">
        <v>270</v>
      </c>
    </row>
    <row r="41" spans="2:25" ht="14.25" customHeight="1">
      <c r="B41" s="87" t="s">
        <v>272</v>
      </c>
    </row>
    <row r="43" spans="2:25" ht="14.25" customHeight="1"/>
    <row r="121" spans="3:7">
      <c r="C121" s="308"/>
      <c r="D121" s="308"/>
      <c r="E121" s="308"/>
      <c r="F121" s="308"/>
      <c r="G121" s="308"/>
    </row>
    <row r="122" spans="3:7">
      <c r="C122" s="309"/>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8"/>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tabColor rgb="FF92D050"/>
    <pageSetUpPr fitToPage="1"/>
  </sheetPr>
  <dimension ref="A1:BC69"/>
  <sheetViews>
    <sheetView view="pageBreakPreview" zoomScale="60" zoomScaleNormal="50" workbookViewId="0"/>
  </sheetViews>
  <sheetFormatPr defaultRowHeight="18.75"/>
  <cols>
    <col min="1" max="2" width="9" style="432" customWidth="1"/>
    <col min="3" max="3" width="44.25" style="432" customWidth="1"/>
    <col min="4" max="16384" width="9" style="432" customWidth="1"/>
  </cols>
  <sheetData>
    <row r="1" spans="1:10">
      <c r="A1" s="432" t="s">
        <v>351</v>
      </c>
    </row>
    <row r="2" spans="1:10" s="433" customFormat="1" ht="20.25" customHeight="1">
      <c r="A2" s="434" t="s">
        <v>490</v>
      </c>
      <c r="B2" s="434"/>
      <c r="C2" s="435"/>
    </row>
    <row r="3" spans="1:10" s="433" customFormat="1" ht="20.25" customHeight="1">
      <c r="A3" s="435"/>
      <c r="B3" s="435"/>
      <c r="C3" s="435"/>
    </row>
    <row r="4" spans="1:10" s="433" customFormat="1" ht="20.25" customHeight="1">
      <c r="A4" s="436"/>
      <c r="B4" s="435" t="s">
        <v>446</v>
      </c>
      <c r="C4" s="435"/>
      <c r="E4" s="435" t="s">
        <v>297</v>
      </c>
      <c r="F4" s="435"/>
      <c r="G4" s="435"/>
      <c r="H4" s="435"/>
      <c r="I4" s="435"/>
      <c r="J4" s="435"/>
    </row>
    <row r="5" spans="1:10" s="433" customFormat="1" ht="20.25" customHeight="1">
      <c r="A5" s="437"/>
      <c r="B5" s="435" t="s">
        <v>447</v>
      </c>
      <c r="C5" s="435"/>
      <c r="E5" s="435"/>
      <c r="F5" s="435"/>
      <c r="G5" s="435"/>
      <c r="H5" s="435"/>
      <c r="I5" s="435"/>
      <c r="J5" s="435"/>
    </row>
    <row r="6" spans="1:10" s="433" customFormat="1" ht="20.25" customHeight="1">
      <c r="A6" s="438"/>
      <c r="B6" s="435"/>
      <c r="C6" s="435"/>
    </row>
    <row r="7" spans="1:10" s="433" customFormat="1" ht="20.25" customHeight="1">
      <c r="A7" s="438"/>
      <c r="B7" s="435"/>
      <c r="C7" s="435"/>
    </row>
    <row r="8" spans="1:10" s="433" customFormat="1" ht="20.25" customHeight="1">
      <c r="A8" s="435" t="s">
        <v>148</v>
      </c>
      <c r="B8" s="435"/>
      <c r="C8" s="435"/>
    </row>
    <row r="9" spans="1:10" s="433" customFormat="1" ht="20.25" customHeight="1">
      <c r="A9" s="438"/>
      <c r="B9" s="435"/>
      <c r="C9" s="435"/>
    </row>
    <row r="10" spans="1:10" s="433" customFormat="1" ht="20.25" customHeight="1">
      <c r="A10" s="435" t="s">
        <v>234</v>
      </c>
      <c r="B10" s="435"/>
      <c r="C10" s="435"/>
    </row>
    <row r="11" spans="1:10" s="433" customFormat="1" ht="20.25" customHeight="1">
      <c r="A11" s="435"/>
      <c r="B11" s="435"/>
      <c r="C11" s="435"/>
    </row>
    <row r="12" spans="1:10" s="433" customFormat="1" ht="20.25" customHeight="1">
      <c r="A12" s="435" t="s">
        <v>81</v>
      </c>
      <c r="B12" s="435"/>
      <c r="C12" s="435"/>
    </row>
    <row r="13" spans="1:10" s="433" customFormat="1" ht="20.25" customHeight="1">
      <c r="A13" s="435"/>
      <c r="B13" s="435"/>
      <c r="C13" s="435"/>
    </row>
    <row r="14" spans="1:10" s="433" customFormat="1" ht="20.25" customHeight="1">
      <c r="A14" s="435" t="s">
        <v>139</v>
      </c>
      <c r="B14" s="435"/>
      <c r="C14" s="435"/>
    </row>
    <row r="15" spans="1:10" s="433" customFormat="1" ht="20.25" customHeight="1">
      <c r="A15" s="435"/>
      <c r="B15" s="435"/>
      <c r="C15" s="435"/>
    </row>
    <row r="16" spans="1:10" s="433" customFormat="1" ht="20.25" customHeight="1">
      <c r="A16" s="435" t="s">
        <v>275</v>
      </c>
      <c r="B16" s="435"/>
      <c r="C16" s="435"/>
    </row>
    <row r="17" spans="1:3" s="433" customFormat="1" ht="20.25" customHeight="1">
      <c r="A17" s="435"/>
      <c r="B17" s="435"/>
      <c r="C17" s="435"/>
    </row>
    <row r="18" spans="1:3" s="433" customFormat="1" ht="20.25" customHeight="1">
      <c r="A18" s="435" t="s">
        <v>141</v>
      </c>
      <c r="B18" s="435"/>
      <c r="C18" s="435"/>
    </row>
    <row r="19" spans="1:3" s="433" customFormat="1" ht="20.25" customHeight="1">
      <c r="A19" s="435" t="s">
        <v>292</v>
      </c>
      <c r="B19" s="435"/>
      <c r="C19" s="435"/>
    </row>
    <row r="20" spans="1:3" s="433" customFormat="1" ht="20.25" customHeight="1">
      <c r="A20" s="435"/>
      <c r="B20" s="435"/>
      <c r="C20" s="435"/>
    </row>
    <row r="21" spans="1:3" s="433" customFormat="1" ht="20.25" customHeight="1">
      <c r="A21" s="435"/>
      <c r="B21" s="443" t="s">
        <v>349</v>
      </c>
      <c r="C21" s="443" t="s">
        <v>352</v>
      </c>
    </row>
    <row r="22" spans="1:3" s="433" customFormat="1" ht="20.25" customHeight="1">
      <c r="A22" s="435"/>
      <c r="B22" s="443">
        <v>1</v>
      </c>
      <c r="C22" s="445" t="s">
        <v>20</v>
      </c>
    </row>
    <row r="23" spans="1:3" s="433" customFormat="1" ht="20.25" customHeight="1">
      <c r="A23" s="435"/>
      <c r="B23" s="443">
        <v>2</v>
      </c>
      <c r="C23" s="445" t="s">
        <v>384</v>
      </c>
    </row>
    <row r="24" spans="1:3" s="433" customFormat="1" ht="20.25" customHeight="1">
      <c r="A24" s="435"/>
      <c r="B24" s="443">
        <v>3</v>
      </c>
      <c r="C24" s="445" t="s">
        <v>449</v>
      </c>
    </row>
    <row r="25" spans="1:3" s="433" customFormat="1" ht="20.25" customHeight="1">
      <c r="A25" s="435"/>
      <c r="B25" s="435"/>
      <c r="C25" s="435"/>
    </row>
    <row r="26" spans="1:3" s="433" customFormat="1" ht="20.25" customHeight="1">
      <c r="A26" s="435" t="s">
        <v>332</v>
      </c>
      <c r="B26" s="435"/>
      <c r="C26" s="435"/>
    </row>
    <row r="27" spans="1:3" s="433" customFormat="1" ht="20.25" customHeight="1">
      <c r="A27" s="435" t="s">
        <v>153</v>
      </c>
      <c r="B27" s="435"/>
      <c r="C27" s="435"/>
    </row>
    <row r="28" spans="1:3" s="433" customFormat="1" ht="20.25" customHeight="1">
      <c r="A28" s="435"/>
      <c r="B28" s="435"/>
      <c r="C28" s="435"/>
    </row>
    <row r="29" spans="1:3" s="433" customFormat="1" ht="20.25" customHeight="1">
      <c r="A29" s="435"/>
      <c r="B29" s="443" t="s">
        <v>347</v>
      </c>
      <c r="C29" s="443" t="s">
        <v>416</v>
      </c>
    </row>
    <row r="30" spans="1:3" s="433" customFormat="1" ht="20.25" customHeight="1">
      <c r="A30" s="435"/>
      <c r="B30" s="443" t="s">
        <v>302</v>
      </c>
      <c r="C30" s="445" t="s">
        <v>417</v>
      </c>
    </row>
    <row r="31" spans="1:3" s="433" customFormat="1" ht="20.25" customHeight="1">
      <c r="A31" s="435"/>
      <c r="B31" s="443" t="s">
        <v>386</v>
      </c>
      <c r="C31" s="445" t="s">
        <v>419</v>
      </c>
    </row>
    <row r="32" spans="1:3" s="433" customFormat="1" ht="20.25" customHeight="1">
      <c r="A32" s="435"/>
      <c r="B32" s="443" t="s">
        <v>387</v>
      </c>
      <c r="C32" s="445" t="s">
        <v>250</v>
      </c>
    </row>
    <row r="33" spans="1:55" s="433" customFormat="1" ht="20.25" customHeight="1">
      <c r="A33" s="435"/>
      <c r="B33" s="443" t="s">
        <v>373</v>
      </c>
      <c r="C33" s="445" t="s">
        <v>381</v>
      </c>
    </row>
    <row r="34" spans="1:55" s="433" customFormat="1" ht="20.25" customHeight="1">
      <c r="A34" s="435"/>
      <c r="B34" s="435"/>
      <c r="C34" s="435"/>
    </row>
    <row r="35" spans="1:55" s="433" customFormat="1" ht="20.25" customHeight="1">
      <c r="A35" s="435"/>
      <c r="B35" s="444" t="s">
        <v>448</v>
      </c>
      <c r="C35" s="435"/>
    </row>
    <row r="36" spans="1:55" s="433" customFormat="1" ht="20.25" customHeight="1">
      <c r="B36" s="435" t="s">
        <v>326</v>
      </c>
      <c r="E36" s="444"/>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49"/>
      <c r="BA36" s="449"/>
      <c r="BB36" s="449"/>
      <c r="BC36" s="449"/>
    </row>
    <row r="37" spans="1:55" s="433" customFormat="1" ht="20.25" customHeight="1">
      <c r="B37" s="435" t="s">
        <v>335</v>
      </c>
      <c r="E37" s="435"/>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49"/>
      <c r="AO37" s="449"/>
      <c r="AP37" s="449"/>
      <c r="AQ37" s="449"/>
      <c r="AR37" s="449"/>
      <c r="AS37" s="449"/>
      <c r="AT37" s="449"/>
      <c r="AU37" s="449"/>
      <c r="AV37" s="449"/>
      <c r="AW37" s="449"/>
      <c r="AX37" s="449"/>
      <c r="AY37" s="449"/>
      <c r="AZ37" s="449"/>
      <c r="BA37" s="449"/>
      <c r="BB37" s="449"/>
      <c r="BC37" s="449"/>
    </row>
    <row r="38" spans="1:55" s="433" customFormat="1" ht="20.25" customHeight="1">
      <c r="E38" s="435"/>
    </row>
    <row r="39" spans="1:55" s="433" customFormat="1" ht="20.25" customHeight="1">
      <c r="A39" s="435"/>
      <c r="B39" s="435"/>
      <c r="C39" s="435"/>
      <c r="D39" s="446"/>
      <c r="E39" s="450"/>
      <c r="F39" s="450"/>
      <c r="G39" s="450"/>
      <c r="J39" s="450"/>
      <c r="K39" s="450"/>
      <c r="L39" s="450"/>
      <c r="R39" s="450"/>
      <c r="S39" s="450"/>
      <c r="T39" s="450"/>
      <c r="W39" s="450"/>
      <c r="X39" s="450"/>
      <c r="Y39" s="450"/>
    </row>
    <row r="40" spans="1:55" s="433" customFormat="1" ht="20.25" customHeight="1">
      <c r="A40" s="435" t="s">
        <v>25</v>
      </c>
      <c r="B40" s="435"/>
      <c r="C40" s="435"/>
    </row>
    <row r="41" spans="1:55" s="433" customFormat="1" ht="20.25" customHeight="1">
      <c r="A41" s="435" t="s">
        <v>232</v>
      </c>
      <c r="B41" s="435"/>
      <c r="C41" s="435"/>
    </row>
    <row r="42" spans="1:55" s="433" customFormat="1" ht="20.25" customHeight="1">
      <c r="A42" s="439" t="s">
        <v>172</v>
      </c>
      <c r="D42" s="447"/>
      <c r="E42" s="451"/>
      <c r="F42" s="450"/>
      <c r="G42" s="450"/>
      <c r="H42" s="450"/>
      <c r="I42" s="450"/>
      <c r="K42" s="450"/>
      <c r="M42" s="450"/>
      <c r="N42" s="450"/>
      <c r="O42" s="450"/>
      <c r="P42" s="450"/>
      <c r="Q42" s="450"/>
      <c r="S42" s="450"/>
      <c r="U42" s="450"/>
      <c r="V42" s="450"/>
      <c r="X42" s="450"/>
      <c r="Z42" s="450"/>
      <c r="AA42" s="450"/>
      <c r="AB42" s="450"/>
      <c r="AC42" s="450"/>
      <c r="AD42" s="450"/>
      <c r="AF42" s="446"/>
      <c r="AH42" s="450"/>
      <c r="AM42" s="450"/>
    </row>
    <row r="43" spans="1:55" s="433" customFormat="1" ht="20.25" customHeight="1">
      <c r="C43" s="439"/>
      <c r="D43" s="447"/>
      <c r="E43" s="451"/>
      <c r="F43" s="450"/>
      <c r="G43" s="450"/>
      <c r="H43" s="450"/>
      <c r="I43" s="450"/>
      <c r="K43" s="450"/>
      <c r="M43" s="450"/>
      <c r="N43" s="450"/>
      <c r="O43" s="450"/>
      <c r="P43" s="450"/>
      <c r="Q43" s="450"/>
      <c r="S43" s="450"/>
      <c r="U43" s="450"/>
      <c r="V43" s="450"/>
      <c r="X43" s="450"/>
      <c r="Z43" s="450"/>
      <c r="AA43" s="450"/>
      <c r="AB43" s="450"/>
      <c r="AC43" s="450"/>
      <c r="AD43" s="450"/>
      <c r="AF43" s="446"/>
      <c r="AH43" s="450"/>
      <c r="AM43" s="450"/>
    </row>
    <row r="44" spans="1:55" s="433" customFormat="1" ht="20.25" customHeight="1">
      <c r="A44" s="435" t="s">
        <v>338</v>
      </c>
      <c r="B44" s="435"/>
    </row>
    <row r="45" spans="1:55" s="433" customFormat="1" ht="20.25" customHeight="1"/>
    <row r="46" spans="1:55" s="433" customFormat="1" ht="20.25" customHeight="1">
      <c r="A46" s="435" t="s">
        <v>440</v>
      </c>
      <c r="B46" s="435"/>
      <c r="C46" s="435"/>
    </row>
    <row r="47" spans="1:55" s="433" customFormat="1" ht="20.25" customHeight="1">
      <c r="A47" s="435" t="s">
        <v>441</v>
      </c>
      <c r="B47" s="435"/>
      <c r="C47" s="435"/>
    </row>
    <row r="48" spans="1:55" s="433" customFormat="1" ht="20.25" customHeight="1"/>
    <row r="49" spans="1:55" s="433" customFormat="1" ht="20.25" customHeight="1">
      <c r="A49" s="435" t="s">
        <v>378</v>
      </c>
      <c r="B49" s="435"/>
      <c r="C49" s="435"/>
    </row>
    <row r="50" spans="1:55" s="433" customFormat="1" ht="20.25" customHeight="1">
      <c r="A50" s="435" t="s">
        <v>94</v>
      </c>
      <c r="B50" s="435"/>
      <c r="C50" s="435"/>
    </row>
    <row r="51" spans="1:55" s="433" customFormat="1" ht="20.25" customHeight="1">
      <c r="A51" s="435"/>
      <c r="B51" s="435"/>
      <c r="C51" s="435"/>
    </row>
    <row r="52" spans="1:55" s="433" customFormat="1" ht="20.25" customHeight="1">
      <c r="A52" s="435" t="s">
        <v>294</v>
      </c>
      <c r="B52" s="435"/>
      <c r="C52" s="435"/>
    </row>
    <row r="53" spans="1:55" s="433" customFormat="1" ht="20.25" customHeight="1">
      <c r="A53" s="435"/>
      <c r="B53" s="435"/>
      <c r="C53" s="435"/>
    </row>
    <row r="54" spans="1:55" s="433" customFormat="1" ht="20.25" customHeight="1">
      <c r="A54" s="433" t="s">
        <v>356</v>
      </c>
      <c r="D54" s="448"/>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8"/>
      <c r="AW54" s="448"/>
      <c r="AX54" s="448"/>
      <c r="AY54" s="448"/>
      <c r="AZ54" s="448"/>
      <c r="BA54" s="448"/>
      <c r="BB54" s="448"/>
      <c r="BC54" s="448"/>
    </row>
    <row r="55" spans="1:55" s="433" customFormat="1" ht="20.25" customHeight="1">
      <c r="A55" s="433" t="s">
        <v>442</v>
      </c>
      <c r="D55" s="448"/>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8"/>
      <c r="AI55" s="448"/>
      <c r="AJ55" s="448"/>
      <c r="AK55" s="448"/>
      <c r="AL55" s="448"/>
      <c r="AM55" s="448"/>
      <c r="AN55" s="448"/>
      <c r="AO55" s="448"/>
      <c r="AP55" s="448"/>
      <c r="AQ55" s="448"/>
      <c r="AR55" s="448"/>
      <c r="AS55" s="448"/>
      <c r="AT55" s="448"/>
      <c r="AU55" s="448"/>
      <c r="AV55" s="448"/>
      <c r="AW55" s="448"/>
      <c r="AX55" s="448"/>
      <c r="AY55" s="448"/>
      <c r="AZ55" s="448"/>
      <c r="BA55" s="448"/>
      <c r="BB55" s="448"/>
      <c r="BC55" s="448"/>
    </row>
    <row r="56" spans="1:55" s="433" customFormat="1" ht="20.25" customHeight="1">
      <c r="A56" s="433" t="s">
        <v>396</v>
      </c>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8"/>
      <c r="AW56" s="448"/>
      <c r="AX56" s="448"/>
      <c r="AY56" s="448"/>
      <c r="AZ56" s="448"/>
      <c r="BA56" s="448"/>
      <c r="BB56" s="448"/>
      <c r="BC56" s="448"/>
    </row>
    <row r="57" spans="1:55" s="433" customFormat="1" ht="20.25" customHeight="1">
      <c r="A57" s="435"/>
      <c r="B57" s="435"/>
      <c r="C57" s="435"/>
      <c r="D57" s="449"/>
      <c r="E57" s="449"/>
      <c r="F57" s="449"/>
      <c r="G57" s="449"/>
      <c r="H57" s="449"/>
      <c r="I57" s="449"/>
      <c r="J57" s="449"/>
      <c r="K57" s="449"/>
      <c r="L57" s="449"/>
      <c r="M57" s="449"/>
      <c r="N57" s="449"/>
      <c r="O57" s="449"/>
      <c r="P57" s="449"/>
      <c r="Q57" s="449"/>
      <c r="R57" s="449"/>
      <c r="S57" s="449"/>
      <c r="T57" s="449"/>
      <c r="U57" s="449"/>
      <c r="V57" s="449"/>
      <c r="W57" s="449"/>
      <c r="X57" s="449"/>
      <c r="Y57" s="449"/>
      <c r="Z57" s="449"/>
      <c r="AA57" s="449"/>
      <c r="AB57" s="449"/>
      <c r="AC57" s="449"/>
      <c r="AD57" s="449"/>
      <c r="AE57" s="449"/>
      <c r="AF57" s="449"/>
      <c r="AG57" s="449"/>
      <c r="AH57" s="449"/>
      <c r="AI57" s="449"/>
      <c r="AJ57" s="449"/>
      <c r="AK57" s="449"/>
      <c r="AL57" s="449"/>
      <c r="AM57" s="449"/>
      <c r="AN57" s="449"/>
      <c r="AO57" s="449"/>
      <c r="AP57" s="449"/>
      <c r="AQ57" s="449"/>
      <c r="AR57" s="449"/>
      <c r="AS57" s="449"/>
      <c r="AT57" s="449"/>
      <c r="AU57" s="449"/>
      <c r="AV57" s="449"/>
      <c r="AW57" s="449"/>
      <c r="AX57" s="449"/>
      <c r="AY57" s="449"/>
      <c r="AZ57" s="449"/>
      <c r="BA57" s="449"/>
      <c r="BB57" s="449"/>
      <c r="BC57" s="449"/>
    </row>
    <row r="58" spans="1:55" s="433" customFormat="1" ht="20.25" customHeight="1">
      <c r="A58" s="433" t="s">
        <v>102</v>
      </c>
      <c r="C58" s="442"/>
      <c r="D58" s="444"/>
      <c r="E58" s="444"/>
    </row>
    <row r="59" spans="1:55" s="433" customFormat="1" ht="20.25" customHeight="1">
      <c r="A59" s="440" t="s">
        <v>300</v>
      </c>
      <c r="B59" s="442"/>
      <c r="C59" s="442"/>
      <c r="D59" s="435"/>
      <c r="E59" s="435"/>
    </row>
    <row r="60" spans="1:55" s="433" customFormat="1" ht="20.25" customHeight="1">
      <c r="A60" s="441" t="s">
        <v>271</v>
      </c>
      <c r="B60" s="442"/>
      <c r="C60" s="442"/>
      <c r="D60" s="435"/>
      <c r="E60" s="435"/>
    </row>
    <row r="61" spans="1:55" s="433" customFormat="1" ht="20.25" customHeight="1">
      <c r="A61" s="440" t="s">
        <v>443</v>
      </c>
      <c r="B61" s="442"/>
      <c r="C61" s="442"/>
      <c r="D61" s="435"/>
      <c r="E61" s="435"/>
    </row>
    <row r="62" spans="1:55" s="433" customFormat="1" ht="20.25" customHeight="1">
      <c r="A62" s="441" t="s">
        <v>246</v>
      </c>
      <c r="B62" s="442"/>
      <c r="C62" s="442"/>
      <c r="D62" s="435"/>
      <c r="E62" s="435"/>
    </row>
    <row r="63" spans="1:55" s="433" customFormat="1" ht="20.25" customHeight="1">
      <c r="A63" s="440" t="s">
        <v>444</v>
      </c>
      <c r="B63" s="442"/>
      <c r="C63" s="442"/>
      <c r="D63" s="435"/>
      <c r="E63" s="435"/>
    </row>
    <row r="64" spans="1:55" s="433" customFormat="1" ht="20.25" customHeight="1">
      <c r="A64" s="440" t="s">
        <v>56</v>
      </c>
      <c r="B64" s="442"/>
      <c r="C64" s="442"/>
      <c r="D64" s="435"/>
      <c r="E64" s="435"/>
    </row>
    <row r="65" spans="1:5" s="433" customFormat="1" ht="20.25" customHeight="1">
      <c r="A65" s="440" t="s">
        <v>385</v>
      </c>
      <c r="B65" s="442"/>
      <c r="C65" s="442"/>
      <c r="D65" s="435"/>
      <c r="E65" s="435"/>
    </row>
    <row r="66" spans="1:5" s="433" customFormat="1" ht="20.25" customHeight="1">
      <c r="A66" s="442"/>
      <c r="B66" s="442"/>
      <c r="C66" s="442"/>
      <c r="D66" s="435"/>
      <c r="E66" s="435"/>
    </row>
    <row r="67" spans="1:5" s="433" customFormat="1" ht="20.25" customHeight="1">
      <c r="A67" s="442"/>
      <c r="B67" s="442"/>
      <c r="C67" s="442"/>
      <c r="D67" s="435"/>
      <c r="E67" s="435"/>
    </row>
    <row r="68" spans="1:5" s="433" customFormat="1" ht="20.25" customHeight="1">
      <c r="A68" s="442"/>
      <c r="B68" s="442"/>
      <c r="C68" s="442"/>
      <c r="D68" s="435"/>
      <c r="E68" s="435"/>
    </row>
    <row r="69" spans="1:5" s="433" customFormat="1" ht="20.25" customHeight="1">
      <c r="A69" s="442"/>
      <c r="B69" s="442"/>
      <c r="C69" s="442"/>
      <c r="D69" s="435"/>
      <c r="E69" s="435"/>
    </row>
    <row r="70" spans="1:5" ht="20.25" customHeight="1"/>
    <row r="71" spans="1:5" ht="20.25" customHeight="1"/>
  </sheetData>
  <mergeCells count="1">
    <mergeCell ref="E4:J5"/>
  </mergeCells>
  <phoneticPr fontId="34"/>
  <printOptions horizontalCentered="1"/>
  <pageMargins left="0.70866141732283472" right="0.70866141732283472" top="0.74803149606299213" bottom="0.15748031496062992" header="0.31496062992125984" footer="0.31496062992125984"/>
  <pageSetup paperSize="9" scale="52"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3">
    <tabColor rgb="FF92D050"/>
    <pageSetUpPr fitToPage="1"/>
  </sheetPr>
  <dimension ref="A1:BF57"/>
  <sheetViews>
    <sheetView showGridLines="0" view="pageBreakPreview" zoomScale="50" zoomScaleNormal="55" zoomScaleSheetLayoutView="50" workbookViewId="0">
      <selection activeCell="B2" sqref="B2"/>
    </sheetView>
  </sheetViews>
  <sheetFormatPr defaultColWidth="4.5" defaultRowHeight="20.25" customHeight="1"/>
  <cols>
    <col min="1" max="1" width="1.375" style="452" customWidth="1"/>
    <col min="2" max="56" width="5.625" style="452" customWidth="1"/>
    <col min="57" max="16384" width="4.5" style="452"/>
  </cols>
  <sheetData>
    <row r="1" spans="1:57" s="341" customFormat="1" ht="20.25" customHeight="1">
      <c r="A1" s="454"/>
      <c r="B1" s="454"/>
      <c r="C1" s="467" t="s">
        <v>344</v>
      </c>
      <c r="D1" s="467"/>
      <c r="E1" s="454"/>
      <c r="F1" s="454"/>
      <c r="G1" s="484" t="s">
        <v>392</v>
      </c>
      <c r="H1" s="454"/>
      <c r="I1" s="454"/>
      <c r="J1" s="467"/>
      <c r="K1" s="467"/>
      <c r="L1" s="467"/>
      <c r="M1" s="467"/>
      <c r="N1" s="454"/>
      <c r="O1" s="454"/>
      <c r="P1" s="454"/>
      <c r="Q1" s="454"/>
      <c r="R1" s="454"/>
      <c r="S1" s="454"/>
      <c r="T1" s="454"/>
      <c r="U1" s="454"/>
      <c r="V1" s="454"/>
      <c r="W1" s="454"/>
      <c r="X1" s="454"/>
      <c r="Y1" s="454"/>
      <c r="Z1" s="454"/>
      <c r="AA1" s="454"/>
      <c r="AB1" s="454"/>
      <c r="AC1" s="454"/>
      <c r="AD1" s="454"/>
      <c r="AE1" s="454"/>
      <c r="AF1" s="454"/>
      <c r="AG1" s="454"/>
      <c r="AH1" s="454"/>
      <c r="AI1" s="454"/>
      <c r="AJ1" s="454"/>
      <c r="AK1" s="516" t="s">
        <v>423</v>
      </c>
      <c r="AL1" s="516" t="s">
        <v>420</v>
      </c>
      <c r="AM1" s="603" t="s">
        <v>426</v>
      </c>
      <c r="AN1" s="603"/>
      <c r="AO1" s="603"/>
      <c r="AP1" s="603"/>
      <c r="AQ1" s="603"/>
      <c r="AR1" s="603"/>
      <c r="AS1" s="603"/>
      <c r="AT1" s="603"/>
      <c r="AU1" s="603"/>
      <c r="AV1" s="603"/>
      <c r="AW1" s="603"/>
      <c r="AX1" s="603"/>
      <c r="AY1" s="603"/>
      <c r="AZ1" s="603"/>
      <c r="BA1" s="603"/>
      <c r="BB1" s="602" t="s">
        <v>199</v>
      </c>
      <c r="BC1" s="454"/>
      <c r="BD1" s="454"/>
    </row>
    <row r="2" spans="1:57" s="453" customFormat="1" ht="20.25" customHeight="1">
      <c r="A2" s="455"/>
      <c r="B2" s="455"/>
      <c r="C2" s="455"/>
      <c r="D2" s="484"/>
      <c r="E2" s="455"/>
      <c r="F2" s="455"/>
      <c r="G2" s="455"/>
      <c r="H2" s="484"/>
      <c r="I2" s="516"/>
      <c r="J2" s="516"/>
      <c r="K2" s="516"/>
      <c r="L2" s="516"/>
      <c r="M2" s="516"/>
      <c r="N2" s="455"/>
      <c r="O2" s="455"/>
      <c r="P2" s="455"/>
      <c r="Q2" s="455"/>
      <c r="R2" s="455"/>
      <c r="S2" s="455"/>
      <c r="T2" s="516" t="s">
        <v>414</v>
      </c>
      <c r="U2" s="576">
        <v>3</v>
      </c>
      <c r="V2" s="576"/>
      <c r="W2" s="516" t="s">
        <v>420</v>
      </c>
      <c r="X2" s="593">
        <f>IF(U2=0,"",YEAR(DATE(2018+U2,1,1)))</f>
        <v>2021</v>
      </c>
      <c r="Y2" s="593"/>
      <c r="Z2" s="455" t="s">
        <v>382</v>
      </c>
      <c r="AA2" s="455" t="s">
        <v>421</v>
      </c>
      <c r="AB2" s="576">
        <v>4</v>
      </c>
      <c r="AC2" s="576"/>
      <c r="AD2" s="455" t="s">
        <v>67</v>
      </c>
      <c r="AE2" s="455"/>
      <c r="AF2" s="455"/>
      <c r="AG2" s="455"/>
      <c r="AH2" s="455"/>
      <c r="AI2" s="455"/>
      <c r="AJ2" s="602"/>
      <c r="AK2" s="516" t="s">
        <v>424</v>
      </c>
      <c r="AL2" s="516" t="s">
        <v>420</v>
      </c>
      <c r="AM2" s="576"/>
      <c r="AN2" s="576"/>
      <c r="AO2" s="576"/>
      <c r="AP2" s="576"/>
      <c r="AQ2" s="576"/>
      <c r="AR2" s="576"/>
      <c r="AS2" s="576"/>
      <c r="AT2" s="576"/>
      <c r="AU2" s="576"/>
      <c r="AV2" s="576"/>
      <c r="AW2" s="576"/>
      <c r="AX2" s="576"/>
      <c r="AY2" s="576"/>
      <c r="AZ2" s="576"/>
      <c r="BA2" s="576"/>
      <c r="BB2" s="602" t="s">
        <v>199</v>
      </c>
      <c r="BC2" s="516"/>
      <c r="BD2" s="516"/>
      <c r="BE2" s="643"/>
    </row>
    <row r="3" spans="1:57" s="453" customFormat="1" ht="20.25" customHeight="1">
      <c r="A3" s="455"/>
      <c r="B3" s="455"/>
      <c r="C3" s="455"/>
      <c r="D3" s="484"/>
      <c r="E3" s="455"/>
      <c r="F3" s="455"/>
      <c r="G3" s="455"/>
      <c r="H3" s="484"/>
      <c r="I3" s="516"/>
      <c r="J3" s="516"/>
      <c r="K3" s="516"/>
      <c r="L3" s="516"/>
      <c r="M3" s="516"/>
      <c r="N3" s="455"/>
      <c r="O3" s="455"/>
      <c r="P3" s="455"/>
      <c r="Q3" s="455"/>
      <c r="R3" s="455"/>
      <c r="S3" s="455"/>
      <c r="T3" s="575"/>
      <c r="U3" s="577"/>
      <c r="V3" s="577"/>
      <c r="W3" s="590"/>
      <c r="X3" s="577"/>
      <c r="Y3" s="577"/>
      <c r="Z3" s="596"/>
      <c r="AA3" s="596"/>
      <c r="AB3" s="577"/>
      <c r="AC3" s="577"/>
      <c r="AD3" s="600"/>
      <c r="AE3" s="455"/>
      <c r="AF3" s="455"/>
      <c r="AG3" s="455"/>
      <c r="AH3" s="455"/>
      <c r="AI3" s="455"/>
      <c r="AJ3" s="602"/>
      <c r="AK3" s="516"/>
      <c r="AL3" s="516"/>
      <c r="AM3" s="593"/>
      <c r="AN3" s="593"/>
      <c r="AO3" s="593"/>
      <c r="AP3" s="593"/>
      <c r="AQ3" s="593"/>
      <c r="AR3" s="593"/>
      <c r="AS3" s="593"/>
      <c r="AT3" s="593"/>
      <c r="AU3" s="593"/>
      <c r="AV3" s="593"/>
      <c r="AW3" s="593"/>
      <c r="AX3" s="593"/>
      <c r="AY3" s="626" t="s">
        <v>432</v>
      </c>
      <c r="AZ3" s="632" t="s">
        <v>383</v>
      </c>
      <c r="BA3" s="632"/>
      <c r="BB3" s="632"/>
      <c r="BC3" s="632"/>
      <c r="BD3" s="516"/>
      <c r="BE3" s="643"/>
    </row>
    <row r="4" spans="1:57" s="453" customFormat="1" ht="20.25" customHeight="1">
      <c r="A4" s="455"/>
      <c r="B4" s="458"/>
      <c r="C4" s="458"/>
      <c r="D4" s="458"/>
      <c r="E4" s="458"/>
      <c r="F4" s="458"/>
      <c r="G4" s="458"/>
      <c r="H4" s="458"/>
      <c r="I4" s="458"/>
      <c r="J4" s="520"/>
      <c r="K4" s="525"/>
      <c r="L4" s="525"/>
      <c r="M4" s="525"/>
      <c r="N4" s="525"/>
      <c r="O4" s="525"/>
      <c r="P4" s="552"/>
      <c r="Q4" s="525"/>
      <c r="R4" s="525"/>
      <c r="S4" s="572"/>
      <c r="T4" s="455"/>
      <c r="U4" s="455"/>
      <c r="V4" s="455"/>
      <c r="W4" s="455"/>
      <c r="X4" s="455"/>
      <c r="Y4" s="455"/>
      <c r="Z4" s="596"/>
      <c r="AA4" s="596"/>
      <c r="AB4" s="577"/>
      <c r="AC4" s="577"/>
      <c r="AD4" s="600"/>
      <c r="AE4" s="455"/>
      <c r="AF4" s="455"/>
      <c r="AG4" s="455"/>
      <c r="AH4" s="455"/>
      <c r="AI4" s="455"/>
      <c r="AJ4" s="602"/>
      <c r="AK4" s="516"/>
      <c r="AL4" s="516"/>
      <c r="AM4" s="593"/>
      <c r="AN4" s="593"/>
      <c r="AO4" s="593"/>
      <c r="AP4" s="593"/>
      <c r="AQ4" s="593"/>
      <c r="AR4" s="593"/>
      <c r="AS4" s="593"/>
      <c r="AT4" s="593"/>
      <c r="AU4" s="593"/>
      <c r="AV4" s="593"/>
      <c r="AW4" s="593"/>
      <c r="AX4" s="593"/>
      <c r="AY4" s="626" t="s">
        <v>433</v>
      </c>
      <c r="AZ4" s="632" t="s">
        <v>434</v>
      </c>
      <c r="BA4" s="632"/>
      <c r="BB4" s="632"/>
      <c r="BC4" s="632"/>
      <c r="BD4" s="516"/>
      <c r="BE4" s="643"/>
    </row>
    <row r="5" spans="1:57" s="453" customFormat="1" ht="20.25" customHeight="1">
      <c r="A5" s="455"/>
      <c r="B5" s="459"/>
      <c r="C5" s="459"/>
      <c r="D5" s="459"/>
      <c r="E5" s="459"/>
      <c r="F5" s="459"/>
      <c r="G5" s="459"/>
      <c r="H5" s="459"/>
      <c r="I5" s="459"/>
      <c r="J5" s="521"/>
      <c r="K5" s="526"/>
      <c r="L5" s="534"/>
      <c r="M5" s="534"/>
      <c r="N5" s="534"/>
      <c r="O5" s="534"/>
      <c r="P5" s="459"/>
      <c r="Q5" s="563"/>
      <c r="R5" s="563"/>
      <c r="S5" s="573"/>
      <c r="T5" s="455"/>
      <c r="U5" s="455"/>
      <c r="V5" s="455"/>
      <c r="W5" s="455"/>
      <c r="X5" s="455"/>
      <c r="Y5" s="455"/>
      <c r="Z5" s="596"/>
      <c r="AA5" s="596"/>
      <c r="AB5" s="577"/>
      <c r="AC5" s="577"/>
      <c r="AD5" s="601"/>
      <c r="AE5" s="601"/>
      <c r="AF5" s="601"/>
      <c r="AG5" s="601"/>
      <c r="AH5" s="455"/>
      <c r="AI5" s="455"/>
      <c r="AJ5" s="601" t="s">
        <v>369</v>
      </c>
      <c r="AK5" s="601"/>
      <c r="AL5" s="601"/>
      <c r="AM5" s="601"/>
      <c r="AN5" s="601"/>
      <c r="AO5" s="601"/>
      <c r="AP5" s="601"/>
      <c r="AQ5" s="601"/>
      <c r="AR5" s="458"/>
      <c r="AS5" s="458"/>
      <c r="AT5" s="607"/>
      <c r="AU5" s="601"/>
      <c r="AV5" s="617">
        <v>40</v>
      </c>
      <c r="AW5" s="625"/>
      <c r="AX5" s="607" t="s">
        <v>431</v>
      </c>
      <c r="AY5" s="601"/>
      <c r="AZ5" s="617">
        <v>160</v>
      </c>
      <c r="BA5" s="625"/>
      <c r="BB5" s="607" t="s">
        <v>436</v>
      </c>
      <c r="BC5" s="601"/>
      <c r="BD5" s="455"/>
      <c r="BE5" s="643"/>
    </row>
    <row r="6" spans="1:57" s="453" customFormat="1" ht="20.25" customHeight="1">
      <c r="A6" s="455"/>
      <c r="B6" s="459"/>
      <c r="C6" s="459"/>
      <c r="D6" s="459"/>
      <c r="E6" s="459"/>
      <c r="F6" s="459"/>
      <c r="G6" s="459"/>
      <c r="H6" s="459"/>
      <c r="I6" s="459"/>
      <c r="J6" s="521"/>
      <c r="K6" s="526"/>
      <c r="L6" s="534"/>
      <c r="M6" s="534"/>
      <c r="N6" s="534"/>
      <c r="O6" s="534"/>
      <c r="P6" s="459"/>
      <c r="Q6" s="563"/>
      <c r="R6" s="563"/>
      <c r="S6" s="573"/>
      <c r="T6" s="455"/>
      <c r="U6" s="455"/>
      <c r="V6" s="455"/>
      <c r="W6" s="455"/>
      <c r="X6" s="455"/>
      <c r="Y6" s="455"/>
      <c r="Z6" s="596"/>
      <c r="AA6" s="596"/>
      <c r="AB6" s="577"/>
      <c r="AC6" s="577"/>
      <c r="AD6" s="601"/>
      <c r="AE6" s="601"/>
      <c r="AF6" s="601"/>
      <c r="AG6" s="601"/>
      <c r="AH6" s="455"/>
      <c r="AI6" s="455"/>
      <c r="AJ6" s="601"/>
      <c r="AK6" s="601"/>
      <c r="AL6" s="601"/>
      <c r="AM6" s="601"/>
      <c r="AN6" s="601"/>
      <c r="AO6" s="601"/>
      <c r="AP6" s="601"/>
      <c r="AQ6" s="573" t="s">
        <v>429</v>
      </c>
      <c r="AR6" s="601"/>
      <c r="AS6" s="606"/>
      <c r="AT6" s="606"/>
      <c r="AU6" s="606"/>
      <c r="AV6" s="601"/>
      <c r="AW6" s="601"/>
      <c r="AX6" s="605"/>
      <c r="AY6" s="601"/>
      <c r="AZ6" s="617">
        <v>100</v>
      </c>
      <c r="BA6" s="625"/>
      <c r="BB6" s="638" t="s">
        <v>437</v>
      </c>
      <c r="BC6" s="601"/>
      <c r="BD6" s="455"/>
      <c r="BE6" s="643"/>
    </row>
    <row r="7" spans="1:57" s="453" customFormat="1" ht="20.25" customHeight="1">
      <c r="A7" s="455"/>
      <c r="B7" s="459"/>
      <c r="C7" s="459"/>
      <c r="D7" s="459"/>
      <c r="E7" s="459"/>
      <c r="F7" s="459"/>
      <c r="G7" s="459"/>
      <c r="H7" s="459"/>
      <c r="I7" s="459"/>
      <c r="J7" s="459"/>
      <c r="K7" s="527"/>
      <c r="L7" s="527"/>
      <c r="M7" s="527"/>
      <c r="N7" s="459"/>
      <c r="O7" s="545"/>
      <c r="P7" s="553"/>
      <c r="Q7" s="553"/>
      <c r="R7" s="571"/>
      <c r="S7" s="574"/>
      <c r="T7" s="455"/>
      <c r="U7" s="455"/>
      <c r="V7" s="455"/>
      <c r="W7" s="455"/>
      <c r="X7" s="455"/>
      <c r="Y7" s="455"/>
      <c r="Z7" s="596"/>
      <c r="AA7" s="596"/>
      <c r="AB7" s="577"/>
      <c r="AC7" s="577"/>
      <c r="AD7" s="481"/>
      <c r="AE7" s="454"/>
      <c r="AF7" s="454"/>
      <c r="AG7" s="454"/>
      <c r="AH7" s="455"/>
      <c r="AI7" s="455"/>
      <c r="AJ7" s="455"/>
      <c r="AK7" s="455"/>
      <c r="AL7" s="454"/>
      <c r="AM7" s="454"/>
      <c r="AN7" s="604"/>
      <c r="AO7" s="605"/>
      <c r="AP7" s="605"/>
      <c r="AQ7" s="606"/>
      <c r="AR7" s="606"/>
      <c r="AS7" s="606"/>
      <c r="AT7" s="606"/>
      <c r="AU7" s="606"/>
      <c r="AV7" s="606"/>
      <c r="AW7" s="601" t="s">
        <v>430</v>
      </c>
      <c r="AX7" s="601"/>
      <c r="AY7" s="601"/>
      <c r="AZ7" s="633">
        <f>DAY(EOMONTH(DATE(X2,AB2,1),0))</f>
        <v>30</v>
      </c>
      <c r="BA7" s="637"/>
      <c r="BB7" s="607" t="s">
        <v>260</v>
      </c>
      <c r="BC7" s="455"/>
      <c r="BD7" s="455"/>
      <c r="BE7" s="643"/>
    </row>
    <row r="8" spans="1:57" ht="5.0999999999999996" customHeight="1">
      <c r="A8" s="456"/>
      <c r="B8" s="456"/>
      <c r="C8" s="468"/>
      <c r="D8" s="468"/>
      <c r="E8" s="456"/>
      <c r="F8" s="456"/>
      <c r="G8" s="506"/>
      <c r="H8" s="456"/>
      <c r="I8" s="456"/>
      <c r="J8" s="456"/>
      <c r="K8" s="456"/>
      <c r="L8" s="456"/>
      <c r="M8" s="456"/>
      <c r="N8" s="456"/>
      <c r="O8" s="456"/>
      <c r="P8" s="456"/>
      <c r="Q8" s="456"/>
      <c r="R8" s="456"/>
      <c r="S8" s="468"/>
      <c r="T8" s="456"/>
      <c r="U8" s="456"/>
      <c r="V8" s="456"/>
      <c r="W8" s="456"/>
      <c r="X8" s="456"/>
      <c r="Y8" s="456"/>
      <c r="Z8" s="456"/>
      <c r="AA8" s="456"/>
      <c r="AB8" s="456"/>
      <c r="AC8" s="456"/>
      <c r="AD8" s="456"/>
      <c r="AE8" s="456"/>
      <c r="AF8" s="456"/>
      <c r="AG8" s="456"/>
      <c r="AH8" s="456"/>
      <c r="AI8" s="456"/>
      <c r="AJ8" s="468"/>
      <c r="AK8" s="456"/>
      <c r="AL8" s="456"/>
      <c r="AM8" s="456"/>
      <c r="AN8" s="456"/>
      <c r="AO8" s="456"/>
      <c r="AP8" s="456"/>
      <c r="AQ8" s="456"/>
      <c r="AR8" s="456"/>
      <c r="AS8" s="456"/>
      <c r="AT8" s="456"/>
      <c r="AU8" s="456"/>
      <c r="AV8" s="456"/>
      <c r="AW8" s="456"/>
      <c r="AX8" s="456"/>
      <c r="AY8" s="456"/>
      <c r="AZ8" s="456"/>
      <c r="BA8" s="456"/>
      <c r="BB8" s="456"/>
      <c r="BC8" s="639"/>
      <c r="BD8" s="639"/>
      <c r="BE8" s="644"/>
    </row>
    <row r="9" spans="1:57" ht="20.25" customHeight="1">
      <c r="A9" s="456"/>
      <c r="B9" s="460" t="s">
        <v>349</v>
      </c>
      <c r="C9" s="469" t="s">
        <v>192</v>
      </c>
      <c r="D9" s="485"/>
      <c r="E9" s="495" t="s">
        <v>142</v>
      </c>
      <c r="F9" s="485"/>
      <c r="G9" s="495" t="s">
        <v>394</v>
      </c>
      <c r="H9" s="469"/>
      <c r="I9" s="469"/>
      <c r="J9" s="469"/>
      <c r="K9" s="485"/>
      <c r="L9" s="495" t="s">
        <v>405</v>
      </c>
      <c r="M9" s="469"/>
      <c r="N9" s="469"/>
      <c r="O9" s="546"/>
      <c r="P9" s="554" t="s">
        <v>411</v>
      </c>
      <c r="Q9" s="564"/>
      <c r="R9" s="564"/>
      <c r="S9" s="564"/>
      <c r="T9" s="564"/>
      <c r="U9" s="564"/>
      <c r="V9" s="564"/>
      <c r="W9" s="564"/>
      <c r="X9" s="564"/>
      <c r="Y9" s="564"/>
      <c r="Z9" s="564"/>
      <c r="AA9" s="564"/>
      <c r="AB9" s="564"/>
      <c r="AC9" s="564"/>
      <c r="AD9" s="564"/>
      <c r="AE9" s="564"/>
      <c r="AF9" s="564"/>
      <c r="AG9" s="564"/>
      <c r="AH9" s="564"/>
      <c r="AI9" s="564"/>
      <c r="AJ9" s="564"/>
      <c r="AK9" s="564"/>
      <c r="AL9" s="564"/>
      <c r="AM9" s="564"/>
      <c r="AN9" s="564"/>
      <c r="AO9" s="564"/>
      <c r="AP9" s="564"/>
      <c r="AQ9" s="564"/>
      <c r="AR9" s="564"/>
      <c r="AS9" s="564"/>
      <c r="AT9" s="564"/>
      <c r="AU9" s="610" t="str">
        <f>IF(AZ3="４週","(10)1～4週目の勤務時間数合計","(10)1か月の勤務時間数合計")</f>
        <v>(10)1～4週目の勤務時間数合計</v>
      </c>
      <c r="AV9" s="618"/>
      <c r="AW9" s="610" t="s">
        <v>207</v>
      </c>
      <c r="AX9" s="618"/>
      <c r="AY9" s="627" t="s">
        <v>198</v>
      </c>
      <c r="AZ9" s="627"/>
      <c r="BA9" s="627"/>
      <c r="BB9" s="627"/>
      <c r="BC9" s="627"/>
      <c r="BD9" s="627"/>
    </row>
    <row r="10" spans="1:57" ht="20.25" customHeight="1">
      <c r="A10" s="456"/>
      <c r="B10" s="461"/>
      <c r="C10" s="470"/>
      <c r="D10" s="486"/>
      <c r="E10" s="496"/>
      <c r="F10" s="486"/>
      <c r="G10" s="496"/>
      <c r="H10" s="470"/>
      <c r="I10" s="470"/>
      <c r="J10" s="470"/>
      <c r="K10" s="486"/>
      <c r="L10" s="496"/>
      <c r="M10" s="470"/>
      <c r="N10" s="470"/>
      <c r="O10" s="547"/>
      <c r="P10" s="555" t="s">
        <v>413</v>
      </c>
      <c r="Q10" s="565"/>
      <c r="R10" s="565"/>
      <c r="S10" s="565"/>
      <c r="T10" s="565"/>
      <c r="U10" s="565"/>
      <c r="V10" s="583"/>
      <c r="W10" s="555" t="s">
        <v>241</v>
      </c>
      <c r="X10" s="565"/>
      <c r="Y10" s="565"/>
      <c r="Z10" s="565"/>
      <c r="AA10" s="565"/>
      <c r="AB10" s="565"/>
      <c r="AC10" s="583"/>
      <c r="AD10" s="555" t="s">
        <v>422</v>
      </c>
      <c r="AE10" s="565"/>
      <c r="AF10" s="565"/>
      <c r="AG10" s="565"/>
      <c r="AH10" s="565"/>
      <c r="AI10" s="565"/>
      <c r="AJ10" s="583"/>
      <c r="AK10" s="555" t="s">
        <v>425</v>
      </c>
      <c r="AL10" s="565"/>
      <c r="AM10" s="565"/>
      <c r="AN10" s="565"/>
      <c r="AO10" s="565"/>
      <c r="AP10" s="565"/>
      <c r="AQ10" s="583"/>
      <c r="AR10" s="555" t="s">
        <v>380</v>
      </c>
      <c r="AS10" s="565"/>
      <c r="AT10" s="583"/>
      <c r="AU10" s="611"/>
      <c r="AV10" s="619"/>
      <c r="AW10" s="611"/>
      <c r="AX10" s="619"/>
      <c r="AY10" s="627"/>
      <c r="AZ10" s="627"/>
      <c r="BA10" s="627"/>
      <c r="BB10" s="627"/>
      <c r="BC10" s="627"/>
      <c r="BD10" s="627"/>
    </row>
    <row r="11" spans="1:57" ht="20.25" customHeight="1">
      <c r="A11" s="456"/>
      <c r="B11" s="461"/>
      <c r="C11" s="470"/>
      <c r="D11" s="486"/>
      <c r="E11" s="496"/>
      <c r="F11" s="486"/>
      <c r="G11" s="496"/>
      <c r="H11" s="470"/>
      <c r="I11" s="470"/>
      <c r="J11" s="470"/>
      <c r="K11" s="486"/>
      <c r="L11" s="496"/>
      <c r="M11" s="470"/>
      <c r="N11" s="470"/>
      <c r="O11" s="547"/>
      <c r="P11" s="556">
        <f>DAY(DATE($X$2,$AB$2,1))</f>
        <v>1</v>
      </c>
      <c r="Q11" s="566">
        <f>DAY(DATE($X$2,$AB$2,2))</f>
        <v>2</v>
      </c>
      <c r="R11" s="566">
        <f>DAY(DATE($X$2,$AB$2,3))</f>
        <v>3</v>
      </c>
      <c r="S11" s="566">
        <f>DAY(DATE($X$2,$AB$2,4))</f>
        <v>4</v>
      </c>
      <c r="T11" s="566">
        <f>DAY(DATE($X$2,$AB$2,5))</f>
        <v>5</v>
      </c>
      <c r="U11" s="566">
        <f>DAY(DATE($X$2,$AB$2,6))</f>
        <v>6</v>
      </c>
      <c r="V11" s="584">
        <f>DAY(DATE($X$2,$AB$2,7))</f>
        <v>7</v>
      </c>
      <c r="W11" s="556">
        <f>DAY(DATE($X$2,$AB$2,8))</f>
        <v>8</v>
      </c>
      <c r="X11" s="566">
        <f>DAY(DATE($X$2,$AB$2,9))</f>
        <v>9</v>
      </c>
      <c r="Y11" s="566">
        <f>DAY(DATE($X$2,$AB$2,10))</f>
        <v>10</v>
      </c>
      <c r="Z11" s="566">
        <f>DAY(DATE($X$2,$AB$2,11))</f>
        <v>11</v>
      </c>
      <c r="AA11" s="566">
        <f>DAY(DATE($X$2,$AB$2,12))</f>
        <v>12</v>
      </c>
      <c r="AB11" s="566">
        <f>DAY(DATE($X$2,$AB$2,13))</f>
        <v>13</v>
      </c>
      <c r="AC11" s="584">
        <f>DAY(DATE($X$2,$AB$2,14))</f>
        <v>14</v>
      </c>
      <c r="AD11" s="556">
        <f>DAY(DATE($X$2,$AB$2,15))</f>
        <v>15</v>
      </c>
      <c r="AE11" s="566">
        <f>DAY(DATE($X$2,$AB$2,16))</f>
        <v>16</v>
      </c>
      <c r="AF11" s="566">
        <f>DAY(DATE($X$2,$AB$2,17))</f>
        <v>17</v>
      </c>
      <c r="AG11" s="566">
        <f>DAY(DATE($X$2,$AB$2,18))</f>
        <v>18</v>
      </c>
      <c r="AH11" s="566">
        <f>DAY(DATE($X$2,$AB$2,19))</f>
        <v>19</v>
      </c>
      <c r="AI11" s="566">
        <f>DAY(DATE($X$2,$AB$2,20))</f>
        <v>20</v>
      </c>
      <c r="AJ11" s="584">
        <f>DAY(DATE($X$2,$AB$2,21))</f>
        <v>21</v>
      </c>
      <c r="AK11" s="556">
        <f>DAY(DATE($X$2,$AB$2,22))</f>
        <v>22</v>
      </c>
      <c r="AL11" s="566">
        <f>DAY(DATE($X$2,$AB$2,23))</f>
        <v>23</v>
      </c>
      <c r="AM11" s="566">
        <f>DAY(DATE($X$2,$AB$2,24))</f>
        <v>24</v>
      </c>
      <c r="AN11" s="566">
        <f>DAY(DATE($X$2,$AB$2,25))</f>
        <v>25</v>
      </c>
      <c r="AO11" s="566">
        <f>DAY(DATE($X$2,$AB$2,26))</f>
        <v>26</v>
      </c>
      <c r="AP11" s="566">
        <f>DAY(DATE($X$2,$AB$2,27))</f>
        <v>27</v>
      </c>
      <c r="AQ11" s="584">
        <f>DAY(DATE($X$2,$AB$2,28))</f>
        <v>28</v>
      </c>
      <c r="AR11" s="556" t="str">
        <f>IF(AZ3="暦月",IF(DAY(DATE($X$2,$AB$2,29))=29,29,""),"")</f>
        <v/>
      </c>
      <c r="AS11" s="566" t="str">
        <f>IF(AZ3="暦月",IF(DAY(DATE($X$2,$AB$2,30))=30,30,""),"")</f>
        <v/>
      </c>
      <c r="AT11" s="608" t="str">
        <f>IF(AZ3="暦月",IF(DAY(DATE($X$2,$AB$2,31))=31,31,""),"")</f>
        <v/>
      </c>
      <c r="AU11" s="611"/>
      <c r="AV11" s="619"/>
      <c r="AW11" s="611"/>
      <c r="AX11" s="619"/>
      <c r="AY11" s="627"/>
      <c r="AZ11" s="627"/>
      <c r="BA11" s="627"/>
      <c r="BB11" s="627"/>
      <c r="BC11" s="627"/>
      <c r="BD11" s="627"/>
    </row>
    <row r="12" spans="1:57" ht="20.25" hidden="1" customHeight="1">
      <c r="A12" s="456"/>
      <c r="B12" s="461"/>
      <c r="C12" s="470"/>
      <c r="D12" s="486"/>
      <c r="E12" s="496"/>
      <c r="F12" s="486"/>
      <c r="G12" s="496"/>
      <c r="H12" s="470"/>
      <c r="I12" s="470"/>
      <c r="J12" s="470"/>
      <c r="K12" s="486"/>
      <c r="L12" s="496"/>
      <c r="M12" s="470"/>
      <c r="N12" s="470"/>
      <c r="O12" s="547"/>
      <c r="P12" s="556">
        <f>WEEKDAY(DATE($X$2,$AB$2,1))</f>
        <v>5</v>
      </c>
      <c r="Q12" s="566">
        <f>WEEKDAY(DATE($X$2,$AB$2,2))</f>
        <v>6</v>
      </c>
      <c r="R12" s="566">
        <f>WEEKDAY(DATE($X$2,$AB$2,3))</f>
        <v>7</v>
      </c>
      <c r="S12" s="566">
        <f>WEEKDAY(DATE($X$2,$AB$2,4))</f>
        <v>1</v>
      </c>
      <c r="T12" s="566">
        <f>WEEKDAY(DATE($X$2,$AB$2,5))</f>
        <v>2</v>
      </c>
      <c r="U12" s="566">
        <f>WEEKDAY(DATE($X$2,$AB$2,6))</f>
        <v>3</v>
      </c>
      <c r="V12" s="584">
        <f>WEEKDAY(DATE($X$2,$AB$2,7))</f>
        <v>4</v>
      </c>
      <c r="W12" s="556">
        <f>WEEKDAY(DATE($X$2,$AB$2,8))</f>
        <v>5</v>
      </c>
      <c r="X12" s="566">
        <f>WEEKDAY(DATE($X$2,$AB$2,9))</f>
        <v>6</v>
      </c>
      <c r="Y12" s="566">
        <f>WEEKDAY(DATE($X$2,$AB$2,10))</f>
        <v>7</v>
      </c>
      <c r="Z12" s="566">
        <f>WEEKDAY(DATE($X$2,$AB$2,11))</f>
        <v>1</v>
      </c>
      <c r="AA12" s="566">
        <f>WEEKDAY(DATE($X$2,$AB$2,12))</f>
        <v>2</v>
      </c>
      <c r="AB12" s="566">
        <f>WEEKDAY(DATE($X$2,$AB$2,13))</f>
        <v>3</v>
      </c>
      <c r="AC12" s="584">
        <f>WEEKDAY(DATE($X$2,$AB$2,14))</f>
        <v>4</v>
      </c>
      <c r="AD12" s="556">
        <f>WEEKDAY(DATE($X$2,$AB$2,15))</f>
        <v>5</v>
      </c>
      <c r="AE12" s="566">
        <f>WEEKDAY(DATE($X$2,$AB$2,16))</f>
        <v>6</v>
      </c>
      <c r="AF12" s="566">
        <f>WEEKDAY(DATE($X$2,$AB$2,17))</f>
        <v>7</v>
      </c>
      <c r="AG12" s="566">
        <f>WEEKDAY(DATE($X$2,$AB$2,18))</f>
        <v>1</v>
      </c>
      <c r="AH12" s="566">
        <f>WEEKDAY(DATE($X$2,$AB$2,19))</f>
        <v>2</v>
      </c>
      <c r="AI12" s="566">
        <f>WEEKDAY(DATE($X$2,$AB$2,20))</f>
        <v>3</v>
      </c>
      <c r="AJ12" s="584">
        <f>WEEKDAY(DATE($X$2,$AB$2,21))</f>
        <v>4</v>
      </c>
      <c r="AK12" s="556">
        <f>WEEKDAY(DATE($X$2,$AB$2,22))</f>
        <v>5</v>
      </c>
      <c r="AL12" s="566">
        <f>WEEKDAY(DATE($X$2,$AB$2,23))</f>
        <v>6</v>
      </c>
      <c r="AM12" s="566">
        <f>WEEKDAY(DATE($X$2,$AB$2,24))</f>
        <v>7</v>
      </c>
      <c r="AN12" s="566">
        <f>WEEKDAY(DATE($X$2,$AB$2,25))</f>
        <v>1</v>
      </c>
      <c r="AO12" s="566">
        <f>WEEKDAY(DATE($X$2,$AB$2,26))</f>
        <v>2</v>
      </c>
      <c r="AP12" s="566">
        <f>WEEKDAY(DATE($X$2,$AB$2,27))</f>
        <v>3</v>
      </c>
      <c r="AQ12" s="584">
        <f>WEEKDAY(DATE($X$2,$AB$2,28))</f>
        <v>4</v>
      </c>
      <c r="AR12" s="556">
        <f>IF(AR11=29,WEEKDAY(DATE($X$2,$AB$2,29)),0)</f>
        <v>0</v>
      </c>
      <c r="AS12" s="566">
        <f>IF(AS11=30,WEEKDAY(DATE($X$2,$AB$2,30)),0)</f>
        <v>0</v>
      </c>
      <c r="AT12" s="608">
        <f>IF(AT11=31,WEEKDAY(DATE($X$2,$AB$2,31)),0)</f>
        <v>0</v>
      </c>
      <c r="AU12" s="612"/>
      <c r="AV12" s="620"/>
      <c r="AW12" s="612"/>
      <c r="AX12" s="620"/>
      <c r="AY12" s="628"/>
      <c r="AZ12" s="628"/>
      <c r="BA12" s="628"/>
      <c r="BB12" s="628"/>
      <c r="BC12" s="628"/>
      <c r="BD12" s="628"/>
    </row>
    <row r="13" spans="1:57" ht="20.25" customHeight="1">
      <c r="A13" s="456"/>
      <c r="B13" s="462"/>
      <c r="C13" s="471"/>
      <c r="D13" s="487"/>
      <c r="E13" s="497"/>
      <c r="F13" s="487"/>
      <c r="G13" s="497"/>
      <c r="H13" s="471"/>
      <c r="I13" s="471"/>
      <c r="J13" s="471"/>
      <c r="K13" s="487"/>
      <c r="L13" s="497"/>
      <c r="M13" s="471"/>
      <c r="N13" s="471"/>
      <c r="O13" s="548"/>
      <c r="P13" s="557" t="str">
        <f t="shared" ref="P13:AQ13" si="0">IF(P12=1,"日",IF(P12=2,"月",IF(P12=3,"火",IF(P12=4,"水",IF(P12=5,"木",IF(P12=6,"金","土"))))))</f>
        <v>木</v>
      </c>
      <c r="Q13" s="567" t="str">
        <f t="shared" si="0"/>
        <v>金</v>
      </c>
      <c r="R13" s="567" t="str">
        <f t="shared" si="0"/>
        <v>土</v>
      </c>
      <c r="S13" s="567" t="str">
        <f t="shared" si="0"/>
        <v>日</v>
      </c>
      <c r="T13" s="567" t="str">
        <f t="shared" si="0"/>
        <v>月</v>
      </c>
      <c r="U13" s="567" t="str">
        <f t="shared" si="0"/>
        <v>火</v>
      </c>
      <c r="V13" s="585" t="str">
        <f t="shared" si="0"/>
        <v>水</v>
      </c>
      <c r="W13" s="557" t="str">
        <f t="shared" si="0"/>
        <v>木</v>
      </c>
      <c r="X13" s="567" t="str">
        <f t="shared" si="0"/>
        <v>金</v>
      </c>
      <c r="Y13" s="567" t="str">
        <f t="shared" si="0"/>
        <v>土</v>
      </c>
      <c r="Z13" s="567" t="str">
        <f t="shared" si="0"/>
        <v>日</v>
      </c>
      <c r="AA13" s="567" t="str">
        <f t="shared" si="0"/>
        <v>月</v>
      </c>
      <c r="AB13" s="567" t="str">
        <f t="shared" si="0"/>
        <v>火</v>
      </c>
      <c r="AC13" s="585" t="str">
        <f t="shared" si="0"/>
        <v>水</v>
      </c>
      <c r="AD13" s="557" t="str">
        <f t="shared" si="0"/>
        <v>木</v>
      </c>
      <c r="AE13" s="567" t="str">
        <f t="shared" si="0"/>
        <v>金</v>
      </c>
      <c r="AF13" s="567" t="str">
        <f t="shared" si="0"/>
        <v>土</v>
      </c>
      <c r="AG13" s="567" t="str">
        <f t="shared" si="0"/>
        <v>日</v>
      </c>
      <c r="AH13" s="567" t="str">
        <f t="shared" si="0"/>
        <v>月</v>
      </c>
      <c r="AI13" s="567" t="str">
        <f t="shared" si="0"/>
        <v>火</v>
      </c>
      <c r="AJ13" s="585" t="str">
        <f t="shared" si="0"/>
        <v>水</v>
      </c>
      <c r="AK13" s="557" t="str">
        <f t="shared" si="0"/>
        <v>木</v>
      </c>
      <c r="AL13" s="567" t="str">
        <f t="shared" si="0"/>
        <v>金</v>
      </c>
      <c r="AM13" s="567" t="str">
        <f t="shared" si="0"/>
        <v>土</v>
      </c>
      <c r="AN13" s="567" t="str">
        <f t="shared" si="0"/>
        <v>日</v>
      </c>
      <c r="AO13" s="567" t="str">
        <f t="shared" si="0"/>
        <v>月</v>
      </c>
      <c r="AP13" s="567" t="str">
        <f t="shared" si="0"/>
        <v>火</v>
      </c>
      <c r="AQ13" s="585" t="str">
        <f t="shared" si="0"/>
        <v>水</v>
      </c>
      <c r="AR13" s="567" t="str">
        <f>IF(AR12=1,"日",IF(AR12=2,"月",IF(AR12=3,"火",IF(AR12=4,"水",IF(AR12=5,"木",IF(AR12=6,"金",IF(AR12=0,"","土")))))))</f>
        <v/>
      </c>
      <c r="AS13" s="567" t="str">
        <f>IF(AS12=1,"日",IF(AS12=2,"月",IF(AS12=3,"火",IF(AS12=4,"水",IF(AS12=5,"木",IF(AS12=6,"金",IF(AS12=0,"","土")))))))</f>
        <v/>
      </c>
      <c r="AT13" s="609" t="str">
        <f>IF(AT12=1,"日",IF(AT12=2,"月",IF(AT12=3,"火",IF(AT12=4,"水",IF(AT12=5,"木",IF(AT12=6,"金",IF(AT12=0,"","土")))))))</f>
        <v/>
      </c>
      <c r="AU13" s="613"/>
      <c r="AV13" s="621"/>
      <c r="AW13" s="613"/>
      <c r="AX13" s="621"/>
      <c r="AY13" s="628"/>
      <c r="AZ13" s="628"/>
      <c r="BA13" s="628"/>
      <c r="BB13" s="628"/>
      <c r="BC13" s="628"/>
      <c r="BD13" s="628"/>
    </row>
    <row r="14" spans="1:57" ht="39.950000000000003" customHeight="1">
      <c r="A14" s="456"/>
      <c r="B14" s="463">
        <v>1</v>
      </c>
      <c r="C14" s="472"/>
      <c r="D14" s="488"/>
      <c r="E14" s="498"/>
      <c r="F14" s="503"/>
      <c r="G14" s="509"/>
      <c r="H14" s="512"/>
      <c r="I14" s="512"/>
      <c r="J14" s="512"/>
      <c r="K14" s="528"/>
      <c r="L14" s="535"/>
      <c r="M14" s="539"/>
      <c r="N14" s="539"/>
      <c r="O14" s="549"/>
      <c r="P14" s="558"/>
      <c r="Q14" s="568"/>
      <c r="R14" s="568"/>
      <c r="S14" s="568"/>
      <c r="T14" s="568"/>
      <c r="U14" s="568"/>
      <c r="V14" s="586"/>
      <c r="W14" s="558"/>
      <c r="X14" s="568"/>
      <c r="Y14" s="568"/>
      <c r="Z14" s="568"/>
      <c r="AA14" s="568"/>
      <c r="AB14" s="568"/>
      <c r="AC14" s="586"/>
      <c r="AD14" s="558"/>
      <c r="AE14" s="568"/>
      <c r="AF14" s="568"/>
      <c r="AG14" s="568"/>
      <c r="AH14" s="568"/>
      <c r="AI14" s="568"/>
      <c r="AJ14" s="586"/>
      <c r="AK14" s="558"/>
      <c r="AL14" s="568"/>
      <c r="AM14" s="568"/>
      <c r="AN14" s="568"/>
      <c r="AO14" s="568"/>
      <c r="AP14" s="568"/>
      <c r="AQ14" s="586"/>
      <c r="AR14" s="558"/>
      <c r="AS14" s="568"/>
      <c r="AT14" s="586"/>
      <c r="AU14" s="614">
        <f t="shared" ref="AU14:AU31" si="1">IF($AZ$3="４週",SUM(P14:AQ14),IF($AZ$3="暦月",SUM(P14:AT14),""))</f>
        <v>0</v>
      </c>
      <c r="AV14" s="622"/>
      <c r="AW14" s="614">
        <f t="shared" ref="AW14:AW31" si="2">IF($AZ$3="４週",AU14/4,IF($AZ$3="暦月",AU14/($AZ$7/7),""))</f>
        <v>0</v>
      </c>
      <c r="AX14" s="622"/>
      <c r="AY14" s="629"/>
      <c r="AZ14" s="634"/>
      <c r="BA14" s="634"/>
      <c r="BB14" s="634"/>
      <c r="BC14" s="634"/>
      <c r="BD14" s="640"/>
    </row>
    <row r="15" spans="1:57" ht="39.950000000000003" customHeight="1">
      <c r="A15" s="456"/>
      <c r="B15" s="464">
        <f t="shared" ref="B15:B31" si="3">B14+1</f>
        <v>2</v>
      </c>
      <c r="C15" s="473"/>
      <c r="D15" s="489"/>
      <c r="E15" s="499"/>
      <c r="F15" s="504"/>
      <c r="G15" s="510"/>
      <c r="H15" s="513"/>
      <c r="I15" s="513"/>
      <c r="J15" s="513"/>
      <c r="K15" s="529"/>
      <c r="L15" s="536"/>
      <c r="M15" s="540"/>
      <c r="N15" s="540"/>
      <c r="O15" s="550"/>
      <c r="P15" s="559"/>
      <c r="Q15" s="569"/>
      <c r="R15" s="569"/>
      <c r="S15" s="569"/>
      <c r="T15" s="569"/>
      <c r="U15" s="569"/>
      <c r="V15" s="587"/>
      <c r="W15" s="559"/>
      <c r="X15" s="569"/>
      <c r="Y15" s="569"/>
      <c r="Z15" s="569"/>
      <c r="AA15" s="569"/>
      <c r="AB15" s="569"/>
      <c r="AC15" s="587"/>
      <c r="AD15" s="559"/>
      <c r="AE15" s="569"/>
      <c r="AF15" s="569"/>
      <c r="AG15" s="569"/>
      <c r="AH15" s="569"/>
      <c r="AI15" s="569"/>
      <c r="AJ15" s="587"/>
      <c r="AK15" s="559"/>
      <c r="AL15" s="569"/>
      <c r="AM15" s="569"/>
      <c r="AN15" s="569"/>
      <c r="AO15" s="569"/>
      <c r="AP15" s="569"/>
      <c r="AQ15" s="587"/>
      <c r="AR15" s="559"/>
      <c r="AS15" s="569"/>
      <c r="AT15" s="587"/>
      <c r="AU15" s="615">
        <f t="shared" si="1"/>
        <v>0</v>
      </c>
      <c r="AV15" s="623"/>
      <c r="AW15" s="615">
        <f t="shared" si="2"/>
        <v>0</v>
      </c>
      <c r="AX15" s="623"/>
      <c r="AY15" s="630"/>
      <c r="AZ15" s="635"/>
      <c r="BA15" s="635"/>
      <c r="BB15" s="635"/>
      <c r="BC15" s="635"/>
      <c r="BD15" s="641"/>
    </row>
    <row r="16" spans="1:57" ht="39.950000000000003" customHeight="1">
      <c r="A16" s="456"/>
      <c r="B16" s="464">
        <f t="shared" si="3"/>
        <v>3</v>
      </c>
      <c r="C16" s="473"/>
      <c r="D16" s="489"/>
      <c r="E16" s="499"/>
      <c r="F16" s="504"/>
      <c r="G16" s="510"/>
      <c r="H16" s="513"/>
      <c r="I16" s="513"/>
      <c r="J16" s="513"/>
      <c r="K16" s="529"/>
      <c r="L16" s="536"/>
      <c r="M16" s="540"/>
      <c r="N16" s="540"/>
      <c r="O16" s="550"/>
      <c r="P16" s="559"/>
      <c r="Q16" s="569"/>
      <c r="R16" s="569"/>
      <c r="S16" s="569"/>
      <c r="T16" s="569"/>
      <c r="U16" s="569"/>
      <c r="V16" s="587"/>
      <c r="W16" s="559"/>
      <c r="X16" s="569"/>
      <c r="Y16" s="569"/>
      <c r="Z16" s="569"/>
      <c r="AA16" s="569"/>
      <c r="AB16" s="569"/>
      <c r="AC16" s="587"/>
      <c r="AD16" s="559"/>
      <c r="AE16" s="569"/>
      <c r="AF16" s="569"/>
      <c r="AG16" s="569"/>
      <c r="AH16" s="569"/>
      <c r="AI16" s="569"/>
      <c r="AJ16" s="587"/>
      <c r="AK16" s="559"/>
      <c r="AL16" s="569"/>
      <c r="AM16" s="569"/>
      <c r="AN16" s="569"/>
      <c r="AO16" s="569"/>
      <c r="AP16" s="569"/>
      <c r="AQ16" s="587"/>
      <c r="AR16" s="559"/>
      <c r="AS16" s="569"/>
      <c r="AT16" s="587"/>
      <c r="AU16" s="615">
        <f t="shared" si="1"/>
        <v>0</v>
      </c>
      <c r="AV16" s="623"/>
      <c r="AW16" s="615">
        <f t="shared" si="2"/>
        <v>0</v>
      </c>
      <c r="AX16" s="623"/>
      <c r="AY16" s="630"/>
      <c r="AZ16" s="635"/>
      <c r="BA16" s="635"/>
      <c r="BB16" s="635"/>
      <c r="BC16" s="635"/>
      <c r="BD16" s="641"/>
    </row>
    <row r="17" spans="1:56" ht="39.950000000000003" customHeight="1">
      <c r="A17" s="456"/>
      <c r="B17" s="464">
        <f t="shared" si="3"/>
        <v>4</v>
      </c>
      <c r="C17" s="473"/>
      <c r="D17" s="489"/>
      <c r="E17" s="499"/>
      <c r="F17" s="504"/>
      <c r="G17" s="510"/>
      <c r="H17" s="513"/>
      <c r="I17" s="513"/>
      <c r="J17" s="513"/>
      <c r="K17" s="529"/>
      <c r="L17" s="536"/>
      <c r="M17" s="540"/>
      <c r="N17" s="540"/>
      <c r="O17" s="550"/>
      <c r="P17" s="559"/>
      <c r="Q17" s="569"/>
      <c r="R17" s="569"/>
      <c r="S17" s="569"/>
      <c r="T17" s="569"/>
      <c r="U17" s="569"/>
      <c r="V17" s="587"/>
      <c r="W17" s="559"/>
      <c r="X17" s="569"/>
      <c r="Y17" s="569"/>
      <c r="Z17" s="569"/>
      <c r="AA17" s="569"/>
      <c r="AB17" s="569"/>
      <c r="AC17" s="587"/>
      <c r="AD17" s="559"/>
      <c r="AE17" s="569"/>
      <c r="AF17" s="569"/>
      <c r="AG17" s="569"/>
      <c r="AH17" s="569"/>
      <c r="AI17" s="569"/>
      <c r="AJ17" s="587"/>
      <c r="AK17" s="559"/>
      <c r="AL17" s="569"/>
      <c r="AM17" s="569"/>
      <c r="AN17" s="569"/>
      <c r="AO17" s="569"/>
      <c r="AP17" s="569"/>
      <c r="AQ17" s="587"/>
      <c r="AR17" s="559"/>
      <c r="AS17" s="569"/>
      <c r="AT17" s="587"/>
      <c r="AU17" s="615">
        <f t="shared" si="1"/>
        <v>0</v>
      </c>
      <c r="AV17" s="623"/>
      <c r="AW17" s="615">
        <f t="shared" si="2"/>
        <v>0</v>
      </c>
      <c r="AX17" s="623"/>
      <c r="AY17" s="630"/>
      <c r="AZ17" s="635"/>
      <c r="BA17" s="635"/>
      <c r="BB17" s="635"/>
      <c r="BC17" s="635"/>
      <c r="BD17" s="641"/>
    </row>
    <row r="18" spans="1:56" ht="39.950000000000003" customHeight="1">
      <c r="A18" s="456"/>
      <c r="B18" s="464">
        <f t="shared" si="3"/>
        <v>5</v>
      </c>
      <c r="C18" s="473"/>
      <c r="D18" s="489"/>
      <c r="E18" s="499"/>
      <c r="F18" s="504"/>
      <c r="G18" s="510"/>
      <c r="H18" s="513"/>
      <c r="I18" s="513"/>
      <c r="J18" s="513"/>
      <c r="K18" s="529"/>
      <c r="L18" s="536"/>
      <c r="M18" s="540"/>
      <c r="N18" s="540"/>
      <c r="O18" s="550"/>
      <c r="P18" s="559"/>
      <c r="Q18" s="569"/>
      <c r="R18" s="569"/>
      <c r="S18" s="569"/>
      <c r="T18" s="569"/>
      <c r="U18" s="569"/>
      <c r="V18" s="587"/>
      <c r="W18" s="559"/>
      <c r="X18" s="569"/>
      <c r="Y18" s="569"/>
      <c r="Z18" s="569"/>
      <c r="AA18" s="569"/>
      <c r="AB18" s="569"/>
      <c r="AC18" s="587"/>
      <c r="AD18" s="559"/>
      <c r="AE18" s="569"/>
      <c r="AF18" s="569"/>
      <c r="AG18" s="569"/>
      <c r="AH18" s="569"/>
      <c r="AI18" s="569"/>
      <c r="AJ18" s="587"/>
      <c r="AK18" s="559"/>
      <c r="AL18" s="569"/>
      <c r="AM18" s="569"/>
      <c r="AN18" s="569"/>
      <c r="AO18" s="569"/>
      <c r="AP18" s="569"/>
      <c r="AQ18" s="587"/>
      <c r="AR18" s="559"/>
      <c r="AS18" s="569"/>
      <c r="AT18" s="587"/>
      <c r="AU18" s="615">
        <f t="shared" si="1"/>
        <v>0</v>
      </c>
      <c r="AV18" s="623"/>
      <c r="AW18" s="615">
        <f t="shared" si="2"/>
        <v>0</v>
      </c>
      <c r="AX18" s="623"/>
      <c r="AY18" s="630"/>
      <c r="AZ18" s="635"/>
      <c r="BA18" s="635"/>
      <c r="BB18" s="635"/>
      <c r="BC18" s="635"/>
      <c r="BD18" s="641"/>
    </row>
    <row r="19" spans="1:56" ht="39.950000000000003" customHeight="1">
      <c r="A19" s="456"/>
      <c r="B19" s="464">
        <f t="shared" si="3"/>
        <v>6</v>
      </c>
      <c r="C19" s="473"/>
      <c r="D19" s="489"/>
      <c r="E19" s="499"/>
      <c r="F19" s="504"/>
      <c r="G19" s="510"/>
      <c r="H19" s="513"/>
      <c r="I19" s="513"/>
      <c r="J19" s="513"/>
      <c r="K19" s="529"/>
      <c r="L19" s="536"/>
      <c r="M19" s="540"/>
      <c r="N19" s="540"/>
      <c r="O19" s="550"/>
      <c r="P19" s="559"/>
      <c r="Q19" s="569"/>
      <c r="R19" s="569"/>
      <c r="S19" s="569"/>
      <c r="T19" s="569"/>
      <c r="U19" s="569"/>
      <c r="V19" s="587"/>
      <c r="W19" s="559"/>
      <c r="X19" s="569"/>
      <c r="Y19" s="569"/>
      <c r="Z19" s="569"/>
      <c r="AA19" s="569"/>
      <c r="AB19" s="569"/>
      <c r="AC19" s="587"/>
      <c r="AD19" s="559"/>
      <c r="AE19" s="569"/>
      <c r="AF19" s="569"/>
      <c r="AG19" s="569"/>
      <c r="AH19" s="569"/>
      <c r="AI19" s="569"/>
      <c r="AJ19" s="587"/>
      <c r="AK19" s="559"/>
      <c r="AL19" s="569"/>
      <c r="AM19" s="569"/>
      <c r="AN19" s="569"/>
      <c r="AO19" s="569"/>
      <c r="AP19" s="569"/>
      <c r="AQ19" s="587"/>
      <c r="AR19" s="559"/>
      <c r="AS19" s="569"/>
      <c r="AT19" s="587"/>
      <c r="AU19" s="615">
        <f t="shared" si="1"/>
        <v>0</v>
      </c>
      <c r="AV19" s="623"/>
      <c r="AW19" s="615">
        <f t="shared" si="2"/>
        <v>0</v>
      </c>
      <c r="AX19" s="623"/>
      <c r="AY19" s="630"/>
      <c r="AZ19" s="635"/>
      <c r="BA19" s="635"/>
      <c r="BB19" s="635"/>
      <c r="BC19" s="635"/>
      <c r="BD19" s="641"/>
    </row>
    <row r="20" spans="1:56" ht="39.950000000000003" customHeight="1">
      <c r="A20" s="456"/>
      <c r="B20" s="464">
        <f t="shared" si="3"/>
        <v>7</v>
      </c>
      <c r="C20" s="473"/>
      <c r="D20" s="489"/>
      <c r="E20" s="499"/>
      <c r="F20" s="504"/>
      <c r="G20" s="510"/>
      <c r="H20" s="513"/>
      <c r="I20" s="513"/>
      <c r="J20" s="513"/>
      <c r="K20" s="529"/>
      <c r="L20" s="536"/>
      <c r="M20" s="540"/>
      <c r="N20" s="540"/>
      <c r="O20" s="550"/>
      <c r="P20" s="559"/>
      <c r="Q20" s="569"/>
      <c r="R20" s="569"/>
      <c r="S20" s="569"/>
      <c r="T20" s="569"/>
      <c r="U20" s="569"/>
      <c r="V20" s="587"/>
      <c r="W20" s="559"/>
      <c r="X20" s="569"/>
      <c r="Y20" s="569"/>
      <c r="Z20" s="569"/>
      <c r="AA20" s="569"/>
      <c r="AB20" s="569"/>
      <c r="AC20" s="587"/>
      <c r="AD20" s="559"/>
      <c r="AE20" s="569"/>
      <c r="AF20" s="569"/>
      <c r="AG20" s="569"/>
      <c r="AH20" s="569"/>
      <c r="AI20" s="569"/>
      <c r="AJ20" s="587"/>
      <c r="AK20" s="559"/>
      <c r="AL20" s="569"/>
      <c r="AM20" s="569"/>
      <c r="AN20" s="569"/>
      <c r="AO20" s="569"/>
      <c r="AP20" s="569"/>
      <c r="AQ20" s="587"/>
      <c r="AR20" s="559"/>
      <c r="AS20" s="569"/>
      <c r="AT20" s="587"/>
      <c r="AU20" s="615">
        <f t="shared" si="1"/>
        <v>0</v>
      </c>
      <c r="AV20" s="623"/>
      <c r="AW20" s="615">
        <f t="shared" si="2"/>
        <v>0</v>
      </c>
      <c r="AX20" s="623"/>
      <c r="AY20" s="630"/>
      <c r="AZ20" s="635"/>
      <c r="BA20" s="635"/>
      <c r="BB20" s="635"/>
      <c r="BC20" s="635"/>
      <c r="BD20" s="641"/>
    </row>
    <row r="21" spans="1:56" ht="39.950000000000003" customHeight="1">
      <c r="A21" s="456"/>
      <c r="B21" s="464">
        <f t="shared" si="3"/>
        <v>8</v>
      </c>
      <c r="C21" s="473"/>
      <c r="D21" s="489"/>
      <c r="E21" s="499"/>
      <c r="F21" s="504"/>
      <c r="G21" s="510"/>
      <c r="H21" s="513"/>
      <c r="I21" s="513"/>
      <c r="J21" s="513"/>
      <c r="K21" s="529"/>
      <c r="L21" s="536"/>
      <c r="M21" s="540"/>
      <c r="N21" s="540"/>
      <c r="O21" s="550"/>
      <c r="P21" s="559"/>
      <c r="Q21" s="569"/>
      <c r="R21" s="569"/>
      <c r="S21" s="569"/>
      <c r="T21" s="569"/>
      <c r="U21" s="569"/>
      <c r="V21" s="587"/>
      <c r="W21" s="559"/>
      <c r="X21" s="569"/>
      <c r="Y21" s="569"/>
      <c r="Z21" s="569"/>
      <c r="AA21" s="569"/>
      <c r="AB21" s="569"/>
      <c r="AC21" s="587"/>
      <c r="AD21" s="559"/>
      <c r="AE21" s="569"/>
      <c r="AF21" s="569"/>
      <c r="AG21" s="569"/>
      <c r="AH21" s="569"/>
      <c r="AI21" s="569"/>
      <c r="AJ21" s="587"/>
      <c r="AK21" s="559"/>
      <c r="AL21" s="569"/>
      <c r="AM21" s="569"/>
      <c r="AN21" s="569"/>
      <c r="AO21" s="569"/>
      <c r="AP21" s="569"/>
      <c r="AQ21" s="587"/>
      <c r="AR21" s="559"/>
      <c r="AS21" s="569"/>
      <c r="AT21" s="587"/>
      <c r="AU21" s="615">
        <f t="shared" si="1"/>
        <v>0</v>
      </c>
      <c r="AV21" s="623"/>
      <c r="AW21" s="615">
        <f t="shared" si="2"/>
        <v>0</v>
      </c>
      <c r="AX21" s="623"/>
      <c r="AY21" s="630"/>
      <c r="AZ21" s="635"/>
      <c r="BA21" s="635"/>
      <c r="BB21" s="635"/>
      <c r="BC21" s="635"/>
      <c r="BD21" s="641"/>
    </row>
    <row r="22" spans="1:56" ht="39.950000000000003" customHeight="1">
      <c r="A22" s="456"/>
      <c r="B22" s="464">
        <f t="shared" si="3"/>
        <v>9</v>
      </c>
      <c r="C22" s="473"/>
      <c r="D22" s="489"/>
      <c r="E22" s="499"/>
      <c r="F22" s="504"/>
      <c r="G22" s="510"/>
      <c r="H22" s="513"/>
      <c r="I22" s="513"/>
      <c r="J22" s="513"/>
      <c r="K22" s="529"/>
      <c r="L22" s="536"/>
      <c r="M22" s="540"/>
      <c r="N22" s="540"/>
      <c r="O22" s="550"/>
      <c r="P22" s="559"/>
      <c r="Q22" s="569"/>
      <c r="R22" s="569"/>
      <c r="S22" s="569"/>
      <c r="T22" s="569"/>
      <c r="U22" s="569"/>
      <c r="V22" s="587"/>
      <c r="W22" s="559"/>
      <c r="X22" s="569"/>
      <c r="Y22" s="569"/>
      <c r="Z22" s="569"/>
      <c r="AA22" s="569"/>
      <c r="AB22" s="569"/>
      <c r="AC22" s="587"/>
      <c r="AD22" s="559"/>
      <c r="AE22" s="569"/>
      <c r="AF22" s="569"/>
      <c r="AG22" s="569"/>
      <c r="AH22" s="569"/>
      <c r="AI22" s="569"/>
      <c r="AJ22" s="587"/>
      <c r="AK22" s="559"/>
      <c r="AL22" s="569"/>
      <c r="AM22" s="569"/>
      <c r="AN22" s="569"/>
      <c r="AO22" s="569"/>
      <c r="AP22" s="569"/>
      <c r="AQ22" s="587"/>
      <c r="AR22" s="559"/>
      <c r="AS22" s="569"/>
      <c r="AT22" s="587"/>
      <c r="AU22" s="615">
        <f t="shared" si="1"/>
        <v>0</v>
      </c>
      <c r="AV22" s="623"/>
      <c r="AW22" s="615">
        <f t="shared" si="2"/>
        <v>0</v>
      </c>
      <c r="AX22" s="623"/>
      <c r="AY22" s="630"/>
      <c r="AZ22" s="635"/>
      <c r="BA22" s="635"/>
      <c r="BB22" s="635"/>
      <c r="BC22" s="635"/>
      <c r="BD22" s="641"/>
    </row>
    <row r="23" spans="1:56" ht="39.950000000000003" customHeight="1">
      <c r="A23" s="456"/>
      <c r="B23" s="464">
        <f t="shared" si="3"/>
        <v>10</v>
      </c>
      <c r="C23" s="473"/>
      <c r="D23" s="489"/>
      <c r="E23" s="499"/>
      <c r="F23" s="504"/>
      <c r="G23" s="510"/>
      <c r="H23" s="513"/>
      <c r="I23" s="513"/>
      <c r="J23" s="513"/>
      <c r="K23" s="529"/>
      <c r="L23" s="536"/>
      <c r="M23" s="540"/>
      <c r="N23" s="540"/>
      <c r="O23" s="550"/>
      <c r="P23" s="559"/>
      <c r="Q23" s="569"/>
      <c r="R23" s="569"/>
      <c r="S23" s="569"/>
      <c r="T23" s="569"/>
      <c r="U23" s="569"/>
      <c r="V23" s="587"/>
      <c r="W23" s="559"/>
      <c r="X23" s="569"/>
      <c r="Y23" s="569"/>
      <c r="Z23" s="569"/>
      <c r="AA23" s="569"/>
      <c r="AB23" s="569"/>
      <c r="AC23" s="587"/>
      <c r="AD23" s="559"/>
      <c r="AE23" s="569"/>
      <c r="AF23" s="569"/>
      <c r="AG23" s="569"/>
      <c r="AH23" s="569"/>
      <c r="AI23" s="569"/>
      <c r="AJ23" s="587"/>
      <c r="AK23" s="559"/>
      <c r="AL23" s="569"/>
      <c r="AM23" s="569"/>
      <c r="AN23" s="569"/>
      <c r="AO23" s="569"/>
      <c r="AP23" s="569"/>
      <c r="AQ23" s="587"/>
      <c r="AR23" s="559"/>
      <c r="AS23" s="569"/>
      <c r="AT23" s="587"/>
      <c r="AU23" s="615">
        <f t="shared" si="1"/>
        <v>0</v>
      </c>
      <c r="AV23" s="623"/>
      <c r="AW23" s="615">
        <f t="shared" si="2"/>
        <v>0</v>
      </c>
      <c r="AX23" s="623"/>
      <c r="AY23" s="630"/>
      <c r="AZ23" s="635"/>
      <c r="BA23" s="635"/>
      <c r="BB23" s="635"/>
      <c r="BC23" s="635"/>
      <c r="BD23" s="641"/>
    </row>
    <row r="24" spans="1:56" ht="39.950000000000003" customHeight="1">
      <c r="A24" s="456"/>
      <c r="B24" s="464">
        <f t="shared" si="3"/>
        <v>11</v>
      </c>
      <c r="C24" s="473"/>
      <c r="D24" s="489"/>
      <c r="E24" s="499"/>
      <c r="F24" s="504"/>
      <c r="G24" s="510"/>
      <c r="H24" s="513"/>
      <c r="I24" s="513"/>
      <c r="J24" s="513"/>
      <c r="K24" s="529"/>
      <c r="L24" s="536"/>
      <c r="M24" s="540"/>
      <c r="N24" s="540"/>
      <c r="O24" s="550"/>
      <c r="P24" s="559"/>
      <c r="Q24" s="569"/>
      <c r="R24" s="569"/>
      <c r="S24" s="569"/>
      <c r="T24" s="569"/>
      <c r="U24" s="569"/>
      <c r="V24" s="587"/>
      <c r="W24" s="559"/>
      <c r="X24" s="569"/>
      <c r="Y24" s="569"/>
      <c r="Z24" s="569"/>
      <c r="AA24" s="569"/>
      <c r="AB24" s="569"/>
      <c r="AC24" s="587"/>
      <c r="AD24" s="559"/>
      <c r="AE24" s="569"/>
      <c r="AF24" s="569"/>
      <c r="AG24" s="569"/>
      <c r="AH24" s="569"/>
      <c r="AI24" s="569"/>
      <c r="AJ24" s="587"/>
      <c r="AK24" s="559"/>
      <c r="AL24" s="569"/>
      <c r="AM24" s="569"/>
      <c r="AN24" s="569"/>
      <c r="AO24" s="569"/>
      <c r="AP24" s="569"/>
      <c r="AQ24" s="587"/>
      <c r="AR24" s="559"/>
      <c r="AS24" s="569"/>
      <c r="AT24" s="587"/>
      <c r="AU24" s="615">
        <f t="shared" si="1"/>
        <v>0</v>
      </c>
      <c r="AV24" s="623"/>
      <c r="AW24" s="615">
        <f t="shared" si="2"/>
        <v>0</v>
      </c>
      <c r="AX24" s="623"/>
      <c r="AY24" s="630"/>
      <c r="AZ24" s="635"/>
      <c r="BA24" s="635"/>
      <c r="BB24" s="635"/>
      <c r="BC24" s="635"/>
      <c r="BD24" s="641"/>
    </row>
    <row r="25" spans="1:56" ht="39.950000000000003" customHeight="1">
      <c r="A25" s="456"/>
      <c r="B25" s="464">
        <f t="shared" si="3"/>
        <v>12</v>
      </c>
      <c r="C25" s="473"/>
      <c r="D25" s="489"/>
      <c r="E25" s="499"/>
      <c r="F25" s="504"/>
      <c r="G25" s="510"/>
      <c r="H25" s="513"/>
      <c r="I25" s="513"/>
      <c r="J25" s="513"/>
      <c r="K25" s="529"/>
      <c r="L25" s="536"/>
      <c r="M25" s="540"/>
      <c r="N25" s="540"/>
      <c r="O25" s="550"/>
      <c r="P25" s="559"/>
      <c r="Q25" s="569"/>
      <c r="R25" s="569"/>
      <c r="S25" s="569"/>
      <c r="T25" s="569"/>
      <c r="U25" s="569"/>
      <c r="V25" s="587"/>
      <c r="W25" s="559"/>
      <c r="X25" s="569"/>
      <c r="Y25" s="569"/>
      <c r="Z25" s="569"/>
      <c r="AA25" s="569"/>
      <c r="AB25" s="569"/>
      <c r="AC25" s="587"/>
      <c r="AD25" s="559"/>
      <c r="AE25" s="569"/>
      <c r="AF25" s="569"/>
      <c r="AG25" s="569"/>
      <c r="AH25" s="569"/>
      <c r="AI25" s="569"/>
      <c r="AJ25" s="587"/>
      <c r="AK25" s="559"/>
      <c r="AL25" s="569"/>
      <c r="AM25" s="569"/>
      <c r="AN25" s="569"/>
      <c r="AO25" s="569"/>
      <c r="AP25" s="569"/>
      <c r="AQ25" s="587"/>
      <c r="AR25" s="559"/>
      <c r="AS25" s="569"/>
      <c r="AT25" s="587"/>
      <c r="AU25" s="615">
        <f t="shared" si="1"/>
        <v>0</v>
      </c>
      <c r="AV25" s="623"/>
      <c r="AW25" s="615">
        <f t="shared" si="2"/>
        <v>0</v>
      </c>
      <c r="AX25" s="623"/>
      <c r="AY25" s="630"/>
      <c r="AZ25" s="635"/>
      <c r="BA25" s="635"/>
      <c r="BB25" s="635"/>
      <c r="BC25" s="635"/>
      <c r="BD25" s="641"/>
    </row>
    <row r="26" spans="1:56" ht="39.950000000000003" customHeight="1">
      <c r="A26" s="456"/>
      <c r="B26" s="464">
        <f t="shared" si="3"/>
        <v>13</v>
      </c>
      <c r="C26" s="473"/>
      <c r="D26" s="489"/>
      <c r="E26" s="499"/>
      <c r="F26" s="504"/>
      <c r="G26" s="510"/>
      <c r="H26" s="513"/>
      <c r="I26" s="513"/>
      <c r="J26" s="513"/>
      <c r="K26" s="529"/>
      <c r="L26" s="536"/>
      <c r="M26" s="540"/>
      <c r="N26" s="540"/>
      <c r="O26" s="550"/>
      <c r="P26" s="559"/>
      <c r="Q26" s="569"/>
      <c r="R26" s="569"/>
      <c r="S26" s="569"/>
      <c r="T26" s="569"/>
      <c r="U26" s="569"/>
      <c r="V26" s="587"/>
      <c r="W26" s="559"/>
      <c r="X26" s="569"/>
      <c r="Y26" s="569"/>
      <c r="Z26" s="569"/>
      <c r="AA26" s="569"/>
      <c r="AB26" s="569"/>
      <c r="AC26" s="587"/>
      <c r="AD26" s="559"/>
      <c r="AE26" s="569"/>
      <c r="AF26" s="569"/>
      <c r="AG26" s="569"/>
      <c r="AH26" s="569"/>
      <c r="AI26" s="569"/>
      <c r="AJ26" s="587"/>
      <c r="AK26" s="559"/>
      <c r="AL26" s="569"/>
      <c r="AM26" s="569"/>
      <c r="AN26" s="569"/>
      <c r="AO26" s="569"/>
      <c r="AP26" s="569"/>
      <c r="AQ26" s="587"/>
      <c r="AR26" s="559"/>
      <c r="AS26" s="569"/>
      <c r="AT26" s="587"/>
      <c r="AU26" s="615">
        <f t="shared" si="1"/>
        <v>0</v>
      </c>
      <c r="AV26" s="623"/>
      <c r="AW26" s="615">
        <f t="shared" si="2"/>
        <v>0</v>
      </c>
      <c r="AX26" s="623"/>
      <c r="AY26" s="630"/>
      <c r="AZ26" s="635"/>
      <c r="BA26" s="635"/>
      <c r="BB26" s="635"/>
      <c r="BC26" s="635"/>
      <c r="BD26" s="641"/>
    </row>
    <row r="27" spans="1:56" ht="39.950000000000003" customHeight="1">
      <c r="A27" s="456"/>
      <c r="B27" s="464">
        <f t="shared" si="3"/>
        <v>14</v>
      </c>
      <c r="C27" s="473"/>
      <c r="D27" s="489"/>
      <c r="E27" s="499"/>
      <c r="F27" s="504"/>
      <c r="G27" s="510"/>
      <c r="H27" s="513"/>
      <c r="I27" s="513"/>
      <c r="J27" s="513"/>
      <c r="K27" s="529"/>
      <c r="L27" s="536"/>
      <c r="M27" s="540"/>
      <c r="N27" s="540"/>
      <c r="O27" s="550"/>
      <c r="P27" s="559"/>
      <c r="Q27" s="569"/>
      <c r="R27" s="569"/>
      <c r="S27" s="569"/>
      <c r="T27" s="569"/>
      <c r="U27" s="569"/>
      <c r="V27" s="587"/>
      <c r="W27" s="559"/>
      <c r="X27" s="569"/>
      <c r="Y27" s="569"/>
      <c r="Z27" s="569"/>
      <c r="AA27" s="569"/>
      <c r="AB27" s="569"/>
      <c r="AC27" s="587"/>
      <c r="AD27" s="559"/>
      <c r="AE27" s="569"/>
      <c r="AF27" s="569"/>
      <c r="AG27" s="569"/>
      <c r="AH27" s="569"/>
      <c r="AI27" s="569"/>
      <c r="AJ27" s="587"/>
      <c r="AK27" s="559"/>
      <c r="AL27" s="569"/>
      <c r="AM27" s="569"/>
      <c r="AN27" s="569"/>
      <c r="AO27" s="569"/>
      <c r="AP27" s="569"/>
      <c r="AQ27" s="587"/>
      <c r="AR27" s="559"/>
      <c r="AS27" s="569"/>
      <c r="AT27" s="587"/>
      <c r="AU27" s="615">
        <f t="shared" si="1"/>
        <v>0</v>
      </c>
      <c r="AV27" s="623"/>
      <c r="AW27" s="615">
        <f t="shared" si="2"/>
        <v>0</v>
      </c>
      <c r="AX27" s="623"/>
      <c r="AY27" s="630"/>
      <c r="AZ27" s="635"/>
      <c r="BA27" s="635"/>
      <c r="BB27" s="635"/>
      <c r="BC27" s="635"/>
      <c r="BD27" s="641"/>
    </row>
    <row r="28" spans="1:56" ht="39.950000000000003" customHeight="1">
      <c r="A28" s="456"/>
      <c r="B28" s="464">
        <f t="shared" si="3"/>
        <v>15</v>
      </c>
      <c r="C28" s="473"/>
      <c r="D28" s="489"/>
      <c r="E28" s="499"/>
      <c r="F28" s="504"/>
      <c r="G28" s="510"/>
      <c r="H28" s="513"/>
      <c r="I28" s="513"/>
      <c r="J28" s="513"/>
      <c r="K28" s="529"/>
      <c r="L28" s="536"/>
      <c r="M28" s="540"/>
      <c r="N28" s="540"/>
      <c r="O28" s="550"/>
      <c r="P28" s="559"/>
      <c r="Q28" s="569"/>
      <c r="R28" s="569"/>
      <c r="S28" s="569"/>
      <c r="T28" s="569"/>
      <c r="U28" s="569"/>
      <c r="V28" s="587"/>
      <c r="W28" s="559"/>
      <c r="X28" s="569"/>
      <c r="Y28" s="569"/>
      <c r="Z28" s="569"/>
      <c r="AA28" s="569"/>
      <c r="AB28" s="569"/>
      <c r="AC28" s="587"/>
      <c r="AD28" s="559"/>
      <c r="AE28" s="569"/>
      <c r="AF28" s="569"/>
      <c r="AG28" s="569"/>
      <c r="AH28" s="569"/>
      <c r="AI28" s="569"/>
      <c r="AJ28" s="587"/>
      <c r="AK28" s="559"/>
      <c r="AL28" s="569"/>
      <c r="AM28" s="569"/>
      <c r="AN28" s="569"/>
      <c r="AO28" s="569"/>
      <c r="AP28" s="569"/>
      <c r="AQ28" s="587"/>
      <c r="AR28" s="559"/>
      <c r="AS28" s="569"/>
      <c r="AT28" s="587"/>
      <c r="AU28" s="615">
        <f t="shared" si="1"/>
        <v>0</v>
      </c>
      <c r="AV28" s="623"/>
      <c r="AW28" s="615">
        <f t="shared" si="2"/>
        <v>0</v>
      </c>
      <c r="AX28" s="623"/>
      <c r="AY28" s="630"/>
      <c r="AZ28" s="635"/>
      <c r="BA28" s="635"/>
      <c r="BB28" s="635"/>
      <c r="BC28" s="635"/>
      <c r="BD28" s="641"/>
    </row>
    <row r="29" spans="1:56" ht="39.950000000000003" customHeight="1">
      <c r="A29" s="456"/>
      <c r="B29" s="464">
        <f t="shared" si="3"/>
        <v>16</v>
      </c>
      <c r="C29" s="473"/>
      <c r="D29" s="489"/>
      <c r="E29" s="499"/>
      <c r="F29" s="504"/>
      <c r="G29" s="510"/>
      <c r="H29" s="513"/>
      <c r="I29" s="513"/>
      <c r="J29" s="513"/>
      <c r="K29" s="529"/>
      <c r="L29" s="536"/>
      <c r="M29" s="540"/>
      <c r="N29" s="540"/>
      <c r="O29" s="550"/>
      <c r="P29" s="559"/>
      <c r="Q29" s="569"/>
      <c r="R29" s="569"/>
      <c r="S29" s="569"/>
      <c r="T29" s="569"/>
      <c r="U29" s="569"/>
      <c r="V29" s="587"/>
      <c r="W29" s="559"/>
      <c r="X29" s="569"/>
      <c r="Y29" s="569"/>
      <c r="Z29" s="569"/>
      <c r="AA29" s="569"/>
      <c r="AB29" s="569"/>
      <c r="AC29" s="587"/>
      <c r="AD29" s="559"/>
      <c r="AE29" s="569"/>
      <c r="AF29" s="569"/>
      <c r="AG29" s="569"/>
      <c r="AH29" s="569"/>
      <c r="AI29" s="569"/>
      <c r="AJ29" s="587"/>
      <c r="AK29" s="559"/>
      <c r="AL29" s="569"/>
      <c r="AM29" s="569"/>
      <c r="AN29" s="569"/>
      <c r="AO29" s="569"/>
      <c r="AP29" s="569"/>
      <c r="AQ29" s="587"/>
      <c r="AR29" s="559"/>
      <c r="AS29" s="569"/>
      <c r="AT29" s="587"/>
      <c r="AU29" s="615">
        <f t="shared" si="1"/>
        <v>0</v>
      </c>
      <c r="AV29" s="623"/>
      <c r="AW29" s="615">
        <f t="shared" si="2"/>
        <v>0</v>
      </c>
      <c r="AX29" s="623"/>
      <c r="AY29" s="630"/>
      <c r="AZ29" s="635"/>
      <c r="BA29" s="635"/>
      <c r="BB29" s="635"/>
      <c r="BC29" s="635"/>
      <c r="BD29" s="641"/>
    </row>
    <row r="30" spans="1:56" ht="39.950000000000003" customHeight="1">
      <c r="A30" s="456"/>
      <c r="B30" s="464">
        <f t="shared" si="3"/>
        <v>17</v>
      </c>
      <c r="C30" s="473"/>
      <c r="D30" s="489"/>
      <c r="E30" s="499"/>
      <c r="F30" s="504"/>
      <c r="G30" s="510"/>
      <c r="H30" s="513"/>
      <c r="I30" s="513"/>
      <c r="J30" s="513"/>
      <c r="K30" s="529"/>
      <c r="L30" s="536"/>
      <c r="M30" s="540"/>
      <c r="N30" s="540"/>
      <c r="O30" s="550"/>
      <c r="P30" s="559"/>
      <c r="Q30" s="569"/>
      <c r="R30" s="569"/>
      <c r="S30" s="569"/>
      <c r="T30" s="569"/>
      <c r="U30" s="569"/>
      <c r="V30" s="587"/>
      <c r="W30" s="559"/>
      <c r="X30" s="569"/>
      <c r="Y30" s="569"/>
      <c r="Z30" s="569"/>
      <c r="AA30" s="569"/>
      <c r="AB30" s="569"/>
      <c r="AC30" s="587"/>
      <c r="AD30" s="559"/>
      <c r="AE30" s="569"/>
      <c r="AF30" s="569"/>
      <c r="AG30" s="569"/>
      <c r="AH30" s="569"/>
      <c r="AI30" s="569"/>
      <c r="AJ30" s="587"/>
      <c r="AK30" s="559"/>
      <c r="AL30" s="569"/>
      <c r="AM30" s="569"/>
      <c r="AN30" s="569"/>
      <c r="AO30" s="569"/>
      <c r="AP30" s="569"/>
      <c r="AQ30" s="587"/>
      <c r="AR30" s="559"/>
      <c r="AS30" s="569"/>
      <c r="AT30" s="587"/>
      <c r="AU30" s="615">
        <f t="shared" si="1"/>
        <v>0</v>
      </c>
      <c r="AV30" s="623"/>
      <c r="AW30" s="615">
        <f t="shared" si="2"/>
        <v>0</v>
      </c>
      <c r="AX30" s="623"/>
      <c r="AY30" s="630"/>
      <c r="AZ30" s="635"/>
      <c r="BA30" s="635"/>
      <c r="BB30" s="635"/>
      <c r="BC30" s="635"/>
      <c r="BD30" s="641"/>
    </row>
    <row r="31" spans="1:56" ht="39.950000000000003" customHeight="1">
      <c r="A31" s="456"/>
      <c r="B31" s="465">
        <f t="shared" si="3"/>
        <v>18</v>
      </c>
      <c r="C31" s="474"/>
      <c r="D31" s="490"/>
      <c r="E31" s="500"/>
      <c r="F31" s="505"/>
      <c r="G31" s="511"/>
      <c r="H31" s="514"/>
      <c r="I31" s="514"/>
      <c r="J31" s="514"/>
      <c r="K31" s="530"/>
      <c r="L31" s="537"/>
      <c r="M31" s="541"/>
      <c r="N31" s="541"/>
      <c r="O31" s="551"/>
      <c r="P31" s="560"/>
      <c r="Q31" s="570"/>
      <c r="R31" s="570"/>
      <c r="S31" s="570"/>
      <c r="T31" s="570"/>
      <c r="U31" s="570"/>
      <c r="V31" s="588"/>
      <c r="W31" s="560"/>
      <c r="X31" s="570"/>
      <c r="Y31" s="570"/>
      <c r="Z31" s="570"/>
      <c r="AA31" s="570"/>
      <c r="AB31" s="570"/>
      <c r="AC31" s="588"/>
      <c r="AD31" s="560"/>
      <c r="AE31" s="570"/>
      <c r="AF31" s="570"/>
      <c r="AG31" s="570"/>
      <c r="AH31" s="570"/>
      <c r="AI31" s="570"/>
      <c r="AJ31" s="588"/>
      <c r="AK31" s="560"/>
      <c r="AL31" s="570"/>
      <c r="AM31" s="570"/>
      <c r="AN31" s="570"/>
      <c r="AO31" s="570"/>
      <c r="AP31" s="570"/>
      <c r="AQ31" s="588"/>
      <c r="AR31" s="560"/>
      <c r="AS31" s="570"/>
      <c r="AT31" s="588"/>
      <c r="AU31" s="616">
        <f t="shared" si="1"/>
        <v>0</v>
      </c>
      <c r="AV31" s="624"/>
      <c r="AW31" s="616">
        <f t="shared" si="2"/>
        <v>0</v>
      </c>
      <c r="AX31" s="624"/>
      <c r="AY31" s="631"/>
      <c r="AZ31" s="636"/>
      <c r="BA31" s="636"/>
      <c r="BB31" s="636"/>
      <c r="BC31" s="636"/>
      <c r="BD31" s="642"/>
    </row>
    <row r="32" spans="1:56" ht="20.25" customHeight="1">
      <c r="A32" s="456"/>
      <c r="B32" s="456"/>
      <c r="C32" s="475"/>
      <c r="D32" s="491"/>
      <c r="E32" s="501"/>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99"/>
      <c r="AD32" s="506"/>
      <c r="AE32" s="506"/>
      <c r="AF32" s="506"/>
      <c r="AG32" s="506"/>
      <c r="AH32" s="506"/>
      <c r="AI32" s="506"/>
      <c r="AJ32" s="506"/>
      <c r="AK32" s="506"/>
      <c r="AL32" s="506"/>
      <c r="AM32" s="506"/>
      <c r="AN32" s="506"/>
      <c r="AO32" s="506"/>
      <c r="AP32" s="506"/>
      <c r="AQ32" s="506"/>
      <c r="AR32" s="506"/>
      <c r="AS32" s="506"/>
      <c r="AT32" s="506"/>
      <c r="AU32" s="506"/>
      <c r="AV32" s="456"/>
      <c r="AW32" s="456"/>
      <c r="AX32" s="456"/>
      <c r="AY32" s="456"/>
      <c r="AZ32" s="456"/>
      <c r="BA32" s="456"/>
      <c r="BB32" s="456"/>
      <c r="BC32" s="456"/>
      <c r="BD32" s="456"/>
    </row>
    <row r="33" spans="1:56" ht="20.25" customHeight="1">
      <c r="A33" s="456"/>
      <c r="B33" s="466" t="s">
        <v>379</v>
      </c>
      <c r="C33" s="466"/>
      <c r="D33" s="466"/>
      <c r="E33" s="466"/>
      <c r="F33" s="466"/>
      <c r="G33" s="466"/>
      <c r="H33" s="466"/>
      <c r="I33" s="466"/>
      <c r="J33" s="466"/>
      <c r="K33" s="466"/>
      <c r="L33" s="479"/>
      <c r="M33" s="466"/>
      <c r="N33" s="466"/>
      <c r="O33" s="466"/>
      <c r="P33" s="466"/>
      <c r="Q33" s="466"/>
      <c r="R33" s="466"/>
      <c r="S33" s="466"/>
      <c r="T33" s="466" t="s">
        <v>415</v>
      </c>
      <c r="U33" s="466"/>
      <c r="V33" s="466"/>
      <c r="W33" s="466"/>
      <c r="X33" s="466"/>
      <c r="Y33" s="466"/>
      <c r="Z33" s="579"/>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6"/>
      <c r="BC33" s="506"/>
      <c r="BD33" s="506"/>
    </row>
    <row r="34" spans="1:56" ht="20.25" customHeight="1">
      <c r="A34" s="456"/>
      <c r="B34" s="466"/>
      <c r="C34" s="476" t="s">
        <v>113</v>
      </c>
      <c r="D34" s="476"/>
      <c r="E34" s="476" t="s">
        <v>123</v>
      </c>
      <c r="F34" s="476"/>
      <c r="G34" s="476"/>
      <c r="H34" s="476"/>
      <c r="I34" s="466"/>
      <c r="J34" s="522" t="s">
        <v>357</v>
      </c>
      <c r="K34" s="522"/>
      <c r="L34" s="522"/>
      <c r="M34" s="522"/>
      <c r="N34" s="481"/>
      <c r="O34" s="481"/>
      <c r="P34" s="561" t="s">
        <v>112</v>
      </c>
      <c r="Q34" s="561"/>
      <c r="R34" s="466"/>
      <c r="S34" s="466"/>
      <c r="T34" s="478" t="s">
        <v>347</v>
      </c>
      <c r="U34" s="492"/>
      <c r="V34" s="478" t="s">
        <v>416</v>
      </c>
      <c r="W34" s="494"/>
      <c r="X34" s="494"/>
      <c r="Y34" s="492"/>
      <c r="Z34" s="579"/>
      <c r="AA34" s="506"/>
      <c r="AB34" s="506"/>
      <c r="AC34" s="506"/>
      <c r="AD34" s="506"/>
      <c r="AE34" s="506"/>
      <c r="AF34" s="506"/>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6"/>
      <c r="BC34" s="506"/>
      <c r="BD34" s="506"/>
    </row>
    <row r="35" spans="1:56" ht="20.25" customHeight="1">
      <c r="A35" s="456"/>
      <c r="B35" s="466"/>
      <c r="C35" s="477"/>
      <c r="D35" s="477"/>
      <c r="E35" s="477" t="s">
        <v>390</v>
      </c>
      <c r="F35" s="477"/>
      <c r="G35" s="477" t="s">
        <v>399</v>
      </c>
      <c r="H35" s="477"/>
      <c r="I35" s="466"/>
      <c r="J35" s="477" t="s">
        <v>390</v>
      </c>
      <c r="K35" s="477"/>
      <c r="L35" s="477" t="s">
        <v>399</v>
      </c>
      <c r="M35" s="477"/>
      <c r="N35" s="481"/>
      <c r="O35" s="481"/>
      <c r="P35" s="561" t="s">
        <v>372</v>
      </c>
      <c r="Q35" s="561"/>
      <c r="R35" s="466"/>
      <c r="S35" s="466"/>
      <c r="T35" s="478" t="s">
        <v>302</v>
      </c>
      <c r="U35" s="492"/>
      <c r="V35" s="478" t="s">
        <v>417</v>
      </c>
      <c r="W35" s="494"/>
      <c r="X35" s="494"/>
      <c r="Y35" s="492"/>
      <c r="Z35" s="597"/>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row>
    <row r="36" spans="1:56" ht="20.25" customHeight="1">
      <c r="A36" s="456"/>
      <c r="B36" s="466"/>
      <c r="C36" s="478" t="s">
        <v>302</v>
      </c>
      <c r="D36" s="492"/>
      <c r="E36" s="502">
        <f>SUMIFS($AU$14:$AV$31,$C$14:$D$31,"介護支援専門員",$E$14:$F$31,"A")</f>
        <v>0</v>
      </c>
      <c r="F36" s="507"/>
      <c r="G36" s="502">
        <f>SUMIFS($AW$14:$AX$31,$C$14:$D$31,"介護支援専門員",$E$14:$F$31,"A")</f>
        <v>0</v>
      </c>
      <c r="H36" s="507"/>
      <c r="I36" s="517"/>
      <c r="J36" s="523">
        <v>0</v>
      </c>
      <c r="K36" s="531"/>
      <c r="L36" s="523">
        <v>0</v>
      </c>
      <c r="M36" s="531"/>
      <c r="N36" s="543"/>
      <c r="O36" s="543"/>
      <c r="P36" s="523">
        <v>0</v>
      </c>
      <c r="Q36" s="531"/>
      <c r="R36" s="466"/>
      <c r="S36" s="466"/>
      <c r="T36" s="478" t="s">
        <v>386</v>
      </c>
      <c r="U36" s="492"/>
      <c r="V36" s="478" t="s">
        <v>419</v>
      </c>
      <c r="W36" s="494"/>
      <c r="X36" s="494"/>
      <c r="Y36" s="492"/>
      <c r="Z36" s="578"/>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6"/>
      <c r="BC36" s="506"/>
      <c r="BD36" s="506"/>
    </row>
    <row r="37" spans="1:56" ht="20.25" customHeight="1">
      <c r="A37" s="456"/>
      <c r="B37" s="466"/>
      <c r="C37" s="478" t="s">
        <v>386</v>
      </c>
      <c r="D37" s="492"/>
      <c r="E37" s="502">
        <f>SUMIFS($AU$14:$AV$31,$C$14:$D$31,"介護支援専門員",$E$14:$F$31,"B")</f>
        <v>0</v>
      </c>
      <c r="F37" s="507"/>
      <c r="G37" s="502">
        <f>SUMIFS($AW$14:$AX$31,$C$14:$D$31,"介護支援専門員",$E$14:$F$31,"B")</f>
        <v>0</v>
      </c>
      <c r="H37" s="507"/>
      <c r="I37" s="517"/>
      <c r="J37" s="523">
        <v>0</v>
      </c>
      <c r="K37" s="531"/>
      <c r="L37" s="523">
        <v>0</v>
      </c>
      <c r="M37" s="531"/>
      <c r="N37" s="543"/>
      <c r="O37" s="543"/>
      <c r="P37" s="523">
        <v>0</v>
      </c>
      <c r="Q37" s="531"/>
      <c r="R37" s="466"/>
      <c r="S37" s="466"/>
      <c r="T37" s="478" t="s">
        <v>387</v>
      </c>
      <c r="U37" s="492"/>
      <c r="V37" s="478" t="s">
        <v>250</v>
      </c>
      <c r="W37" s="494"/>
      <c r="X37" s="494"/>
      <c r="Y37" s="492"/>
      <c r="Z37" s="578"/>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c r="BC37" s="506"/>
      <c r="BD37" s="506"/>
    </row>
    <row r="38" spans="1:56" ht="20.25" customHeight="1">
      <c r="A38" s="456"/>
      <c r="B38" s="466"/>
      <c r="C38" s="478" t="s">
        <v>387</v>
      </c>
      <c r="D38" s="492"/>
      <c r="E38" s="502">
        <f>SUMIFS($AU$14:$AV$31,$C$14:$D$31,"介護支援専門員",$E$14:$F$31,"C")</f>
        <v>0</v>
      </c>
      <c r="F38" s="507"/>
      <c r="G38" s="502">
        <f>SUMIFS($AW$14:$AX$31,$C$14:$D$31,"介護支援専門員",$E$14:$F$31,"C")</f>
        <v>0</v>
      </c>
      <c r="H38" s="507"/>
      <c r="I38" s="517"/>
      <c r="J38" s="523">
        <v>0</v>
      </c>
      <c r="K38" s="531"/>
      <c r="L38" s="523">
        <v>0</v>
      </c>
      <c r="M38" s="531"/>
      <c r="N38" s="543"/>
      <c r="O38" s="543"/>
      <c r="P38" s="502" t="s">
        <v>350</v>
      </c>
      <c r="Q38" s="507"/>
      <c r="R38" s="466"/>
      <c r="S38" s="466"/>
      <c r="T38" s="478" t="s">
        <v>373</v>
      </c>
      <c r="U38" s="492"/>
      <c r="V38" s="478" t="s">
        <v>381</v>
      </c>
      <c r="W38" s="494"/>
      <c r="X38" s="494"/>
      <c r="Y38" s="492"/>
      <c r="Z38" s="598"/>
      <c r="AA38" s="506"/>
      <c r="AB38" s="506"/>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6"/>
      <c r="BC38" s="506"/>
      <c r="BD38" s="506"/>
    </row>
    <row r="39" spans="1:56" ht="20.25" customHeight="1">
      <c r="A39" s="456"/>
      <c r="B39" s="466"/>
      <c r="C39" s="478" t="s">
        <v>373</v>
      </c>
      <c r="D39" s="492"/>
      <c r="E39" s="502">
        <f>SUMIFS($AU$14:$AV$31,$C$14:$D$31,"介護支援専門員",$E$14:$F$31,"D")</f>
        <v>0</v>
      </c>
      <c r="F39" s="507"/>
      <c r="G39" s="502">
        <f>SUMIFS($AW$14:$AX$31,$C$14:$D$31,"介護支援専門員",$E$14:$F$31,"D")</f>
        <v>0</v>
      </c>
      <c r="H39" s="507"/>
      <c r="I39" s="517"/>
      <c r="J39" s="523">
        <v>0</v>
      </c>
      <c r="K39" s="531"/>
      <c r="L39" s="523">
        <v>0</v>
      </c>
      <c r="M39" s="531"/>
      <c r="N39" s="543"/>
      <c r="O39" s="543"/>
      <c r="P39" s="502" t="s">
        <v>350</v>
      </c>
      <c r="Q39" s="507"/>
      <c r="R39" s="466"/>
      <c r="S39" s="466"/>
      <c r="T39" s="466"/>
      <c r="U39" s="578"/>
      <c r="V39" s="578"/>
      <c r="W39" s="591"/>
      <c r="X39" s="591"/>
      <c r="Y39" s="594"/>
      <c r="Z39" s="594"/>
      <c r="AA39" s="506"/>
      <c r="AB39" s="506"/>
      <c r="AC39" s="506"/>
      <c r="AD39" s="506"/>
      <c r="AE39" s="506"/>
      <c r="AF39" s="506"/>
      <c r="AG39" s="506"/>
      <c r="AH39" s="506"/>
      <c r="AI39" s="506"/>
      <c r="AJ39" s="506"/>
      <c r="AK39" s="506"/>
      <c r="AL39" s="506"/>
      <c r="AM39" s="506"/>
      <c r="AN39" s="506"/>
      <c r="AO39" s="506"/>
      <c r="AP39" s="506"/>
      <c r="AQ39" s="506"/>
      <c r="AR39" s="506"/>
      <c r="AS39" s="506"/>
      <c r="AT39" s="506"/>
      <c r="AU39" s="506"/>
      <c r="AV39" s="506"/>
      <c r="AW39" s="506"/>
      <c r="AX39" s="506"/>
      <c r="AY39" s="506"/>
      <c r="AZ39" s="506"/>
      <c r="BA39" s="506"/>
      <c r="BB39" s="506"/>
      <c r="BC39" s="506"/>
      <c r="BD39" s="506"/>
    </row>
    <row r="40" spans="1:56" ht="20.25" customHeight="1">
      <c r="A40" s="456"/>
      <c r="B40" s="466"/>
      <c r="C40" s="478" t="s">
        <v>388</v>
      </c>
      <c r="D40" s="492"/>
      <c r="E40" s="502">
        <f>SUM(E36:F39)</f>
        <v>0</v>
      </c>
      <c r="F40" s="507"/>
      <c r="G40" s="502">
        <f>SUM(G36:H39)</f>
        <v>0</v>
      </c>
      <c r="H40" s="507"/>
      <c r="I40" s="517"/>
      <c r="J40" s="502">
        <f>SUM(J36:K39)</f>
        <v>0</v>
      </c>
      <c r="K40" s="507"/>
      <c r="L40" s="502">
        <f>SUM(L36:M39)</f>
        <v>0</v>
      </c>
      <c r="M40" s="507"/>
      <c r="N40" s="543"/>
      <c r="O40" s="543"/>
      <c r="P40" s="502">
        <f>SUM(P36:Q37)</f>
        <v>0</v>
      </c>
      <c r="Q40" s="507"/>
      <c r="R40" s="466"/>
      <c r="S40" s="466"/>
      <c r="T40" s="466"/>
      <c r="U40" s="578"/>
      <c r="V40" s="578"/>
      <c r="W40" s="591"/>
      <c r="X40" s="591"/>
      <c r="Y40" s="595"/>
      <c r="Z40" s="595"/>
      <c r="AA40" s="506"/>
      <c r="AB40" s="506"/>
      <c r="AC40" s="506"/>
      <c r="AD40" s="506"/>
      <c r="AE40" s="506"/>
      <c r="AF40" s="506"/>
      <c r="AG40" s="506"/>
      <c r="AH40" s="506"/>
      <c r="AI40" s="506"/>
      <c r="AJ40" s="506"/>
      <c r="AK40" s="506"/>
      <c r="AL40" s="506"/>
      <c r="AM40" s="506"/>
      <c r="AN40" s="506"/>
      <c r="AO40" s="506"/>
      <c r="AP40" s="506"/>
      <c r="AQ40" s="506"/>
      <c r="AR40" s="506"/>
      <c r="AS40" s="506"/>
      <c r="AT40" s="506"/>
      <c r="AU40" s="506"/>
      <c r="AV40" s="506"/>
      <c r="AW40" s="506"/>
      <c r="AX40" s="506"/>
      <c r="AY40" s="506"/>
      <c r="AZ40" s="506"/>
      <c r="BA40" s="506"/>
      <c r="BB40" s="506"/>
      <c r="BC40" s="506"/>
      <c r="BD40" s="506"/>
    </row>
    <row r="41" spans="1:56" ht="20.25" customHeight="1">
      <c r="A41" s="456"/>
      <c r="B41" s="466"/>
      <c r="C41" s="466"/>
      <c r="D41" s="466"/>
      <c r="E41" s="466"/>
      <c r="F41" s="466"/>
      <c r="G41" s="466"/>
      <c r="H41" s="466"/>
      <c r="I41" s="466"/>
      <c r="J41" s="466"/>
      <c r="K41" s="466"/>
      <c r="L41" s="479"/>
      <c r="M41" s="466"/>
      <c r="N41" s="466"/>
      <c r="O41" s="466"/>
      <c r="P41" s="466"/>
      <c r="Q41" s="466"/>
      <c r="R41" s="466"/>
      <c r="S41" s="466"/>
      <c r="T41" s="466"/>
      <c r="U41" s="579"/>
      <c r="V41" s="579"/>
      <c r="W41" s="579"/>
      <c r="X41" s="579"/>
      <c r="Y41" s="579"/>
      <c r="Z41" s="579"/>
      <c r="AA41" s="506"/>
      <c r="AB41" s="506"/>
      <c r="AC41" s="506"/>
      <c r="AD41" s="506"/>
      <c r="AE41" s="506"/>
      <c r="AF41" s="506"/>
      <c r="AG41" s="506"/>
      <c r="AH41" s="506"/>
      <c r="AI41" s="506"/>
      <c r="AJ41" s="506"/>
      <c r="AK41" s="506"/>
      <c r="AL41" s="506"/>
      <c r="AM41" s="506"/>
      <c r="AN41" s="506"/>
      <c r="AO41" s="506"/>
      <c r="AP41" s="506"/>
      <c r="AQ41" s="506"/>
      <c r="AR41" s="506"/>
      <c r="AS41" s="506"/>
      <c r="AT41" s="506"/>
      <c r="AU41" s="506"/>
      <c r="AV41" s="506"/>
      <c r="AW41" s="506"/>
      <c r="AX41" s="506"/>
      <c r="AY41" s="506"/>
      <c r="AZ41" s="506"/>
      <c r="BA41" s="506"/>
      <c r="BB41" s="506"/>
      <c r="BC41" s="506"/>
      <c r="BD41" s="506"/>
    </row>
    <row r="42" spans="1:56" ht="20.25" customHeight="1">
      <c r="A42" s="456"/>
      <c r="B42" s="466"/>
      <c r="C42" s="479" t="s">
        <v>78</v>
      </c>
      <c r="D42" s="466"/>
      <c r="E42" s="466"/>
      <c r="F42" s="466"/>
      <c r="G42" s="466"/>
      <c r="H42" s="466"/>
      <c r="I42" s="518" t="s">
        <v>402</v>
      </c>
      <c r="J42" s="524" t="s">
        <v>403</v>
      </c>
      <c r="K42" s="532"/>
      <c r="L42" s="538"/>
      <c r="M42" s="518"/>
      <c r="N42" s="466"/>
      <c r="O42" s="466"/>
      <c r="P42" s="466"/>
      <c r="Q42" s="466"/>
      <c r="R42" s="466"/>
      <c r="S42" s="466"/>
      <c r="T42" s="466"/>
      <c r="U42" s="580"/>
      <c r="V42" s="579"/>
      <c r="W42" s="579"/>
      <c r="X42" s="579"/>
      <c r="Y42" s="579"/>
      <c r="Z42" s="579"/>
      <c r="AA42" s="506"/>
      <c r="AB42" s="506"/>
      <c r="AC42" s="506"/>
      <c r="AD42" s="506"/>
      <c r="AE42" s="506"/>
      <c r="AF42" s="506"/>
      <c r="AG42" s="506"/>
      <c r="AH42" s="506"/>
      <c r="AI42" s="506"/>
      <c r="AJ42" s="506"/>
      <c r="AK42" s="506"/>
      <c r="AL42" s="506"/>
      <c r="AM42" s="506"/>
      <c r="AN42" s="506"/>
      <c r="AO42" s="506"/>
      <c r="AP42" s="506"/>
      <c r="AQ42" s="506"/>
      <c r="AR42" s="506"/>
      <c r="AS42" s="506"/>
      <c r="AT42" s="506"/>
      <c r="AU42" s="506"/>
      <c r="AV42" s="506"/>
      <c r="AW42" s="506"/>
      <c r="AX42" s="506"/>
      <c r="AY42" s="506"/>
      <c r="AZ42" s="506"/>
      <c r="BA42" s="506"/>
      <c r="BB42" s="506"/>
      <c r="BC42" s="506"/>
      <c r="BD42" s="506"/>
    </row>
    <row r="43" spans="1:56" ht="20.25" customHeight="1">
      <c r="A43" s="456"/>
      <c r="B43" s="466"/>
      <c r="C43" s="466" t="s">
        <v>389</v>
      </c>
      <c r="D43" s="466"/>
      <c r="E43" s="466"/>
      <c r="F43" s="466"/>
      <c r="G43" s="466"/>
      <c r="H43" s="466" t="s">
        <v>398</v>
      </c>
      <c r="I43" s="466"/>
      <c r="J43" s="466"/>
      <c r="K43" s="466"/>
      <c r="L43" s="479"/>
      <c r="M43" s="466"/>
      <c r="N43" s="466"/>
      <c r="O43" s="466"/>
      <c r="P43" s="466"/>
      <c r="Q43" s="466"/>
      <c r="R43" s="466"/>
      <c r="S43" s="466"/>
      <c r="T43" s="466"/>
      <c r="U43" s="579"/>
      <c r="V43" s="579"/>
      <c r="W43" s="579"/>
      <c r="X43" s="579"/>
      <c r="Y43" s="579"/>
      <c r="Z43" s="579"/>
      <c r="AA43" s="506"/>
      <c r="AB43" s="506"/>
      <c r="AC43" s="506"/>
      <c r="AD43" s="506"/>
      <c r="AE43" s="506"/>
      <c r="AF43" s="506"/>
      <c r="AG43" s="506"/>
      <c r="AH43" s="506"/>
      <c r="AI43" s="506"/>
      <c r="AJ43" s="506"/>
      <c r="AK43" s="506"/>
      <c r="AL43" s="506"/>
      <c r="AM43" s="506"/>
      <c r="AN43" s="506"/>
      <c r="AO43" s="506"/>
      <c r="AP43" s="506"/>
      <c r="AQ43" s="506"/>
      <c r="AR43" s="506"/>
      <c r="AS43" s="506"/>
      <c r="AT43" s="506"/>
      <c r="AU43" s="506"/>
      <c r="AV43" s="506"/>
      <c r="AW43" s="506"/>
      <c r="AX43" s="506"/>
      <c r="AY43" s="506"/>
      <c r="AZ43" s="506"/>
      <c r="BA43" s="506"/>
      <c r="BB43" s="506"/>
      <c r="BC43" s="506"/>
      <c r="BD43" s="506"/>
    </row>
    <row r="44" spans="1:56" ht="20.25" customHeight="1">
      <c r="A44" s="456"/>
      <c r="B44" s="466"/>
      <c r="C44" s="466" t="str">
        <f>IF($J$42="週","対象時間数（週平均）","対象時間数（当月合計）")</f>
        <v>対象時間数（週平均）</v>
      </c>
      <c r="D44" s="466"/>
      <c r="E44" s="466"/>
      <c r="F44" s="466"/>
      <c r="G44" s="466"/>
      <c r="H44" s="466" t="str">
        <f>IF($J$42="週","週に勤務すべき時間数","当月に勤務すべき時間数")</f>
        <v>週に勤務すべき時間数</v>
      </c>
      <c r="I44" s="466"/>
      <c r="J44" s="466"/>
      <c r="K44" s="466"/>
      <c r="L44" s="479"/>
      <c r="M44" s="477" t="s">
        <v>409</v>
      </c>
      <c r="N44" s="477"/>
      <c r="O44" s="477"/>
      <c r="P44" s="477"/>
      <c r="Q44" s="466"/>
      <c r="R44" s="466"/>
      <c r="S44" s="466"/>
      <c r="T44" s="466"/>
      <c r="U44" s="579"/>
      <c r="V44" s="579"/>
      <c r="W44" s="579"/>
      <c r="X44" s="579"/>
      <c r="Y44" s="579"/>
      <c r="Z44" s="579"/>
      <c r="AA44" s="506"/>
      <c r="AB44" s="506"/>
      <c r="AC44" s="506"/>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6"/>
      <c r="AZ44" s="506"/>
      <c r="BA44" s="506"/>
      <c r="BB44" s="506"/>
      <c r="BC44" s="506"/>
      <c r="BD44" s="506"/>
    </row>
    <row r="45" spans="1:56" ht="20.25" customHeight="1">
      <c r="A45" s="456"/>
      <c r="B45" s="466"/>
      <c r="C45" s="480">
        <f>IF($J$42="週",L40,J40)</f>
        <v>0</v>
      </c>
      <c r="D45" s="493"/>
      <c r="E45" s="493"/>
      <c r="F45" s="508"/>
      <c r="G45" s="476" t="s">
        <v>104</v>
      </c>
      <c r="H45" s="478">
        <f>IF($J$42="週",$AV$5,$AZ$5)</f>
        <v>40</v>
      </c>
      <c r="I45" s="494"/>
      <c r="J45" s="494"/>
      <c r="K45" s="492"/>
      <c r="L45" s="476" t="s">
        <v>408</v>
      </c>
      <c r="M45" s="515">
        <f>ROUNDDOWN(C45/H45,1)</f>
        <v>0</v>
      </c>
      <c r="N45" s="519"/>
      <c r="O45" s="519"/>
      <c r="P45" s="533"/>
      <c r="Q45" s="466"/>
      <c r="R45" s="466"/>
      <c r="S45" s="466"/>
      <c r="T45" s="466"/>
      <c r="U45" s="581"/>
      <c r="V45" s="581"/>
      <c r="W45" s="581"/>
      <c r="X45" s="581"/>
      <c r="Y45" s="578"/>
      <c r="Z45" s="579"/>
      <c r="AA45" s="506"/>
      <c r="AB45" s="506"/>
      <c r="AC45" s="506"/>
      <c r="AD45" s="506"/>
      <c r="AE45" s="506"/>
      <c r="AF45" s="506"/>
      <c r="AG45" s="506"/>
      <c r="AH45" s="506"/>
      <c r="AI45" s="506"/>
      <c r="AJ45" s="506"/>
      <c r="AK45" s="506"/>
      <c r="AL45" s="506"/>
      <c r="AM45" s="506"/>
      <c r="AN45" s="506"/>
      <c r="AO45" s="506"/>
      <c r="AP45" s="506"/>
      <c r="AQ45" s="506"/>
      <c r="AR45" s="506"/>
      <c r="AS45" s="506"/>
      <c r="AT45" s="506"/>
      <c r="AU45" s="506"/>
      <c r="AV45" s="506"/>
      <c r="AW45" s="506"/>
      <c r="AX45" s="506"/>
      <c r="AY45" s="506"/>
      <c r="AZ45" s="506"/>
      <c r="BA45" s="506"/>
      <c r="BB45" s="506"/>
      <c r="BC45" s="506"/>
      <c r="BD45" s="506"/>
    </row>
    <row r="46" spans="1:56" ht="20.25" customHeight="1">
      <c r="A46" s="456"/>
      <c r="B46" s="466"/>
      <c r="C46" s="466"/>
      <c r="D46" s="466"/>
      <c r="E46" s="466"/>
      <c r="F46" s="466"/>
      <c r="G46" s="466"/>
      <c r="H46" s="466"/>
      <c r="I46" s="466"/>
      <c r="J46" s="466"/>
      <c r="K46" s="466"/>
      <c r="L46" s="479"/>
      <c r="M46" s="466" t="s">
        <v>410</v>
      </c>
      <c r="N46" s="466"/>
      <c r="O46" s="466"/>
      <c r="P46" s="466"/>
      <c r="Q46" s="466"/>
      <c r="R46" s="466"/>
      <c r="S46" s="466"/>
      <c r="T46" s="466"/>
      <c r="U46" s="579"/>
      <c r="V46" s="579"/>
      <c r="W46" s="579"/>
      <c r="X46" s="579"/>
      <c r="Y46" s="579"/>
      <c r="Z46" s="579"/>
      <c r="AA46" s="506"/>
      <c r="AB46" s="506"/>
      <c r="AC46" s="506"/>
      <c r="AD46" s="506"/>
      <c r="AE46" s="506"/>
      <c r="AF46" s="506"/>
      <c r="AG46" s="506"/>
      <c r="AH46" s="506"/>
      <c r="AI46" s="506"/>
      <c r="AJ46" s="506"/>
      <c r="AK46" s="506"/>
      <c r="AL46" s="506"/>
      <c r="AM46" s="506"/>
      <c r="AN46" s="506"/>
      <c r="AO46" s="506"/>
      <c r="AP46" s="506"/>
      <c r="AQ46" s="506"/>
      <c r="AR46" s="506"/>
      <c r="AS46" s="506"/>
      <c r="AT46" s="506"/>
      <c r="AU46" s="506"/>
      <c r="AV46" s="506"/>
      <c r="AW46" s="506"/>
      <c r="AX46" s="506"/>
      <c r="AY46" s="506"/>
      <c r="AZ46" s="506"/>
      <c r="BA46" s="506"/>
      <c r="BB46" s="506"/>
      <c r="BC46" s="506"/>
      <c r="BD46" s="506"/>
    </row>
    <row r="47" spans="1:56" ht="20.25" customHeight="1">
      <c r="A47" s="456"/>
      <c r="B47" s="466"/>
      <c r="C47" s="466" t="s">
        <v>267</v>
      </c>
      <c r="D47" s="466"/>
      <c r="E47" s="466"/>
      <c r="F47" s="466"/>
      <c r="G47" s="466"/>
      <c r="H47" s="466"/>
      <c r="I47" s="466"/>
      <c r="J47" s="466"/>
      <c r="K47" s="466"/>
      <c r="L47" s="479"/>
      <c r="M47" s="466"/>
      <c r="N47" s="466"/>
      <c r="O47" s="466"/>
      <c r="P47" s="466"/>
      <c r="Q47" s="466"/>
      <c r="R47" s="466"/>
      <c r="S47" s="466"/>
      <c r="T47" s="466"/>
      <c r="U47" s="466"/>
      <c r="V47" s="589"/>
      <c r="W47" s="592"/>
      <c r="X47" s="592"/>
      <c r="Y47" s="466"/>
      <c r="Z47" s="466"/>
      <c r="AA47" s="506"/>
      <c r="AB47" s="506"/>
      <c r="AC47" s="506"/>
      <c r="AD47" s="506"/>
      <c r="AE47" s="506"/>
      <c r="AF47" s="506"/>
      <c r="AG47" s="506"/>
      <c r="AH47" s="506"/>
      <c r="AI47" s="506"/>
      <c r="AJ47" s="506"/>
      <c r="AK47" s="506"/>
      <c r="AL47" s="506"/>
      <c r="AM47" s="506"/>
      <c r="AN47" s="506"/>
      <c r="AO47" s="506"/>
      <c r="AP47" s="506"/>
      <c r="AQ47" s="506"/>
      <c r="AR47" s="506"/>
      <c r="AS47" s="506"/>
      <c r="AT47" s="506"/>
      <c r="AU47" s="506"/>
      <c r="AV47" s="506"/>
      <c r="AW47" s="506"/>
      <c r="AX47" s="506"/>
      <c r="AY47" s="506"/>
      <c r="AZ47" s="506"/>
      <c r="BA47" s="506"/>
      <c r="BB47" s="506"/>
      <c r="BC47" s="506"/>
      <c r="BD47" s="506"/>
    </row>
    <row r="48" spans="1:56" ht="20.25" customHeight="1">
      <c r="A48" s="456"/>
      <c r="B48" s="466"/>
      <c r="C48" s="466" t="s">
        <v>112</v>
      </c>
      <c r="D48" s="466"/>
      <c r="E48" s="466"/>
      <c r="F48" s="466"/>
      <c r="G48" s="466"/>
      <c r="H48" s="466"/>
      <c r="I48" s="466"/>
      <c r="J48" s="466"/>
      <c r="K48" s="466"/>
      <c r="L48" s="479"/>
      <c r="M48" s="476"/>
      <c r="N48" s="476"/>
      <c r="O48" s="476"/>
      <c r="P48" s="476"/>
      <c r="Q48" s="466"/>
      <c r="R48" s="466"/>
      <c r="S48" s="466"/>
      <c r="T48" s="466"/>
      <c r="U48" s="466"/>
      <c r="V48" s="589"/>
      <c r="W48" s="592"/>
      <c r="X48" s="592"/>
      <c r="Y48" s="466"/>
      <c r="Z48" s="466"/>
      <c r="AA48" s="506"/>
      <c r="AB48" s="506"/>
      <c r="AC48" s="506"/>
      <c r="AD48" s="506"/>
      <c r="AE48" s="506"/>
      <c r="AF48" s="506"/>
      <c r="AG48" s="506"/>
      <c r="AH48" s="506"/>
      <c r="AI48" s="506"/>
      <c r="AJ48" s="506"/>
      <c r="AK48" s="506"/>
      <c r="AL48" s="506"/>
      <c r="AM48" s="506"/>
      <c r="AN48" s="506"/>
      <c r="AO48" s="506"/>
      <c r="AP48" s="506"/>
      <c r="AQ48" s="506"/>
      <c r="AR48" s="506"/>
      <c r="AS48" s="506"/>
      <c r="AT48" s="506"/>
      <c r="AU48" s="506"/>
      <c r="AV48" s="506"/>
      <c r="AW48" s="506"/>
      <c r="AX48" s="506"/>
      <c r="AY48" s="506"/>
      <c r="AZ48" s="506"/>
      <c r="BA48" s="506"/>
      <c r="BB48" s="506"/>
      <c r="BC48" s="506"/>
      <c r="BD48" s="506"/>
    </row>
    <row r="49" spans="1:58" ht="20.25" customHeight="1">
      <c r="A49" s="456"/>
      <c r="B49" s="466"/>
      <c r="C49" s="481" t="s">
        <v>282</v>
      </c>
      <c r="D49" s="481"/>
      <c r="E49" s="481"/>
      <c r="F49" s="481"/>
      <c r="G49" s="481"/>
      <c r="H49" s="466" t="s">
        <v>401</v>
      </c>
      <c r="I49" s="481"/>
      <c r="J49" s="481"/>
      <c r="K49" s="481"/>
      <c r="L49" s="481"/>
      <c r="M49" s="477" t="s">
        <v>388</v>
      </c>
      <c r="N49" s="477"/>
      <c r="O49" s="477"/>
      <c r="P49" s="477"/>
      <c r="Q49" s="466"/>
      <c r="R49" s="466"/>
      <c r="S49" s="466"/>
      <c r="T49" s="466"/>
      <c r="U49" s="466"/>
      <c r="V49" s="589"/>
      <c r="W49" s="592"/>
      <c r="X49" s="592"/>
      <c r="Y49" s="466"/>
      <c r="Z49" s="466"/>
      <c r="AA49" s="506"/>
      <c r="AB49" s="506"/>
      <c r="AC49" s="506"/>
      <c r="AD49" s="506"/>
      <c r="AE49" s="506"/>
      <c r="AF49" s="506"/>
      <c r="AG49" s="506"/>
      <c r="AH49" s="506"/>
      <c r="AI49" s="506"/>
      <c r="AJ49" s="506"/>
      <c r="AK49" s="506"/>
      <c r="AL49" s="506"/>
      <c r="AM49" s="506"/>
      <c r="AN49" s="506"/>
      <c r="AO49" s="506"/>
      <c r="AP49" s="506"/>
      <c r="AQ49" s="506"/>
      <c r="AR49" s="506"/>
      <c r="AS49" s="506"/>
      <c r="AT49" s="506"/>
      <c r="AU49" s="506"/>
      <c r="AV49" s="506"/>
      <c r="AW49" s="506"/>
      <c r="AX49" s="506"/>
      <c r="AY49" s="506"/>
      <c r="AZ49" s="506"/>
      <c r="BA49" s="506"/>
      <c r="BB49" s="506"/>
      <c r="BC49" s="506"/>
      <c r="BD49" s="506"/>
    </row>
    <row r="50" spans="1:58" ht="20.25" customHeight="1">
      <c r="A50" s="456"/>
      <c r="B50" s="466"/>
      <c r="C50" s="478">
        <f>P40</f>
        <v>0</v>
      </c>
      <c r="D50" s="494"/>
      <c r="E50" s="494"/>
      <c r="F50" s="492"/>
      <c r="G50" s="476" t="s">
        <v>313</v>
      </c>
      <c r="H50" s="515">
        <f>M45</f>
        <v>0</v>
      </c>
      <c r="I50" s="519"/>
      <c r="J50" s="519"/>
      <c r="K50" s="533"/>
      <c r="L50" s="476" t="s">
        <v>408</v>
      </c>
      <c r="M50" s="542">
        <f>ROUNDDOWN(C50+H50,1)</f>
        <v>0</v>
      </c>
      <c r="N50" s="544"/>
      <c r="O50" s="544"/>
      <c r="P50" s="562"/>
      <c r="Q50" s="466"/>
      <c r="R50" s="466"/>
      <c r="S50" s="466"/>
      <c r="T50" s="466"/>
      <c r="U50" s="466"/>
      <c r="V50" s="589"/>
      <c r="W50" s="592"/>
      <c r="X50" s="592"/>
      <c r="Y50" s="466"/>
      <c r="Z50" s="466"/>
      <c r="AA50" s="506"/>
      <c r="AB50" s="506"/>
      <c r="AC50" s="506"/>
      <c r="AD50" s="506"/>
      <c r="AE50" s="506"/>
      <c r="AF50" s="506"/>
      <c r="AG50" s="506"/>
      <c r="AH50" s="506"/>
      <c r="AI50" s="506"/>
      <c r="AJ50" s="506"/>
      <c r="AK50" s="506"/>
      <c r="AL50" s="506"/>
      <c r="AM50" s="506"/>
      <c r="AN50" s="506"/>
      <c r="AO50" s="506"/>
      <c r="AP50" s="506"/>
      <c r="AQ50" s="506"/>
      <c r="AR50" s="506"/>
      <c r="AS50" s="506"/>
      <c r="AT50" s="506"/>
      <c r="AU50" s="506"/>
      <c r="AV50" s="506"/>
      <c r="AW50" s="506"/>
      <c r="AX50" s="506"/>
      <c r="AY50" s="506"/>
      <c r="AZ50" s="506"/>
      <c r="BA50" s="506"/>
      <c r="BB50" s="506"/>
      <c r="BC50" s="506"/>
      <c r="BD50" s="506"/>
    </row>
    <row r="51" spans="1:58" ht="20.25" customHeight="1">
      <c r="A51" s="456"/>
      <c r="B51" s="466"/>
      <c r="C51" s="466"/>
      <c r="D51" s="466"/>
      <c r="E51" s="466"/>
      <c r="F51" s="466"/>
      <c r="G51" s="466"/>
      <c r="H51" s="466"/>
      <c r="I51" s="466"/>
      <c r="J51" s="466"/>
      <c r="K51" s="466"/>
      <c r="L51" s="466"/>
      <c r="M51" s="466"/>
      <c r="N51" s="479"/>
      <c r="O51" s="466"/>
      <c r="P51" s="466"/>
      <c r="Q51" s="466"/>
      <c r="R51" s="466"/>
      <c r="S51" s="466"/>
      <c r="T51" s="466"/>
      <c r="U51" s="466"/>
      <c r="V51" s="589"/>
      <c r="W51" s="592"/>
      <c r="X51" s="592"/>
      <c r="Y51" s="466"/>
      <c r="Z51" s="466"/>
      <c r="AA51" s="506"/>
      <c r="AB51" s="506"/>
      <c r="AC51" s="506"/>
      <c r="AD51" s="506"/>
      <c r="AE51" s="506"/>
      <c r="AF51" s="506"/>
      <c r="AG51" s="506"/>
      <c r="AH51" s="506"/>
      <c r="AI51" s="506"/>
      <c r="AJ51" s="506"/>
      <c r="AK51" s="506"/>
      <c r="AL51" s="506"/>
      <c r="AM51" s="506"/>
      <c r="AN51" s="506"/>
      <c r="AO51" s="506"/>
      <c r="AP51" s="506"/>
      <c r="AQ51" s="506"/>
      <c r="AR51" s="506"/>
      <c r="AS51" s="506"/>
      <c r="AT51" s="506"/>
      <c r="AU51" s="506"/>
      <c r="AV51" s="506"/>
      <c r="AW51" s="506"/>
      <c r="AX51" s="506"/>
      <c r="AY51" s="506"/>
      <c r="AZ51" s="506"/>
      <c r="BA51" s="506"/>
      <c r="BB51" s="506"/>
      <c r="BC51" s="506"/>
      <c r="BD51" s="506"/>
    </row>
    <row r="52" spans="1:58" ht="20.25" customHeight="1">
      <c r="C52" s="482"/>
      <c r="D52" s="482"/>
      <c r="E52" s="457"/>
      <c r="F52" s="457"/>
      <c r="G52" s="457"/>
      <c r="H52" s="457"/>
      <c r="I52" s="457"/>
      <c r="J52" s="457"/>
      <c r="K52" s="457"/>
      <c r="L52" s="457"/>
      <c r="M52" s="457"/>
      <c r="N52" s="457"/>
      <c r="O52" s="457"/>
      <c r="P52" s="457"/>
      <c r="Q52" s="457"/>
      <c r="R52" s="457"/>
      <c r="S52" s="457"/>
      <c r="T52" s="482"/>
      <c r="U52" s="457"/>
      <c r="V52" s="457"/>
      <c r="W52" s="457"/>
      <c r="X52" s="457"/>
      <c r="Y52" s="457"/>
      <c r="Z52" s="457"/>
      <c r="AA52" s="457"/>
      <c r="AB52" s="457"/>
      <c r="AC52" s="457"/>
      <c r="AD52" s="457"/>
      <c r="AE52" s="457"/>
      <c r="AF52" s="457"/>
      <c r="AJ52" s="483"/>
      <c r="AK52" s="582"/>
      <c r="AL52" s="582"/>
      <c r="AM52" s="457"/>
      <c r="AN52" s="457"/>
      <c r="AO52" s="457"/>
      <c r="AP52" s="457"/>
      <c r="AQ52" s="457"/>
      <c r="AR52" s="457"/>
      <c r="AS52" s="457"/>
      <c r="AT52" s="457"/>
      <c r="AU52" s="457"/>
      <c r="AV52" s="457"/>
      <c r="AW52" s="457"/>
      <c r="AX52" s="457"/>
      <c r="AY52" s="457"/>
      <c r="AZ52" s="457"/>
      <c r="BA52" s="457"/>
      <c r="BB52" s="457"/>
      <c r="BC52" s="457"/>
      <c r="BD52" s="457"/>
      <c r="BE52" s="582"/>
    </row>
    <row r="53" spans="1:58" ht="20.25" customHeight="1">
      <c r="A53" s="457"/>
      <c r="B53" s="457"/>
      <c r="C53" s="482"/>
      <c r="D53" s="482"/>
      <c r="E53" s="457"/>
      <c r="F53" s="457"/>
      <c r="G53" s="457"/>
      <c r="H53" s="457"/>
      <c r="I53" s="457"/>
      <c r="J53" s="457"/>
      <c r="K53" s="457"/>
      <c r="L53" s="457"/>
      <c r="M53" s="457"/>
      <c r="N53" s="457"/>
      <c r="O53" s="457"/>
      <c r="P53" s="457"/>
      <c r="Q53" s="457"/>
      <c r="R53" s="457"/>
      <c r="S53" s="457"/>
      <c r="T53" s="457"/>
      <c r="U53" s="482"/>
      <c r="V53" s="457"/>
      <c r="W53" s="457"/>
      <c r="X53" s="457"/>
      <c r="Y53" s="457"/>
      <c r="Z53" s="457"/>
      <c r="AA53" s="457"/>
      <c r="AB53" s="457"/>
      <c r="AC53" s="457"/>
      <c r="AD53" s="457"/>
      <c r="AE53" s="457"/>
      <c r="AF53" s="457"/>
      <c r="AG53" s="457"/>
      <c r="AK53" s="483"/>
      <c r="AL53" s="582"/>
      <c r="AM53" s="582"/>
      <c r="AN53" s="457"/>
      <c r="AO53" s="457"/>
      <c r="AP53" s="457"/>
      <c r="AQ53" s="457"/>
      <c r="AR53" s="457"/>
      <c r="AS53" s="457"/>
      <c r="AT53" s="457"/>
      <c r="AU53" s="457"/>
      <c r="AV53" s="457"/>
      <c r="AW53" s="457"/>
      <c r="AX53" s="457"/>
      <c r="AY53" s="457"/>
      <c r="AZ53" s="457"/>
      <c r="BA53" s="457"/>
      <c r="BB53" s="457"/>
      <c r="BC53" s="457"/>
      <c r="BD53" s="457"/>
      <c r="BE53" s="457"/>
      <c r="BF53" s="582"/>
    </row>
    <row r="54" spans="1:58" ht="20.25" customHeight="1">
      <c r="A54" s="457"/>
      <c r="B54" s="457"/>
      <c r="C54" s="457"/>
      <c r="D54" s="482"/>
      <c r="E54" s="457"/>
      <c r="F54" s="457"/>
      <c r="G54" s="457"/>
      <c r="H54" s="457"/>
      <c r="I54" s="457"/>
      <c r="J54" s="457"/>
      <c r="K54" s="457"/>
      <c r="L54" s="457"/>
      <c r="M54" s="457"/>
      <c r="N54" s="457"/>
      <c r="O54" s="457"/>
      <c r="P54" s="457"/>
      <c r="Q54" s="457"/>
      <c r="R54" s="457"/>
      <c r="S54" s="457"/>
      <c r="T54" s="457"/>
      <c r="U54" s="482"/>
      <c r="V54" s="457"/>
      <c r="W54" s="457"/>
      <c r="X54" s="457"/>
      <c r="Y54" s="457"/>
      <c r="Z54" s="457"/>
      <c r="AA54" s="457"/>
      <c r="AB54" s="457"/>
      <c r="AC54" s="457"/>
      <c r="AD54" s="457"/>
      <c r="AE54" s="457"/>
      <c r="AF54" s="457"/>
      <c r="AG54" s="457"/>
      <c r="AK54" s="483"/>
      <c r="AL54" s="582"/>
      <c r="AM54" s="582"/>
      <c r="AN54" s="457"/>
      <c r="AO54" s="457"/>
      <c r="AP54" s="457"/>
      <c r="AQ54" s="457"/>
      <c r="AR54" s="457"/>
      <c r="AS54" s="457"/>
      <c r="AT54" s="457"/>
      <c r="AU54" s="457"/>
      <c r="AV54" s="457"/>
      <c r="AW54" s="457"/>
      <c r="AX54" s="457"/>
      <c r="AY54" s="457"/>
      <c r="AZ54" s="457"/>
      <c r="BA54" s="457"/>
      <c r="BB54" s="457"/>
      <c r="BC54" s="457"/>
      <c r="BD54" s="457"/>
      <c r="BE54" s="457"/>
      <c r="BF54" s="582"/>
    </row>
    <row r="55" spans="1:58" ht="20.25" customHeight="1">
      <c r="A55" s="457"/>
      <c r="B55" s="457"/>
      <c r="C55" s="482"/>
      <c r="D55" s="482"/>
      <c r="E55" s="457"/>
      <c r="F55" s="457"/>
      <c r="G55" s="457"/>
      <c r="H55" s="457"/>
      <c r="I55" s="457"/>
      <c r="J55" s="457"/>
      <c r="K55" s="457"/>
      <c r="L55" s="457"/>
      <c r="M55" s="457"/>
      <c r="N55" s="457"/>
      <c r="O55" s="457"/>
      <c r="P55" s="457"/>
      <c r="Q55" s="457"/>
      <c r="R55" s="457"/>
      <c r="S55" s="457"/>
      <c r="T55" s="457"/>
      <c r="U55" s="482"/>
      <c r="V55" s="457"/>
      <c r="W55" s="457"/>
      <c r="X55" s="457"/>
      <c r="Y55" s="457"/>
      <c r="Z55" s="457"/>
      <c r="AA55" s="457"/>
      <c r="AB55" s="457"/>
      <c r="AC55" s="457"/>
      <c r="AD55" s="457"/>
      <c r="AE55" s="457"/>
      <c r="AF55" s="457"/>
      <c r="AG55" s="457"/>
      <c r="AK55" s="483"/>
      <c r="AL55" s="582"/>
      <c r="AM55" s="582"/>
      <c r="AN55" s="457"/>
      <c r="AO55" s="457"/>
      <c r="AP55" s="457"/>
      <c r="AQ55" s="457"/>
      <c r="AR55" s="457"/>
      <c r="AS55" s="457"/>
      <c r="AT55" s="457"/>
      <c r="AU55" s="457"/>
      <c r="AV55" s="457"/>
      <c r="AW55" s="457"/>
      <c r="AX55" s="457"/>
      <c r="AY55" s="457"/>
      <c r="AZ55" s="457"/>
      <c r="BA55" s="457"/>
      <c r="BB55" s="457"/>
      <c r="BC55" s="457"/>
      <c r="BD55" s="457"/>
      <c r="BE55" s="457"/>
      <c r="BF55" s="582"/>
    </row>
    <row r="56" spans="1:58" ht="20.25" customHeight="1">
      <c r="C56" s="483"/>
      <c r="D56" s="483"/>
      <c r="E56" s="483"/>
      <c r="F56" s="483"/>
      <c r="G56" s="483"/>
      <c r="H56" s="483"/>
      <c r="I56" s="483"/>
      <c r="J56" s="483"/>
      <c r="K56" s="483"/>
      <c r="L56" s="483"/>
      <c r="M56" s="483"/>
      <c r="N56" s="483"/>
      <c r="O56" s="483"/>
      <c r="P56" s="483"/>
      <c r="Q56" s="483"/>
      <c r="R56" s="483"/>
      <c r="S56" s="483"/>
      <c r="T56" s="483"/>
      <c r="U56" s="582"/>
      <c r="V56" s="582"/>
      <c r="W56" s="483"/>
      <c r="X56" s="483"/>
      <c r="Y56" s="483"/>
      <c r="Z56" s="483"/>
      <c r="AA56" s="483"/>
      <c r="AB56" s="483"/>
      <c r="AC56" s="483"/>
      <c r="AD56" s="483"/>
      <c r="AE56" s="483"/>
      <c r="AF56" s="483"/>
      <c r="AG56" s="483"/>
      <c r="AH56" s="483"/>
      <c r="AI56" s="483"/>
      <c r="AJ56" s="483"/>
      <c r="AK56" s="483"/>
      <c r="AL56" s="582"/>
      <c r="AM56" s="582"/>
      <c r="AN56" s="457"/>
      <c r="AO56" s="457"/>
      <c r="AP56" s="457"/>
      <c r="AQ56" s="457"/>
      <c r="AR56" s="457"/>
      <c r="AS56" s="457"/>
      <c r="AT56" s="457"/>
      <c r="AU56" s="457"/>
      <c r="AV56" s="457"/>
      <c r="AW56" s="457"/>
      <c r="AX56" s="457"/>
      <c r="AY56" s="457"/>
      <c r="AZ56" s="457"/>
      <c r="BA56" s="457"/>
      <c r="BB56" s="457"/>
      <c r="BC56" s="457"/>
      <c r="BD56" s="457"/>
      <c r="BE56" s="457"/>
      <c r="BF56" s="582"/>
    </row>
    <row r="57" spans="1:58" ht="20.25" customHeight="1">
      <c r="C57" s="483"/>
      <c r="D57" s="483"/>
      <c r="E57" s="483"/>
      <c r="F57" s="483"/>
      <c r="G57" s="483"/>
      <c r="H57" s="483"/>
      <c r="I57" s="483"/>
      <c r="J57" s="483"/>
      <c r="K57" s="483"/>
      <c r="L57" s="483"/>
      <c r="M57" s="483"/>
      <c r="N57" s="483"/>
      <c r="O57" s="483"/>
      <c r="P57" s="483"/>
      <c r="Q57" s="483"/>
      <c r="R57" s="483"/>
      <c r="S57" s="483"/>
      <c r="T57" s="483"/>
      <c r="U57" s="582"/>
      <c r="V57" s="582"/>
      <c r="W57" s="483"/>
      <c r="X57" s="483"/>
      <c r="Y57" s="483"/>
      <c r="Z57" s="483"/>
      <c r="AA57" s="483"/>
      <c r="AB57" s="483"/>
      <c r="AC57" s="483"/>
      <c r="AD57" s="483"/>
      <c r="AE57" s="483"/>
      <c r="AF57" s="483"/>
      <c r="AG57" s="483"/>
      <c r="AH57" s="483"/>
      <c r="AI57" s="483"/>
      <c r="AJ57" s="483"/>
      <c r="AK57" s="483"/>
      <c r="AL57" s="582"/>
      <c r="AM57" s="582"/>
      <c r="AN57" s="457"/>
      <c r="AO57" s="457"/>
      <c r="AP57" s="457"/>
      <c r="AQ57" s="457"/>
      <c r="AR57" s="457"/>
      <c r="AS57" s="457"/>
      <c r="AT57" s="457"/>
      <c r="AU57" s="457"/>
      <c r="AV57" s="457"/>
      <c r="AW57" s="457"/>
      <c r="AX57" s="457"/>
      <c r="AY57" s="457"/>
      <c r="AZ57" s="457"/>
      <c r="BA57" s="457"/>
      <c r="BB57" s="457"/>
      <c r="BC57" s="457"/>
      <c r="BD57" s="457"/>
      <c r="BE57" s="457"/>
      <c r="BF57" s="582"/>
    </row>
  </sheetData>
  <sheetProtection sheet="1" insertRows="0"/>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34"/>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33" fitToWidth="1" fitToHeight="1" orientation="portrait"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'（参考）プルダウン・リスト'!$C$4:$C$8</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BF57"/>
  <sheetViews>
    <sheetView showGridLines="0" view="pageBreakPreview" zoomScale="50" zoomScaleNormal="55" zoomScaleSheetLayoutView="50" workbookViewId="0">
      <selection activeCell="C2" sqref="C2"/>
    </sheetView>
  </sheetViews>
  <sheetFormatPr defaultColWidth="4.5" defaultRowHeight="20.25" customHeight="1"/>
  <cols>
    <col min="1" max="1" width="1.375" style="645" customWidth="1"/>
    <col min="2" max="56" width="5.625" style="645" customWidth="1"/>
    <col min="57" max="16384" width="4.5" style="645"/>
  </cols>
  <sheetData>
    <row r="1" spans="1:57" s="646" customFormat="1" ht="20.25" customHeight="1">
      <c r="A1" s="454"/>
      <c r="B1" s="454"/>
      <c r="C1" s="467" t="s">
        <v>466</v>
      </c>
      <c r="D1" s="467"/>
      <c r="E1" s="454"/>
      <c r="F1" s="454"/>
      <c r="G1" s="484" t="s">
        <v>392</v>
      </c>
      <c r="H1" s="454"/>
      <c r="I1" s="454"/>
      <c r="J1" s="467"/>
      <c r="K1" s="467"/>
      <c r="L1" s="467"/>
      <c r="M1" s="467"/>
      <c r="N1" s="454"/>
      <c r="O1" s="454"/>
      <c r="P1" s="454"/>
      <c r="Q1" s="454"/>
      <c r="R1" s="454"/>
      <c r="S1" s="454"/>
      <c r="T1" s="454"/>
      <c r="U1" s="454"/>
      <c r="V1" s="454"/>
      <c r="W1" s="454"/>
      <c r="X1" s="454"/>
      <c r="Y1" s="454"/>
      <c r="Z1" s="454"/>
      <c r="AA1" s="454"/>
      <c r="AB1" s="454"/>
      <c r="AC1" s="454"/>
      <c r="AD1" s="454"/>
      <c r="AE1" s="454"/>
      <c r="AF1" s="454"/>
      <c r="AG1" s="454"/>
      <c r="AH1" s="454"/>
      <c r="AI1" s="454"/>
      <c r="AJ1" s="454"/>
      <c r="AK1" s="516" t="s">
        <v>423</v>
      </c>
      <c r="AL1" s="516" t="s">
        <v>420</v>
      </c>
      <c r="AM1" s="603" t="s">
        <v>426</v>
      </c>
      <c r="AN1" s="603"/>
      <c r="AO1" s="603"/>
      <c r="AP1" s="603"/>
      <c r="AQ1" s="603"/>
      <c r="AR1" s="603"/>
      <c r="AS1" s="603"/>
      <c r="AT1" s="603"/>
      <c r="AU1" s="603"/>
      <c r="AV1" s="603"/>
      <c r="AW1" s="603"/>
      <c r="AX1" s="603"/>
      <c r="AY1" s="603"/>
      <c r="AZ1" s="603"/>
      <c r="BA1" s="603"/>
      <c r="BB1" s="602" t="s">
        <v>199</v>
      </c>
      <c r="BC1" s="454"/>
      <c r="BD1" s="454"/>
    </row>
    <row r="2" spans="1:57" s="647" customFormat="1" ht="20.25" customHeight="1">
      <c r="A2" s="455"/>
      <c r="B2" s="455"/>
      <c r="C2" s="455"/>
      <c r="D2" s="484"/>
      <c r="E2" s="455"/>
      <c r="F2" s="455"/>
      <c r="G2" s="455"/>
      <c r="H2" s="484"/>
      <c r="I2" s="516"/>
      <c r="J2" s="516"/>
      <c r="K2" s="516"/>
      <c r="L2" s="516"/>
      <c r="M2" s="516"/>
      <c r="N2" s="455"/>
      <c r="O2" s="455"/>
      <c r="P2" s="455"/>
      <c r="Q2" s="455"/>
      <c r="R2" s="455"/>
      <c r="S2" s="455"/>
      <c r="T2" s="516" t="s">
        <v>414</v>
      </c>
      <c r="U2" s="576">
        <v>3</v>
      </c>
      <c r="V2" s="576"/>
      <c r="W2" s="516" t="s">
        <v>420</v>
      </c>
      <c r="X2" s="593">
        <f>IF(U2=0,"",YEAR(DATE(2018+U2,1,1)))</f>
        <v>2021</v>
      </c>
      <c r="Y2" s="593"/>
      <c r="Z2" s="455" t="s">
        <v>382</v>
      </c>
      <c r="AA2" s="455" t="s">
        <v>421</v>
      </c>
      <c r="AB2" s="576">
        <v>4</v>
      </c>
      <c r="AC2" s="576"/>
      <c r="AD2" s="455" t="s">
        <v>67</v>
      </c>
      <c r="AE2" s="455"/>
      <c r="AF2" s="455"/>
      <c r="AG2" s="455"/>
      <c r="AH2" s="455"/>
      <c r="AI2" s="455"/>
      <c r="AJ2" s="602"/>
      <c r="AK2" s="516" t="s">
        <v>424</v>
      </c>
      <c r="AL2" s="516" t="s">
        <v>420</v>
      </c>
      <c r="AM2" s="576" t="s">
        <v>427</v>
      </c>
      <c r="AN2" s="576"/>
      <c r="AO2" s="576"/>
      <c r="AP2" s="576"/>
      <c r="AQ2" s="576"/>
      <c r="AR2" s="576"/>
      <c r="AS2" s="576"/>
      <c r="AT2" s="576"/>
      <c r="AU2" s="576"/>
      <c r="AV2" s="576"/>
      <c r="AW2" s="576"/>
      <c r="AX2" s="576"/>
      <c r="AY2" s="576"/>
      <c r="AZ2" s="576"/>
      <c r="BA2" s="576"/>
      <c r="BB2" s="602" t="s">
        <v>199</v>
      </c>
      <c r="BC2" s="516"/>
      <c r="BD2" s="516"/>
      <c r="BE2" s="656"/>
    </row>
    <row r="3" spans="1:57" s="647" customFormat="1" ht="20.25" customHeight="1">
      <c r="A3" s="455"/>
      <c r="B3" s="455"/>
      <c r="C3" s="455"/>
      <c r="D3" s="484"/>
      <c r="E3" s="455"/>
      <c r="F3" s="455"/>
      <c r="G3" s="455"/>
      <c r="H3" s="484"/>
      <c r="I3" s="516"/>
      <c r="J3" s="516"/>
      <c r="K3" s="516"/>
      <c r="L3" s="516"/>
      <c r="M3" s="516"/>
      <c r="N3" s="455"/>
      <c r="O3" s="455"/>
      <c r="P3" s="455"/>
      <c r="Q3" s="455"/>
      <c r="R3" s="455"/>
      <c r="S3" s="455"/>
      <c r="T3" s="575"/>
      <c r="U3" s="577"/>
      <c r="V3" s="577"/>
      <c r="W3" s="590"/>
      <c r="X3" s="577"/>
      <c r="Y3" s="577"/>
      <c r="Z3" s="596"/>
      <c r="AA3" s="596"/>
      <c r="AB3" s="577"/>
      <c r="AC3" s="577"/>
      <c r="AD3" s="600"/>
      <c r="AE3" s="455"/>
      <c r="AF3" s="455"/>
      <c r="AG3" s="455"/>
      <c r="AH3" s="455"/>
      <c r="AI3" s="455"/>
      <c r="AJ3" s="602"/>
      <c r="AK3" s="516"/>
      <c r="AL3" s="516"/>
      <c r="AM3" s="593"/>
      <c r="AN3" s="593"/>
      <c r="AO3" s="593"/>
      <c r="AP3" s="593"/>
      <c r="AQ3" s="593"/>
      <c r="AR3" s="593"/>
      <c r="AS3" s="593"/>
      <c r="AT3" s="593"/>
      <c r="AU3" s="593"/>
      <c r="AV3" s="593"/>
      <c r="AW3" s="593"/>
      <c r="AX3" s="593"/>
      <c r="AY3" s="626" t="s">
        <v>432</v>
      </c>
      <c r="AZ3" s="632" t="s">
        <v>383</v>
      </c>
      <c r="BA3" s="632"/>
      <c r="BB3" s="632"/>
      <c r="BC3" s="632"/>
      <c r="BD3" s="516"/>
      <c r="BE3" s="656"/>
    </row>
    <row r="4" spans="1:57" s="647" customFormat="1" ht="20.25" customHeight="1">
      <c r="A4" s="455"/>
      <c r="B4" s="458"/>
      <c r="C4" s="458"/>
      <c r="D4" s="458"/>
      <c r="E4" s="458"/>
      <c r="F4" s="458"/>
      <c r="G4" s="458"/>
      <c r="H4" s="458"/>
      <c r="I4" s="458"/>
      <c r="J4" s="520"/>
      <c r="K4" s="525"/>
      <c r="L4" s="525"/>
      <c r="M4" s="525"/>
      <c r="N4" s="525"/>
      <c r="O4" s="525"/>
      <c r="P4" s="552"/>
      <c r="Q4" s="525"/>
      <c r="R4" s="525"/>
      <c r="S4" s="572"/>
      <c r="T4" s="455"/>
      <c r="U4" s="455"/>
      <c r="V4" s="455"/>
      <c r="W4" s="455"/>
      <c r="X4" s="455"/>
      <c r="Y4" s="455"/>
      <c r="Z4" s="596"/>
      <c r="AA4" s="596"/>
      <c r="AB4" s="577"/>
      <c r="AC4" s="577"/>
      <c r="AD4" s="600"/>
      <c r="AE4" s="455"/>
      <c r="AF4" s="455"/>
      <c r="AG4" s="455"/>
      <c r="AH4" s="455"/>
      <c r="AI4" s="455"/>
      <c r="AJ4" s="602"/>
      <c r="AK4" s="516"/>
      <c r="AL4" s="516"/>
      <c r="AM4" s="593"/>
      <c r="AN4" s="593"/>
      <c r="AO4" s="593"/>
      <c r="AP4" s="593"/>
      <c r="AQ4" s="593"/>
      <c r="AR4" s="593"/>
      <c r="AS4" s="593"/>
      <c r="AT4" s="593"/>
      <c r="AU4" s="593"/>
      <c r="AV4" s="593"/>
      <c r="AW4" s="593"/>
      <c r="AX4" s="593"/>
      <c r="AY4" s="626" t="s">
        <v>433</v>
      </c>
      <c r="AZ4" s="632" t="s">
        <v>434</v>
      </c>
      <c r="BA4" s="632"/>
      <c r="BB4" s="632"/>
      <c r="BC4" s="632"/>
      <c r="BD4" s="516"/>
      <c r="BE4" s="656"/>
    </row>
    <row r="5" spans="1:57" s="647" customFormat="1" ht="20.25" customHeight="1">
      <c r="A5" s="455"/>
      <c r="B5" s="459"/>
      <c r="C5" s="459"/>
      <c r="D5" s="459"/>
      <c r="E5" s="459"/>
      <c r="F5" s="459"/>
      <c r="G5" s="459"/>
      <c r="H5" s="459"/>
      <c r="I5" s="459"/>
      <c r="J5" s="521"/>
      <c r="K5" s="526"/>
      <c r="L5" s="534"/>
      <c r="M5" s="534"/>
      <c r="N5" s="534"/>
      <c r="O5" s="534"/>
      <c r="P5" s="459"/>
      <c r="Q5" s="563"/>
      <c r="R5" s="563"/>
      <c r="S5" s="573"/>
      <c r="T5" s="455"/>
      <c r="U5" s="455"/>
      <c r="V5" s="455"/>
      <c r="W5" s="455"/>
      <c r="X5" s="455"/>
      <c r="Y5" s="455"/>
      <c r="Z5" s="596"/>
      <c r="AA5" s="596"/>
      <c r="AB5" s="577"/>
      <c r="AC5" s="577"/>
      <c r="AD5" s="601"/>
      <c r="AE5" s="601"/>
      <c r="AF5" s="601"/>
      <c r="AG5" s="601"/>
      <c r="AH5" s="455"/>
      <c r="AI5" s="455"/>
      <c r="AJ5" s="601" t="s">
        <v>369</v>
      </c>
      <c r="AK5" s="601"/>
      <c r="AL5" s="601"/>
      <c r="AM5" s="601"/>
      <c r="AN5" s="601"/>
      <c r="AO5" s="601"/>
      <c r="AP5" s="601"/>
      <c r="AQ5" s="601"/>
      <c r="AR5" s="458"/>
      <c r="AS5" s="458"/>
      <c r="AT5" s="607"/>
      <c r="AU5" s="601"/>
      <c r="AV5" s="617">
        <v>40</v>
      </c>
      <c r="AW5" s="625"/>
      <c r="AX5" s="607" t="s">
        <v>431</v>
      </c>
      <c r="AY5" s="601"/>
      <c r="AZ5" s="654">
        <v>160</v>
      </c>
      <c r="BA5" s="655"/>
      <c r="BB5" s="607" t="s">
        <v>436</v>
      </c>
      <c r="BC5" s="601"/>
      <c r="BD5" s="455"/>
      <c r="BE5" s="656"/>
    </row>
    <row r="6" spans="1:57" s="647" customFormat="1" ht="20.25" customHeight="1">
      <c r="A6" s="455"/>
      <c r="B6" s="459"/>
      <c r="C6" s="459"/>
      <c r="D6" s="459"/>
      <c r="E6" s="459"/>
      <c r="F6" s="459"/>
      <c r="G6" s="459"/>
      <c r="H6" s="459"/>
      <c r="I6" s="459"/>
      <c r="J6" s="521"/>
      <c r="K6" s="526"/>
      <c r="L6" s="534"/>
      <c r="M6" s="534"/>
      <c r="N6" s="534"/>
      <c r="O6" s="534"/>
      <c r="P6" s="459"/>
      <c r="Q6" s="563"/>
      <c r="R6" s="563"/>
      <c r="S6" s="573"/>
      <c r="T6" s="455"/>
      <c r="U6" s="455"/>
      <c r="V6" s="455"/>
      <c r="W6" s="455"/>
      <c r="X6" s="455"/>
      <c r="Y6" s="455"/>
      <c r="Z6" s="596"/>
      <c r="AA6" s="596"/>
      <c r="AB6" s="577"/>
      <c r="AC6" s="577"/>
      <c r="AD6" s="601"/>
      <c r="AE6" s="601"/>
      <c r="AF6" s="601"/>
      <c r="AG6" s="601"/>
      <c r="AH6" s="455"/>
      <c r="AI6" s="455"/>
      <c r="AJ6" s="601"/>
      <c r="AK6" s="601"/>
      <c r="AL6" s="601"/>
      <c r="AM6" s="573"/>
      <c r="AN6" s="601"/>
      <c r="AO6" s="653"/>
      <c r="AP6" s="653"/>
      <c r="AQ6" s="573" t="s">
        <v>429</v>
      </c>
      <c r="AR6" s="601"/>
      <c r="AS6" s="606"/>
      <c r="AT6" s="606"/>
      <c r="AU6" s="606"/>
      <c r="AV6" s="601"/>
      <c r="AW6" s="601"/>
      <c r="AX6" s="605"/>
      <c r="AY6" s="601"/>
      <c r="AZ6" s="617">
        <v>100</v>
      </c>
      <c r="BA6" s="625"/>
      <c r="BB6" s="638" t="s">
        <v>437</v>
      </c>
      <c r="BC6" s="601"/>
      <c r="BD6" s="455"/>
      <c r="BE6" s="656"/>
    </row>
    <row r="7" spans="1:57" s="647" customFormat="1" ht="20.25" customHeight="1">
      <c r="A7" s="455"/>
      <c r="B7" s="459"/>
      <c r="C7" s="459"/>
      <c r="D7" s="459"/>
      <c r="E7" s="459"/>
      <c r="F7" s="459"/>
      <c r="G7" s="459"/>
      <c r="H7" s="459"/>
      <c r="I7" s="459"/>
      <c r="J7" s="459"/>
      <c r="K7" s="527"/>
      <c r="L7" s="527"/>
      <c r="M7" s="527"/>
      <c r="N7" s="459"/>
      <c r="O7" s="545"/>
      <c r="P7" s="553"/>
      <c r="Q7" s="553"/>
      <c r="R7" s="571"/>
      <c r="S7" s="574"/>
      <c r="T7" s="455"/>
      <c r="U7" s="455"/>
      <c r="V7" s="455"/>
      <c r="W7" s="455"/>
      <c r="X7" s="455"/>
      <c r="Y7" s="455"/>
      <c r="Z7" s="596"/>
      <c r="AA7" s="596"/>
      <c r="AB7" s="577"/>
      <c r="AC7" s="577"/>
      <c r="AD7" s="481"/>
      <c r="AE7" s="454"/>
      <c r="AF7" s="454"/>
      <c r="AG7" s="454"/>
      <c r="AH7" s="455"/>
      <c r="AI7" s="455"/>
      <c r="AJ7" s="455"/>
      <c r="AK7" s="455"/>
      <c r="AL7" s="454"/>
      <c r="AM7" s="454"/>
      <c r="AN7" s="604"/>
      <c r="AO7" s="605"/>
      <c r="AP7" s="605"/>
      <c r="AQ7" s="606"/>
      <c r="AR7" s="606"/>
      <c r="AS7" s="606"/>
      <c r="AT7" s="606"/>
      <c r="AU7" s="606"/>
      <c r="AV7" s="606"/>
      <c r="AW7" s="601" t="s">
        <v>430</v>
      </c>
      <c r="AX7" s="601"/>
      <c r="AY7" s="601"/>
      <c r="AZ7" s="633">
        <f>DAY(EOMONTH(DATE(X2,AB2,1),0))</f>
        <v>30</v>
      </c>
      <c r="BA7" s="637"/>
      <c r="BB7" s="607" t="s">
        <v>260</v>
      </c>
      <c r="BC7" s="455"/>
      <c r="BD7" s="455"/>
      <c r="BE7" s="656"/>
    </row>
    <row r="8" spans="1:57" ht="5.0999999999999996" customHeight="1">
      <c r="A8" s="456"/>
      <c r="B8" s="456"/>
      <c r="C8" s="468"/>
      <c r="D8" s="468"/>
      <c r="E8" s="456"/>
      <c r="F8" s="456"/>
      <c r="G8" s="506"/>
      <c r="H8" s="456"/>
      <c r="I8" s="456"/>
      <c r="J8" s="456"/>
      <c r="K8" s="456"/>
      <c r="L8" s="456"/>
      <c r="M8" s="456"/>
      <c r="N8" s="456"/>
      <c r="O8" s="456"/>
      <c r="P8" s="456"/>
      <c r="Q8" s="456"/>
      <c r="R8" s="456"/>
      <c r="S8" s="468"/>
      <c r="T8" s="456"/>
      <c r="U8" s="456"/>
      <c r="V8" s="456"/>
      <c r="W8" s="456"/>
      <c r="X8" s="456"/>
      <c r="Y8" s="456"/>
      <c r="Z8" s="456"/>
      <c r="AA8" s="456"/>
      <c r="AB8" s="456"/>
      <c r="AC8" s="456"/>
      <c r="AD8" s="456"/>
      <c r="AE8" s="456"/>
      <c r="AF8" s="456"/>
      <c r="AG8" s="456"/>
      <c r="AH8" s="456"/>
      <c r="AI8" s="456"/>
      <c r="AJ8" s="468"/>
      <c r="AK8" s="456"/>
      <c r="AL8" s="456"/>
      <c r="AM8" s="456"/>
      <c r="AN8" s="456"/>
      <c r="AO8" s="456"/>
      <c r="AP8" s="456"/>
      <c r="AQ8" s="456"/>
      <c r="AR8" s="456"/>
      <c r="AS8" s="456"/>
      <c r="AT8" s="456"/>
      <c r="AU8" s="456"/>
      <c r="AV8" s="456"/>
      <c r="AW8" s="456"/>
      <c r="AX8" s="456"/>
      <c r="AY8" s="456"/>
      <c r="AZ8" s="456"/>
      <c r="BA8" s="456"/>
      <c r="BB8" s="456"/>
      <c r="BC8" s="639"/>
      <c r="BD8" s="639"/>
      <c r="BE8" s="657"/>
    </row>
    <row r="9" spans="1:57" ht="20.25" customHeight="1">
      <c r="A9" s="456"/>
      <c r="B9" s="460" t="s">
        <v>349</v>
      </c>
      <c r="C9" s="469" t="s">
        <v>192</v>
      </c>
      <c r="D9" s="485"/>
      <c r="E9" s="495" t="s">
        <v>142</v>
      </c>
      <c r="F9" s="485"/>
      <c r="G9" s="495" t="s">
        <v>394</v>
      </c>
      <c r="H9" s="469"/>
      <c r="I9" s="469"/>
      <c r="J9" s="469"/>
      <c r="K9" s="485"/>
      <c r="L9" s="495" t="s">
        <v>405</v>
      </c>
      <c r="M9" s="469"/>
      <c r="N9" s="469"/>
      <c r="O9" s="546"/>
      <c r="P9" s="554" t="s">
        <v>411</v>
      </c>
      <c r="Q9" s="564"/>
      <c r="R9" s="564"/>
      <c r="S9" s="564"/>
      <c r="T9" s="564"/>
      <c r="U9" s="564"/>
      <c r="V9" s="564"/>
      <c r="W9" s="564"/>
      <c r="X9" s="564"/>
      <c r="Y9" s="564"/>
      <c r="Z9" s="564"/>
      <c r="AA9" s="564"/>
      <c r="AB9" s="564"/>
      <c r="AC9" s="564"/>
      <c r="AD9" s="564"/>
      <c r="AE9" s="564"/>
      <c r="AF9" s="564"/>
      <c r="AG9" s="564"/>
      <c r="AH9" s="564"/>
      <c r="AI9" s="564"/>
      <c r="AJ9" s="564"/>
      <c r="AK9" s="564"/>
      <c r="AL9" s="564"/>
      <c r="AM9" s="564"/>
      <c r="AN9" s="564"/>
      <c r="AO9" s="564"/>
      <c r="AP9" s="564"/>
      <c r="AQ9" s="564"/>
      <c r="AR9" s="564"/>
      <c r="AS9" s="564"/>
      <c r="AT9" s="564"/>
      <c r="AU9" s="610" t="str">
        <f>IF(AZ3="４週","(10)1～4週目の勤務時間数合計","(10)1か月の勤務時間数合計")</f>
        <v>(10)1～4週目の勤務時間数合計</v>
      </c>
      <c r="AV9" s="618"/>
      <c r="AW9" s="610" t="s">
        <v>207</v>
      </c>
      <c r="AX9" s="618"/>
      <c r="AY9" s="627" t="s">
        <v>198</v>
      </c>
      <c r="AZ9" s="627"/>
      <c r="BA9" s="627"/>
      <c r="BB9" s="627"/>
      <c r="BC9" s="627"/>
      <c r="BD9" s="627"/>
    </row>
    <row r="10" spans="1:57" ht="20.25" customHeight="1">
      <c r="A10" s="456"/>
      <c r="B10" s="461"/>
      <c r="C10" s="470"/>
      <c r="D10" s="486"/>
      <c r="E10" s="496"/>
      <c r="F10" s="486"/>
      <c r="G10" s="496"/>
      <c r="H10" s="470"/>
      <c r="I10" s="470"/>
      <c r="J10" s="470"/>
      <c r="K10" s="486"/>
      <c r="L10" s="496"/>
      <c r="M10" s="470"/>
      <c r="N10" s="470"/>
      <c r="O10" s="547"/>
      <c r="P10" s="555" t="s">
        <v>413</v>
      </c>
      <c r="Q10" s="565"/>
      <c r="R10" s="565"/>
      <c r="S10" s="565"/>
      <c r="T10" s="565"/>
      <c r="U10" s="565"/>
      <c r="V10" s="583"/>
      <c r="W10" s="555" t="s">
        <v>241</v>
      </c>
      <c r="X10" s="565"/>
      <c r="Y10" s="565"/>
      <c r="Z10" s="565"/>
      <c r="AA10" s="565"/>
      <c r="AB10" s="565"/>
      <c r="AC10" s="583"/>
      <c r="AD10" s="555" t="s">
        <v>422</v>
      </c>
      <c r="AE10" s="565"/>
      <c r="AF10" s="565"/>
      <c r="AG10" s="565"/>
      <c r="AH10" s="565"/>
      <c r="AI10" s="565"/>
      <c r="AJ10" s="583"/>
      <c r="AK10" s="555" t="s">
        <v>425</v>
      </c>
      <c r="AL10" s="565"/>
      <c r="AM10" s="565"/>
      <c r="AN10" s="565"/>
      <c r="AO10" s="565"/>
      <c r="AP10" s="565"/>
      <c r="AQ10" s="583"/>
      <c r="AR10" s="555" t="s">
        <v>380</v>
      </c>
      <c r="AS10" s="565"/>
      <c r="AT10" s="583"/>
      <c r="AU10" s="611"/>
      <c r="AV10" s="619"/>
      <c r="AW10" s="611"/>
      <c r="AX10" s="619"/>
      <c r="AY10" s="627"/>
      <c r="AZ10" s="627"/>
      <c r="BA10" s="627"/>
      <c r="BB10" s="627"/>
      <c r="BC10" s="627"/>
      <c r="BD10" s="627"/>
    </row>
    <row r="11" spans="1:57" ht="20.25" customHeight="1">
      <c r="A11" s="456"/>
      <c r="B11" s="461"/>
      <c r="C11" s="470"/>
      <c r="D11" s="486"/>
      <c r="E11" s="496"/>
      <c r="F11" s="486"/>
      <c r="G11" s="496"/>
      <c r="H11" s="470"/>
      <c r="I11" s="470"/>
      <c r="J11" s="470"/>
      <c r="K11" s="486"/>
      <c r="L11" s="496"/>
      <c r="M11" s="470"/>
      <c r="N11" s="470"/>
      <c r="O11" s="547"/>
      <c r="P11" s="556">
        <f>DAY(DATE($X$2,$AB$2,1))</f>
        <v>1</v>
      </c>
      <c r="Q11" s="566">
        <f>DAY(DATE($X$2,$AB$2,2))</f>
        <v>2</v>
      </c>
      <c r="R11" s="566">
        <f>DAY(DATE($X$2,$AB$2,3))</f>
        <v>3</v>
      </c>
      <c r="S11" s="566">
        <f>DAY(DATE($X$2,$AB$2,4))</f>
        <v>4</v>
      </c>
      <c r="T11" s="566">
        <f>DAY(DATE($X$2,$AB$2,5))</f>
        <v>5</v>
      </c>
      <c r="U11" s="566">
        <f>DAY(DATE($X$2,$AB$2,6))</f>
        <v>6</v>
      </c>
      <c r="V11" s="584">
        <f>DAY(DATE($X$2,$AB$2,7))</f>
        <v>7</v>
      </c>
      <c r="W11" s="556">
        <f>DAY(DATE($X$2,$AB$2,8))</f>
        <v>8</v>
      </c>
      <c r="X11" s="566">
        <f>DAY(DATE($X$2,$AB$2,9))</f>
        <v>9</v>
      </c>
      <c r="Y11" s="566">
        <f>DAY(DATE($X$2,$AB$2,10))</f>
        <v>10</v>
      </c>
      <c r="Z11" s="566">
        <f>DAY(DATE($X$2,$AB$2,11))</f>
        <v>11</v>
      </c>
      <c r="AA11" s="566">
        <f>DAY(DATE($X$2,$AB$2,12))</f>
        <v>12</v>
      </c>
      <c r="AB11" s="566">
        <f>DAY(DATE($X$2,$AB$2,13))</f>
        <v>13</v>
      </c>
      <c r="AC11" s="584">
        <f>DAY(DATE($X$2,$AB$2,14))</f>
        <v>14</v>
      </c>
      <c r="AD11" s="556">
        <f>DAY(DATE($X$2,$AB$2,15))</f>
        <v>15</v>
      </c>
      <c r="AE11" s="566">
        <f>DAY(DATE($X$2,$AB$2,16))</f>
        <v>16</v>
      </c>
      <c r="AF11" s="566">
        <f>DAY(DATE($X$2,$AB$2,17))</f>
        <v>17</v>
      </c>
      <c r="AG11" s="566">
        <f>DAY(DATE($X$2,$AB$2,18))</f>
        <v>18</v>
      </c>
      <c r="AH11" s="566">
        <f>DAY(DATE($X$2,$AB$2,19))</f>
        <v>19</v>
      </c>
      <c r="AI11" s="566">
        <f>DAY(DATE($X$2,$AB$2,20))</f>
        <v>20</v>
      </c>
      <c r="AJ11" s="584">
        <f>DAY(DATE($X$2,$AB$2,21))</f>
        <v>21</v>
      </c>
      <c r="AK11" s="556">
        <f>DAY(DATE($X$2,$AB$2,22))</f>
        <v>22</v>
      </c>
      <c r="AL11" s="566">
        <f>DAY(DATE($X$2,$AB$2,23))</f>
        <v>23</v>
      </c>
      <c r="AM11" s="566">
        <f>DAY(DATE($X$2,$AB$2,24))</f>
        <v>24</v>
      </c>
      <c r="AN11" s="566">
        <f>DAY(DATE($X$2,$AB$2,25))</f>
        <v>25</v>
      </c>
      <c r="AO11" s="566">
        <f>DAY(DATE($X$2,$AB$2,26))</f>
        <v>26</v>
      </c>
      <c r="AP11" s="566">
        <f>DAY(DATE($X$2,$AB$2,27))</f>
        <v>27</v>
      </c>
      <c r="AQ11" s="584">
        <f>DAY(DATE($X$2,$AB$2,28))</f>
        <v>28</v>
      </c>
      <c r="AR11" s="556" t="str">
        <f>IF(AZ3="暦月",IF(DAY(DATE($X$2,$AB$2,29))=29,29,""),"")</f>
        <v/>
      </c>
      <c r="AS11" s="566" t="str">
        <f>IF(AZ3="暦月",IF(DAY(DATE($X$2,$AB$2,30))=30,30,""),"")</f>
        <v/>
      </c>
      <c r="AT11" s="584" t="str">
        <f>IF(AZ3="暦月",IF(DAY(DATE($X$2,$AB$2,31))=31,31,""),"")</f>
        <v/>
      </c>
      <c r="AU11" s="611"/>
      <c r="AV11" s="619"/>
      <c r="AW11" s="611"/>
      <c r="AX11" s="619"/>
      <c r="AY11" s="627"/>
      <c r="AZ11" s="627"/>
      <c r="BA11" s="627"/>
      <c r="BB11" s="627"/>
      <c r="BC11" s="627"/>
      <c r="BD11" s="627"/>
    </row>
    <row r="12" spans="1:57" ht="20.25" hidden="1" customHeight="1">
      <c r="A12" s="456"/>
      <c r="B12" s="461"/>
      <c r="C12" s="470"/>
      <c r="D12" s="486"/>
      <c r="E12" s="496"/>
      <c r="F12" s="486"/>
      <c r="G12" s="496"/>
      <c r="H12" s="470"/>
      <c r="I12" s="470"/>
      <c r="J12" s="470"/>
      <c r="K12" s="486"/>
      <c r="L12" s="496"/>
      <c r="M12" s="470"/>
      <c r="N12" s="470"/>
      <c r="O12" s="547"/>
      <c r="P12" s="556">
        <f>WEEKDAY(DATE($X$2,$AB$2,1))</f>
        <v>5</v>
      </c>
      <c r="Q12" s="566">
        <f>WEEKDAY(DATE($X$2,$AB$2,2))</f>
        <v>6</v>
      </c>
      <c r="R12" s="566">
        <f>WEEKDAY(DATE($X$2,$AB$2,3))</f>
        <v>7</v>
      </c>
      <c r="S12" s="566">
        <f>WEEKDAY(DATE($X$2,$AB$2,4))</f>
        <v>1</v>
      </c>
      <c r="T12" s="566">
        <f>WEEKDAY(DATE($X$2,$AB$2,5))</f>
        <v>2</v>
      </c>
      <c r="U12" s="566">
        <f>WEEKDAY(DATE($X$2,$AB$2,6))</f>
        <v>3</v>
      </c>
      <c r="V12" s="584">
        <f>WEEKDAY(DATE($X$2,$AB$2,7))</f>
        <v>4</v>
      </c>
      <c r="W12" s="556">
        <f>WEEKDAY(DATE($X$2,$AB$2,8))</f>
        <v>5</v>
      </c>
      <c r="X12" s="566">
        <f>WEEKDAY(DATE($X$2,$AB$2,9))</f>
        <v>6</v>
      </c>
      <c r="Y12" s="566">
        <f>WEEKDAY(DATE($X$2,$AB$2,10))</f>
        <v>7</v>
      </c>
      <c r="Z12" s="566">
        <f>WEEKDAY(DATE($X$2,$AB$2,11))</f>
        <v>1</v>
      </c>
      <c r="AA12" s="566">
        <f>WEEKDAY(DATE($X$2,$AB$2,12))</f>
        <v>2</v>
      </c>
      <c r="AB12" s="566">
        <f>WEEKDAY(DATE($X$2,$AB$2,13))</f>
        <v>3</v>
      </c>
      <c r="AC12" s="584">
        <f>WEEKDAY(DATE($X$2,$AB$2,14))</f>
        <v>4</v>
      </c>
      <c r="AD12" s="556">
        <f>WEEKDAY(DATE($X$2,$AB$2,15))</f>
        <v>5</v>
      </c>
      <c r="AE12" s="566">
        <f>WEEKDAY(DATE($X$2,$AB$2,16))</f>
        <v>6</v>
      </c>
      <c r="AF12" s="566">
        <f>WEEKDAY(DATE($X$2,$AB$2,17))</f>
        <v>7</v>
      </c>
      <c r="AG12" s="566">
        <f>WEEKDAY(DATE($X$2,$AB$2,18))</f>
        <v>1</v>
      </c>
      <c r="AH12" s="566">
        <f>WEEKDAY(DATE($X$2,$AB$2,19))</f>
        <v>2</v>
      </c>
      <c r="AI12" s="566">
        <f>WEEKDAY(DATE($X$2,$AB$2,20))</f>
        <v>3</v>
      </c>
      <c r="AJ12" s="584">
        <f>WEEKDAY(DATE($X$2,$AB$2,21))</f>
        <v>4</v>
      </c>
      <c r="AK12" s="556">
        <f>WEEKDAY(DATE($X$2,$AB$2,22))</f>
        <v>5</v>
      </c>
      <c r="AL12" s="566">
        <f>WEEKDAY(DATE($X$2,$AB$2,23))</f>
        <v>6</v>
      </c>
      <c r="AM12" s="566">
        <f>WEEKDAY(DATE($X$2,$AB$2,24))</f>
        <v>7</v>
      </c>
      <c r="AN12" s="566">
        <f>WEEKDAY(DATE($X$2,$AB$2,25))</f>
        <v>1</v>
      </c>
      <c r="AO12" s="566">
        <f>WEEKDAY(DATE($X$2,$AB$2,26))</f>
        <v>2</v>
      </c>
      <c r="AP12" s="566">
        <f>WEEKDAY(DATE($X$2,$AB$2,27))</f>
        <v>3</v>
      </c>
      <c r="AQ12" s="584">
        <f>WEEKDAY(DATE($X$2,$AB$2,28))</f>
        <v>4</v>
      </c>
      <c r="AR12" s="556">
        <f>IF(AR11=29,WEEKDAY(DATE($X$2,$AB$2,29)),0)</f>
        <v>0</v>
      </c>
      <c r="AS12" s="566">
        <f>IF(AS11=30,WEEKDAY(DATE($X$2,$AB$2,30)),0)</f>
        <v>0</v>
      </c>
      <c r="AT12" s="584">
        <f>IF(AT11=31,WEEKDAY(DATE($X$2,$AB$2,31)),0)</f>
        <v>0</v>
      </c>
      <c r="AU12" s="612"/>
      <c r="AV12" s="620"/>
      <c r="AW12" s="612"/>
      <c r="AX12" s="620"/>
      <c r="AY12" s="628"/>
      <c r="AZ12" s="628"/>
      <c r="BA12" s="628"/>
      <c r="BB12" s="628"/>
      <c r="BC12" s="628"/>
      <c r="BD12" s="628"/>
    </row>
    <row r="13" spans="1:57" ht="20.25" customHeight="1">
      <c r="A13" s="456"/>
      <c r="B13" s="462"/>
      <c r="C13" s="471"/>
      <c r="D13" s="487"/>
      <c r="E13" s="497"/>
      <c r="F13" s="487"/>
      <c r="G13" s="497"/>
      <c r="H13" s="471"/>
      <c r="I13" s="471"/>
      <c r="J13" s="471"/>
      <c r="K13" s="487"/>
      <c r="L13" s="497"/>
      <c r="M13" s="471"/>
      <c r="N13" s="471"/>
      <c r="O13" s="548"/>
      <c r="P13" s="557" t="str">
        <f t="shared" ref="P13:AQ13" si="0">IF(P12=1,"日",IF(P12=2,"月",IF(P12=3,"火",IF(P12=4,"水",IF(P12=5,"木",IF(P12=6,"金","土"))))))</f>
        <v>木</v>
      </c>
      <c r="Q13" s="567" t="str">
        <f t="shared" si="0"/>
        <v>金</v>
      </c>
      <c r="R13" s="567" t="str">
        <f t="shared" si="0"/>
        <v>土</v>
      </c>
      <c r="S13" s="567" t="str">
        <f t="shared" si="0"/>
        <v>日</v>
      </c>
      <c r="T13" s="567" t="str">
        <f t="shared" si="0"/>
        <v>月</v>
      </c>
      <c r="U13" s="567" t="str">
        <f t="shared" si="0"/>
        <v>火</v>
      </c>
      <c r="V13" s="585" t="str">
        <f t="shared" si="0"/>
        <v>水</v>
      </c>
      <c r="W13" s="557" t="str">
        <f t="shared" si="0"/>
        <v>木</v>
      </c>
      <c r="X13" s="567" t="str">
        <f t="shared" si="0"/>
        <v>金</v>
      </c>
      <c r="Y13" s="567" t="str">
        <f t="shared" si="0"/>
        <v>土</v>
      </c>
      <c r="Z13" s="567" t="str">
        <f t="shared" si="0"/>
        <v>日</v>
      </c>
      <c r="AA13" s="567" t="str">
        <f t="shared" si="0"/>
        <v>月</v>
      </c>
      <c r="AB13" s="567" t="str">
        <f t="shared" si="0"/>
        <v>火</v>
      </c>
      <c r="AC13" s="585" t="str">
        <f t="shared" si="0"/>
        <v>水</v>
      </c>
      <c r="AD13" s="557" t="str">
        <f t="shared" si="0"/>
        <v>木</v>
      </c>
      <c r="AE13" s="567" t="str">
        <f t="shared" si="0"/>
        <v>金</v>
      </c>
      <c r="AF13" s="567" t="str">
        <f t="shared" si="0"/>
        <v>土</v>
      </c>
      <c r="AG13" s="567" t="str">
        <f t="shared" si="0"/>
        <v>日</v>
      </c>
      <c r="AH13" s="567" t="str">
        <f t="shared" si="0"/>
        <v>月</v>
      </c>
      <c r="AI13" s="567" t="str">
        <f t="shared" si="0"/>
        <v>火</v>
      </c>
      <c r="AJ13" s="585" t="str">
        <f t="shared" si="0"/>
        <v>水</v>
      </c>
      <c r="AK13" s="557" t="str">
        <f t="shared" si="0"/>
        <v>木</v>
      </c>
      <c r="AL13" s="567" t="str">
        <f t="shared" si="0"/>
        <v>金</v>
      </c>
      <c r="AM13" s="567" t="str">
        <f t="shared" si="0"/>
        <v>土</v>
      </c>
      <c r="AN13" s="567" t="str">
        <f t="shared" si="0"/>
        <v>日</v>
      </c>
      <c r="AO13" s="567" t="str">
        <f t="shared" si="0"/>
        <v>月</v>
      </c>
      <c r="AP13" s="567" t="str">
        <f t="shared" si="0"/>
        <v>火</v>
      </c>
      <c r="AQ13" s="585" t="str">
        <f t="shared" si="0"/>
        <v>水</v>
      </c>
      <c r="AR13" s="567" t="str">
        <f>IF(AR12=1,"日",IF(AR12=2,"月",IF(AR12=3,"火",IF(AR12=4,"水",IF(AR12=5,"木",IF(AR12=6,"金",IF(AR12=0,"","土")))))))</f>
        <v/>
      </c>
      <c r="AS13" s="567" t="str">
        <f>IF(AS12=1,"日",IF(AS12=2,"月",IF(AS12=3,"火",IF(AS12=4,"水",IF(AS12=5,"木",IF(AS12=6,"金",IF(AS12=0,"","土")))))))</f>
        <v/>
      </c>
      <c r="AT13" s="567" t="str">
        <f>IF(AT12=1,"日",IF(AT12=2,"月",IF(AT12=3,"火",IF(AT12=4,"水",IF(AT12=5,"木",IF(AT12=6,"金",IF(AT12=0,"","土")))))))</f>
        <v/>
      </c>
      <c r="AU13" s="613"/>
      <c r="AV13" s="621"/>
      <c r="AW13" s="613"/>
      <c r="AX13" s="621"/>
      <c r="AY13" s="628"/>
      <c r="AZ13" s="628"/>
      <c r="BA13" s="628"/>
      <c r="BB13" s="628"/>
      <c r="BC13" s="628"/>
      <c r="BD13" s="628"/>
    </row>
    <row r="14" spans="1:57" ht="39.950000000000003" customHeight="1">
      <c r="A14" s="456"/>
      <c r="B14" s="463">
        <v>1</v>
      </c>
      <c r="C14" s="472" t="s">
        <v>20</v>
      </c>
      <c r="D14" s="488"/>
      <c r="E14" s="498" t="s">
        <v>302</v>
      </c>
      <c r="F14" s="503"/>
      <c r="G14" s="509" t="s">
        <v>397</v>
      </c>
      <c r="H14" s="512"/>
      <c r="I14" s="512"/>
      <c r="J14" s="512"/>
      <c r="K14" s="528"/>
      <c r="L14" s="535" t="s">
        <v>165</v>
      </c>
      <c r="M14" s="539"/>
      <c r="N14" s="539"/>
      <c r="O14" s="549"/>
      <c r="P14" s="558">
        <v>8</v>
      </c>
      <c r="Q14" s="568">
        <v>8</v>
      </c>
      <c r="R14" s="568"/>
      <c r="S14" s="568"/>
      <c r="T14" s="568">
        <v>8</v>
      </c>
      <c r="U14" s="568">
        <v>8</v>
      </c>
      <c r="V14" s="586">
        <v>8</v>
      </c>
      <c r="W14" s="558">
        <v>8</v>
      </c>
      <c r="X14" s="568">
        <v>8</v>
      </c>
      <c r="Y14" s="568"/>
      <c r="Z14" s="568"/>
      <c r="AA14" s="568">
        <v>8</v>
      </c>
      <c r="AB14" s="568">
        <v>8</v>
      </c>
      <c r="AC14" s="586">
        <v>8</v>
      </c>
      <c r="AD14" s="558">
        <v>8</v>
      </c>
      <c r="AE14" s="568">
        <v>8</v>
      </c>
      <c r="AF14" s="568"/>
      <c r="AG14" s="568"/>
      <c r="AH14" s="568">
        <v>8</v>
      </c>
      <c r="AI14" s="568">
        <v>8</v>
      </c>
      <c r="AJ14" s="586">
        <v>8</v>
      </c>
      <c r="AK14" s="558">
        <v>8</v>
      </c>
      <c r="AL14" s="568">
        <v>8</v>
      </c>
      <c r="AM14" s="568"/>
      <c r="AN14" s="568"/>
      <c r="AO14" s="568">
        <v>8</v>
      </c>
      <c r="AP14" s="568">
        <v>8</v>
      </c>
      <c r="AQ14" s="586">
        <v>8</v>
      </c>
      <c r="AR14" s="558"/>
      <c r="AS14" s="568"/>
      <c r="AT14" s="586"/>
      <c r="AU14" s="614">
        <f t="shared" ref="AU14:AU31" si="1">IF($AZ$3="４週",SUM(P14:AQ14),IF($AZ$3="暦月",SUM(P14:AT14),""))</f>
        <v>160</v>
      </c>
      <c r="AV14" s="622"/>
      <c r="AW14" s="614">
        <f t="shared" ref="AW14:AW31" si="2">IF($AZ$3="４週",AU14/4,IF($AZ$3="暦月",AU14/($AZ$7/7),""))</f>
        <v>40</v>
      </c>
      <c r="AX14" s="622"/>
      <c r="AY14" s="629"/>
      <c r="AZ14" s="634"/>
      <c r="BA14" s="634"/>
      <c r="BB14" s="634"/>
      <c r="BC14" s="634"/>
      <c r="BD14" s="640"/>
    </row>
    <row r="15" spans="1:57" ht="39.950000000000003" customHeight="1">
      <c r="A15" s="456"/>
      <c r="B15" s="464">
        <f t="shared" ref="B15:B31" si="3">B14+1</f>
        <v>2</v>
      </c>
      <c r="C15" s="473" t="s">
        <v>384</v>
      </c>
      <c r="D15" s="489"/>
      <c r="E15" s="499" t="s">
        <v>302</v>
      </c>
      <c r="F15" s="504"/>
      <c r="G15" s="510" t="s">
        <v>397</v>
      </c>
      <c r="H15" s="513"/>
      <c r="I15" s="513"/>
      <c r="J15" s="513"/>
      <c r="K15" s="529"/>
      <c r="L15" s="536" t="s">
        <v>248</v>
      </c>
      <c r="M15" s="540"/>
      <c r="N15" s="540"/>
      <c r="O15" s="550"/>
      <c r="P15" s="559">
        <v>8</v>
      </c>
      <c r="Q15" s="569">
        <v>8</v>
      </c>
      <c r="R15" s="569"/>
      <c r="S15" s="569"/>
      <c r="T15" s="569">
        <v>8</v>
      </c>
      <c r="U15" s="569">
        <v>8</v>
      </c>
      <c r="V15" s="587">
        <v>8</v>
      </c>
      <c r="W15" s="559">
        <v>8</v>
      </c>
      <c r="X15" s="569">
        <v>8</v>
      </c>
      <c r="Y15" s="569"/>
      <c r="Z15" s="569"/>
      <c r="AA15" s="569">
        <v>8</v>
      </c>
      <c r="AB15" s="569">
        <v>8</v>
      </c>
      <c r="AC15" s="587">
        <v>8</v>
      </c>
      <c r="AD15" s="559">
        <v>8</v>
      </c>
      <c r="AE15" s="569">
        <v>8</v>
      </c>
      <c r="AF15" s="569"/>
      <c r="AG15" s="569"/>
      <c r="AH15" s="569">
        <v>8</v>
      </c>
      <c r="AI15" s="569">
        <v>8</v>
      </c>
      <c r="AJ15" s="587">
        <v>8</v>
      </c>
      <c r="AK15" s="559">
        <v>8</v>
      </c>
      <c r="AL15" s="569">
        <v>8</v>
      </c>
      <c r="AM15" s="569"/>
      <c r="AN15" s="569"/>
      <c r="AO15" s="569">
        <v>8</v>
      </c>
      <c r="AP15" s="569">
        <v>8</v>
      </c>
      <c r="AQ15" s="587">
        <v>8</v>
      </c>
      <c r="AR15" s="559"/>
      <c r="AS15" s="569"/>
      <c r="AT15" s="587"/>
      <c r="AU15" s="615">
        <f t="shared" si="1"/>
        <v>160</v>
      </c>
      <c r="AV15" s="623"/>
      <c r="AW15" s="615">
        <f t="shared" si="2"/>
        <v>40</v>
      </c>
      <c r="AX15" s="623"/>
      <c r="AY15" s="630"/>
      <c r="AZ15" s="635"/>
      <c r="BA15" s="635"/>
      <c r="BB15" s="635"/>
      <c r="BC15" s="635"/>
      <c r="BD15" s="641"/>
    </row>
    <row r="16" spans="1:57" ht="39.950000000000003" customHeight="1">
      <c r="A16" s="456"/>
      <c r="B16" s="464">
        <f t="shared" si="3"/>
        <v>3</v>
      </c>
      <c r="C16" s="473" t="s">
        <v>384</v>
      </c>
      <c r="D16" s="489"/>
      <c r="E16" s="499" t="s">
        <v>302</v>
      </c>
      <c r="F16" s="504"/>
      <c r="G16" s="510" t="s">
        <v>384</v>
      </c>
      <c r="H16" s="513"/>
      <c r="I16" s="513"/>
      <c r="J16" s="513"/>
      <c r="K16" s="529"/>
      <c r="L16" s="536" t="s">
        <v>407</v>
      </c>
      <c r="M16" s="540"/>
      <c r="N16" s="540"/>
      <c r="O16" s="550"/>
      <c r="P16" s="559">
        <v>8</v>
      </c>
      <c r="Q16" s="569">
        <v>8</v>
      </c>
      <c r="R16" s="569"/>
      <c r="S16" s="569"/>
      <c r="T16" s="569">
        <v>8</v>
      </c>
      <c r="U16" s="569">
        <v>8</v>
      </c>
      <c r="V16" s="587">
        <v>8</v>
      </c>
      <c r="W16" s="559">
        <v>8</v>
      </c>
      <c r="X16" s="569">
        <v>8</v>
      </c>
      <c r="Y16" s="569"/>
      <c r="Z16" s="569"/>
      <c r="AA16" s="569">
        <v>8</v>
      </c>
      <c r="AB16" s="569">
        <v>8</v>
      </c>
      <c r="AC16" s="587">
        <v>8</v>
      </c>
      <c r="AD16" s="559">
        <v>8</v>
      </c>
      <c r="AE16" s="569">
        <v>8</v>
      </c>
      <c r="AF16" s="569"/>
      <c r="AG16" s="569"/>
      <c r="AH16" s="569">
        <v>8</v>
      </c>
      <c r="AI16" s="569">
        <v>8</v>
      </c>
      <c r="AJ16" s="587">
        <v>8</v>
      </c>
      <c r="AK16" s="559">
        <v>8</v>
      </c>
      <c r="AL16" s="569">
        <v>8</v>
      </c>
      <c r="AM16" s="569"/>
      <c r="AN16" s="569"/>
      <c r="AO16" s="569">
        <v>8</v>
      </c>
      <c r="AP16" s="569">
        <v>8</v>
      </c>
      <c r="AQ16" s="587">
        <v>8</v>
      </c>
      <c r="AR16" s="559"/>
      <c r="AS16" s="569"/>
      <c r="AT16" s="587"/>
      <c r="AU16" s="615">
        <f t="shared" si="1"/>
        <v>160</v>
      </c>
      <c r="AV16" s="623"/>
      <c r="AW16" s="615">
        <f t="shared" si="2"/>
        <v>40</v>
      </c>
      <c r="AX16" s="623"/>
      <c r="AY16" s="630"/>
      <c r="AZ16" s="635"/>
      <c r="BA16" s="635"/>
      <c r="BB16" s="635"/>
      <c r="BC16" s="635"/>
      <c r="BD16" s="641"/>
    </row>
    <row r="17" spans="1:56" ht="39.950000000000003" customHeight="1">
      <c r="A17" s="456"/>
      <c r="B17" s="464">
        <f t="shared" si="3"/>
        <v>4</v>
      </c>
      <c r="C17" s="473" t="s">
        <v>384</v>
      </c>
      <c r="D17" s="489"/>
      <c r="E17" s="499" t="s">
        <v>302</v>
      </c>
      <c r="F17" s="504"/>
      <c r="G17" s="510" t="s">
        <v>384</v>
      </c>
      <c r="H17" s="513"/>
      <c r="I17" s="513"/>
      <c r="J17" s="513"/>
      <c r="K17" s="529"/>
      <c r="L17" s="536" t="s">
        <v>266</v>
      </c>
      <c r="M17" s="540"/>
      <c r="N17" s="540"/>
      <c r="O17" s="550"/>
      <c r="P17" s="559">
        <v>8</v>
      </c>
      <c r="Q17" s="569">
        <v>8</v>
      </c>
      <c r="R17" s="569"/>
      <c r="S17" s="569"/>
      <c r="T17" s="569">
        <v>8</v>
      </c>
      <c r="U17" s="569">
        <v>8</v>
      </c>
      <c r="V17" s="587">
        <v>8</v>
      </c>
      <c r="W17" s="559">
        <v>8</v>
      </c>
      <c r="X17" s="569">
        <v>8</v>
      </c>
      <c r="Y17" s="569"/>
      <c r="Z17" s="569"/>
      <c r="AA17" s="569">
        <v>8</v>
      </c>
      <c r="AB17" s="569">
        <v>8</v>
      </c>
      <c r="AC17" s="587">
        <v>8</v>
      </c>
      <c r="AD17" s="559">
        <v>8</v>
      </c>
      <c r="AE17" s="569">
        <v>8</v>
      </c>
      <c r="AF17" s="569"/>
      <c r="AG17" s="569"/>
      <c r="AH17" s="569">
        <v>8</v>
      </c>
      <c r="AI17" s="569">
        <v>8</v>
      </c>
      <c r="AJ17" s="587">
        <v>8</v>
      </c>
      <c r="AK17" s="559">
        <v>8</v>
      </c>
      <c r="AL17" s="569">
        <v>8</v>
      </c>
      <c r="AM17" s="569"/>
      <c r="AN17" s="569"/>
      <c r="AO17" s="569">
        <v>8</v>
      </c>
      <c r="AP17" s="569">
        <v>8</v>
      </c>
      <c r="AQ17" s="587">
        <v>8</v>
      </c>
      <c r="AR17" s="559"/>
      <c r="AS17" s="569"/>
      <c r="AT17" s="587"/>
      <c r="AU17" s="615">
        <f t="shared" si="1"/>
        <v>160</v>
      </c>
      <c r="AV17" s="623"/>
      <c r="AW17" s="615">
        <f t="shared" si="2"/>
        <v>40</v>
      </c>
      <c r="AX17" s="623"/>
      <c r="AY17" s="630"/>
      <c r="AZ17" s="635"/>
      <c r="BA17" s="635"/>
      <c r="BB17" s="635"/>
      <c r="BC17" s="635"/>
      <c r="BD17" s="641"/>
    </row>
    <row r="18" spans="1:56" ht="39.950000000000003" customHeight="1">
      <c r="A18" s="456"/>
      <c r="B18" s="464">
        <f t="shared" si="3"/>
        <v>5</v>
      </c>
      <c r="C18" s="473" t="s">
        <v>384</v>
      </c>
      <c r="D18" s="489"/>
      <c r="E18" s="499" t="s">
        <v>387</v>
      </c>
      <c r="F18" s="504"/>
      <c r="G18" s="510" t="s">
        <v>384</v>
      </c>
      <c r="H18" s="513"/>
      <c r="I18" s="513"/>
      <c r="J18" s="513"/>
      <c r="K18" s="529"/>
      <c r="L18" s="536" t="s">
        <v>169</v>
      </c>
      <c r="M18" s="540"/>
      <c r="N18" s="540"/>
      <c r="O18" s="550"/>
      <c r="P18" s="559">
        <v>4</v>
      </c>
      <c r="Q18" s="569">
        <v>4</v>
      </c>
      <c r="R18" s="569"/>
      <c r="S18" s="569"/>
      <c r="T18" s="569">
        <v>4</v>
      </c>
      <c r="U18" s="569">
        <v>4</v>
      </c>
      <c r="V18" s="587">
        <v>4</v>
      </c>
      <c r="W18" s="559">
        <v>4</v>
      </c>
      <c r="X18" s="569">
        <v>4</v>
      </c>
      <c r="Y18" s="569"/>
      <c r="Z18" s="569"/>
      <c r="AA18" s="569">
        <v>4</v>
      </c>
      <c r="AB18" s="569">
        <v>4</v>
      </c>
      <c r="AC18" s="587">
        <v>4</v>
      </c>
      <c r="AD18" s="559">
        <v>4</v>
      </c>
      <c r="AE18" s="569">
        <v>4</v>
      </c>
      <c r="AF18" s="569"/>
      <c r="AG18" s="569"/>
      <c r="AH18" s="569">
        <v>4</v>
      </c>
      <c r="AI18" s="569">
        <v>4</v>
      </c>
      <c r="AJ18" s="587">
        <v>4</v>
      </c>
      <c r="AK18" s="559">
        <v>4</v>
      </c>
      <c r="AL18" s="569">
        <v>4</v>
      </c>
      <c r="AM18" s="569"/>
      <c r="AN18" s="569"/>
      <c r="AO18" s="569">
        <v>4</v>
      </c>
      <c r="AP18" s="569">
        <v>4</v>
      </c>
      <c r="AQ18" s="587">
        <v>4</v>
      </c>
      <c r="AR18" s="559"/>
      <c r="AS18" s="569"/>
      <c r="AT18" s="587"/>
      <c r="AU18" s="615">
        <f t="shared" si="1"/>
        <v>80</v>
      </c>
      <c r="AV18" s="623"/>
      <c r="AW18" s="615">
        <f t="shared" si="2"/>
        <v>20</v>
      </c>
      <c r="AX18" s="623"/>
      <c r="AY18" s="630"/>
      <c r="AZ18" s="635"/>
      <c r="BA18" s="635"/>
      <c r="BB18" s="635"/>
      <c r="BC18" s="635"/>
      <c r="BD18" s="641"/>
    </row>
    <row r="19" spans="1:56" ht="39.950000000000003" customHeight="1">
      <c r="A19" s="456"/>
      <c r="B19" s="464">
        <f t="shared" si="3"/>
        <v>6</v>
      </c>
      <c r="C19" s="473"/>
      <c r="D19" s="489"/>
      <c r="E19" s="499"/>
      <c r="F19" s="504"/>
      <c r="G19" s="510"/>
      <c r="H19" s="513"/>
      <c r="I19" s="513"/>
      <c r="J19" s="513"/>
      <c r="K19" s="529"/>
      <c r="L19" s="536"/>
      <c r="M19" s="540"/>
      <c r="N19" s="540"/>
      <c r="O19" s="550"/>
      <c r="P19" s="559"/>
      <c r="Q19" s="569"/>
      <c r="R19" s="569"/>
      <c r="S19" s="569"/>
      <c r="T19" s="569"/>
      <c r="U19" s="569"/>
      <c r="V19" s="587"/>
      <c r="W19" s="559"/>
      <c r="X19" s="569"/>
      <c r="Y19" s="569"/>
      <c r="Z19" s="569"/>
      <c r="AA19" s="569"/>
      <c r="AB19" s="569"/>
      <c r="AC19" s="587"/>
      <c r="AD19" s="559"/>
      <c r="AE19" s="569"/>
      <c r="AF19" s="569"/>
      <c r="AG19" s="569"/>
      <c r="AH19" s="569"/>
      <c r="AI19" s="569"/>
      <c r="AJ19" s="587"/>
      <c r="AK19" s="559"/>
      <c r="AL19" s="569"/>
      <c r="AM19" s="569"/>
      <c r="AN19" s="569"/>
      <c r="AO19" s="569"/>
      <c r="AP19" s="569"/>
      <c r="AQ19" s="587"/>
      <c r="AR19" s="559"/>
      <c r="AS19" s="569"/>
      <c r="AT19" s="587"/>
      <c r="AU19" s="615">
        <f t="shared" si="1"/>
        <v>0</v>
      </c>
      <c r="AV19" s="623"/>
      <c r="AW19" s="615">
        <f t="shared" si="2"/>
        <v>0</v>
      </c>
      <c r="AX19" s="623"/>
      <c r="AY19" s="630"/>
      <c r="AZ19" s="635"/>
      <c r="BA19" s="635"/>
      <c r="BB19" s="635"/>
      <c r="BC19" s="635"/>
      <c r="BD19" s="641"/>
    </row>
    <row r="20" spans="1:56" ht="39.950000000000003" customHeight="1">
      <c r="A20" s="456"/>
      <c r="B20" s="464">
        <f t="shared" si="3"/>
        <v>7</v>
      </c>
      <c r="C20" s="473"/>
      <c r="D20" s="489"/>
      <c r="E20" s="499"/>
      <c r="F20" s="504"/>
      <c r="G20" s="510"/>
      <c r="H20" s="513"/>
      <c r="I20" s="513"/>
      <c r="J20" s="513"/>
      <c r="K20" s="529"/>
      <c r="L20" s="536"/>
      <c r="M20" s="540"/>
      <c r="N20" s="540"/>
      <c r="O20" s="550"/>
      <c r="P20" s="559"/>
      <c r="Q20" s="569"/>
      <c r="R20" s="569"/>
      <c r="S20" s="569"/>
      <c r="T20" s="569"/>
      <c r="U20" s="569"/>
      <c r="V20" s="587"/>
      <c r="W20" s="559"/>
      <c r="X20" s="569"/>
      <c r="Y20" s="569"/>
      <c r="Z20" s="569"/>
      <c r="AA20" s="569"/>
      <c r="AB20" s="569"/>
      <c r="AC20" s="587"/>
      <c r="AD20" s="559"/>
      <c r="AE20" s="569"/>
      <c r="AF20" s="569"/>
      <c r="AG20" s="569"/>
      <c r="AH20" s="569"/>
      <c r="AI20" s="569"/>
      <c r="AJ20" s="587"/>
      <c r="AK20" s="559"/>
      <c r="AL20" s="569"/>
      <c r="AM20" s="569"/>
      <c r="AN20" s="569"/>
      <c r="AO20" s="569"/>
      <c r="AP20" s="569"/>
      <c r="AQ20" s="587"/>
      <c r="AR20" s="559"/>
      <c r="AS20" s="569"/>
      <c r="AT20" s="587"/>
      <c r="AU20" s="615">
        <f t="shared" si="1"/>
        <v>0</v>
      </c>
      <c r="AV20" s="623"/>
      <c r="AW20" s="615">
        <f t="shared" si="2"/>
        <v>0</v>
      </c>
      <c r="AX20" s="623"/>
      <c r="AY20" s="630"/>
      <c r="AZ20" s="635"/>
      <c r="BA20" s="635"/>
      <c r="BB20" s="635"/>
      <c r="BC20" s="635"/>
      <c r="BD20" s="641"/>
    </row>
    <row r="21" spans="1:56" ht="39.950000000000003" customHeight="1">
      <c r="A21" s="456"/>
      <c r="B21" s="464">
        <f t="shared" si="3"/>
        <v>8</v>
      </c>
      <c r="C21" s="473"/>
      <c r="D21" s="489"/>
      <c r="E21" s="499"/>
      <c r="F21" s="504"/>
      <c r="G21" s="510"/>
      <c r="H21" s="513"/>
      <c r="I21" s="513"/>
      <c r="J21" s="513"/>
      <c r="K21" s="529"/>
      <c r="L21" s="536"/>
      <c r="M21" s="540"/>
      <c r="N21" s="540"/>
      <c r="O21" s="550"/>
      <c r="P21" s="559"/>
      <c r="Q21" s="569"/>
      <c r="R21" s="569"/>
      <c r="S21" s="569"/>
      <c r="T21" s="569"/>
      <c r="U21" s="569"/>
      <c r="V21" s="587"/>
      <c r="W21" s="559"/>
      <c r="X21" s="569"/>
      <c r="Y21" s="569"/>
      <c r="Z21" s="569"/>
      <c r="AA21" s="569"/>
      <c r="AB21" s="569"/>
      <c r="AC21" s="587"/>
      <c r="AD21" s="559"/>
      <c r="AE21" s="569"/>
      <c r="AF21" s="569"/>
      <c r="AG21" s="569"/>
      <c r="AH21" s="569"/>
      <c r="AI21" s="569"/>
      <c r="AJ21" s="587"/>
      <c r="AK21" s="559"/>
      <c r="AL21" s="569"/>
      <c r="AM21" s="569"/>
      <c r="AN21" s="569"/>
      <c r="AO21" s="569"/>
      <c r="AP21" s="569"/>
      <c r="AQ21" s="587"/>
      <c r="AR21" s="559"/>
      <c r="AS21" s="569"/>
      <c r="AT21" s="587"/>
      <c r="AU21" s="615">
        <f t="shared" si="1"/>
        <v>0</v>
      </c>
      <c r="AV21" s="623"/>
      <c r="AW21" s="615">
        <f t="shared" si="2"/>
        <v>0</v>
      </c>
      <c r="AX21" s="623"/>
      <c r="AY21" s="630"/>
      <c r="AZ21" s="635"/>
      <c r="BA21" s="635"/>
      <c r="BB21" s="635"/>
      <c r="BC21" s="635"/>
      <c r="BD21" s="641"/>
    </row>
    <row r="22" spans="1:56" ht="39.950000000000003" customHeight="1">
      <c r="A22" s="456"/>
      <c r="B22" s="464">
        <f t="shared" si="3"/>
        <v>9</v>
      </c>
      <c r="C22" s="473"/>
      <c r="D22" s="489"/>
      <c r="E22" s="499"/>
      <c r="F22" s="504"/>
      <c r="G22" s="510"/>
      <c r="H22" s="513"/>
      <c r="I22" s="513"/>
      <c r="J22" s="513"/>
      <c r="K22" s="529"/>
      <c r="L22" s="536"/>
      <c r="M22" s="540"/>
      <c r="N22" s="540"/>
      <c r="O22" s="550"/>
      <c r="P22" s="559"/>
      <c r="Q22" s="569"/>
      <c r="R22" s="569"/>
      <c r="S22" s="569"/>
      <c r="T22" s="569"/>
      <c r="U22" s="569"/>
      <c r="V22" s="587"/>
      <c r="W22" s="559"/>
      <c r="X22" s="569"/>
      <c r="Y22" s="569"/>
      <c r="Z22" s="569"/>
      <c r="AA22" s="569"/>
      <c r="AB22" s="569"/>
      <c r="AC22" s="587"/>
      <c r="AD22" s="559"/>
      <c r="AE22" s="569"/>
      <c r="AF22" s="569"/>
      <c r="AG22" s="569"/>
      <c r="AH22" s="569"/>
      <c r="AI22" s="569"/>
      <c r="AJ22" s="587"/>
      <c r="AK22" s="559"/>
      <c r="AL22" s="569"/>
      <c r="AM22" s="569"/>
      <c r="AN22" s="569"/>
      <c r="AO22" s="569"/>
      <c r="AP22" s="569"/>
      <c r="AQ22" s="587"/>
      <c r="AR22" s="559"/>
      <c r="AS22" s="569"/>
      <c r="AT22" s="587"/>
      <c r="AU22" s="615">
        <f t="shared" si="1"/>
        <v>0</v>
      </c>
      <c r="AV22" s="623"/>
      <c r="AW22" s="615">
        <f t="shared" si="2"/>
        <v>0</v>
      </c>
      <c r="AX22" s="623"/>
      <c r="AY22" s="630"/>
      <c r="AZ22" s="635"/>
      <c r="BA22" s="635"/>
      <c r="BB22" s="635"/>
      <c r="BC22" s="635"/>
      <c r="BD22" s="641"/>
    </row>
    <row r="23" spans="1:56" ht="39.950000000000003" customHeight="1">
      <c r="A23" s="456"/>
      <c r="B23" s="464">
        <f t="shared" si="3"/>
        <v>10</v>
      </c>
      <c r="C23" s="473"/>
      <c r="D23" s="489"/>
      <c r="E23" s="499"/>
      <c r="F23" s="504"/>
      <c r="G23" s="510"/>
      <c r="H23" s="513"/>
      <c r="I23" s="513"/>
      <c r="J23" s="513"/>
      <c r="K23" s="529"/>
      <c r="L23" s="536"/>
      <c r="M23" s="540"/>
      <c r="N23" s="540"/>
      <c r="O23" s="550"/>
      <c r="P23" s="559"/>
      <c r="Q23" s="569"/>
      <c r="R23" s="569"/>
      <c r="S23" s="569"/>
      <c r="T23" s="569"/>
      <c r="U23" s="569"/>
      <c r="V23" s="587"/>
      <c r="W23" s="559"/>
      <c r="X23" s="569"/>
      <c r="Y23" s="569"/>
      <c r="Z23" s="569"/>
      <c r="AA23" s="569"/>
      <c r="AB23" s="569"/>
      <c r="AC23" s="587"/>
      <c r="AD23" s="559"/>
      <c r="AE23" s="569"/>
      <c r="AF23" s="569"/>
      <c r="AG23" s="569"/>
      <c r="AH23" s="569"/>
      <c r="AI23" s="569"/>
      <c r="AJ23" s="587"/>
      <c r="AK23" s="559"/>
      <c r="AL23" s="569"/>
      <c r="AM23" s="569"/>
      <c r="AN23" s="569"/>
      <c r="AO23" s="569"/>
      <c r="AP23" s="569"/>
      <c r="AQ23" s="587"/>
      <c r="AR23" s="559"/>
      <c r="AS23" s="569"/>
      <c r="AT23" s="587"/>
      <c r="AU23" s="615">
        <f t="shared" si="1"/>
        <v>0</v>
      </c>
      <c r="AV23" s="623"/>
      <c r="AW23" s="615">
        <f t="shared" si="2"/>
        <v>0</v>
      </c>
      <c r="AX23" s="623"/>
      <c r="AY23" s="630"/>
      <c r="AZ23" s="635"/>
      <c r="BA23" s="635"/>
      <c r="BB23" s="635"/>
      <c r="BC23" s="635"/>
      <c r="BD23" s="641"/>
    </row>
    <row r="24" spans="1:56" ht="39.950000000000003" customHeight="1">
      <c r="A24" s="456"/>
      <c r="B24" s="464">
        <f t="shared" si="3"/>
        <v>11</v>
      </c>
      <c r="C24" s="473"/>
      <c r="D24" s="489"/>
      <c r="E24" s="499"/>
      <c r="F24" s="504"/>
      <c r="G24" s="510"/>
      <c r="H24" s="513"/>
      <c r="I24" s="513"/>
      <c r="J24" s="513"/>
      <c r="K24" s="529"/>
      <c r="L24" s="536"/>
      <c r="M24" s="540"/>
      <c r="N24" s="540"/>
      <c r="O24" s="550"/>
      <c r="P24" s="559"/>
      <c r="Q24" s="569"/>
      <c r="R24" s="569"/>
      <c r="S24" s="569"/>
      <c r="T24" s="569"/>
      <c r="U24" s="569"/>
      <c r="V24" s="587"/>
      <c r="W24" s="559"/>
      <c r="X24" s="569"/>
      <c r="Y24" s="569"/>
      <c r="Z24" s="569"/>
      <c r="AA24" s="569"/>
      <c r="AB24" s="569"/>
      <c r="AC24" s="587"/>
      <c r="AD24" s="559"/>
      <c r="AE24" s="569"/>
      <c r="AF24" s="569"/>
      <c r="AG24" s="569"/>
      <c r="AH24" s="569"/>
      <c r="AI24" s="569"/>
      <c r="AJ24" s="587"/>
      <c r="AK24" s="559"/>
      <c r="AL24" s="569"/>
      <c r="AM24" s="569"/>
      <c r="AN24" s="569"/>
      <c r="AO24" s="569"/>
      <c r="AP24" s="569"/>
      <c r="AQ24" s="587"/>
      <c r="AR24" s="559"/>
      <c r="AS24" s="569"/>
      <c r="AT24" s="587"/>
      <c r="AU24" s="615">
        <f t="shared" si="1"/>
        <v>0</v>
      </c>
      <c r="AV24" s="623"/>
      <c r="AW24" s="615">
        <f t="shared" si="2"/>
        <v>0</v>
      </c>
      <c r="AX24" s="623"/>
      <c r="AY24" s="630"/>
      <c r="AZ24" s="635"/>
      <c r="BA24" s="635"/>
      <c r="BB24" s="635"/>
      <c r="BC24" s="635"/>
      <c r="BD24" s="641"/>
    </row>
    <row r="25" spans="1:56" ht="39.950000000000003" customHeight="1">
      <c r="A25" s="456"/>
      <c r="B25" s="464">
        <f t="shared" si="3"/>
        <v>12</v>
      </c>
      <c r="C25" s="473"/>
      <c r="D25" s="489"/>
      <c r="E25" s="499"/>
      <c r="F25" s="504"/>
      <c r="G25" s="510"/>
      <c r="H25" s="513"/>
      <c r="I25" s="513"/>
      <c r="J25" s="513"/>
      <c r="K25" s="529"/>
      <c r="L25" s="536"/>
      <c r="M25" s="540"/>
      <c r="N25" s="540"/>
      <c r="O25" s="550"/>
      <c r="P25" s="559"/>
      <c r="Q25" s="569"/>
      <c r="R25" s="569"/>
      <c r="S25" s="569"/>
      <c r="T25" s="569"/>
      <c r="U25" s="569"/>
      <c r="V25" s="587"/>
      <c r="W25" s="559"/>
      <c r="X25" s="569"/>
      <c r="Y25" s="569"/>
      <c r="Z25" s="569"/>
      <c r="AA25" s="569"/>
      <c r="AB25" s="569"/>
      <c r="AC25" s="587"/>
      <c r="AD25" s="559"/>
      <c r="AE25" s="569"/>
      <c r="AF25" s="569"/>
      <c r="AG25" s="569"/>
      <c r="AH25" s="569"/>
      <c r="AI25" s="569"/>
      <c r="AJ25" s="587"/>
      <c r="AK25" s="559"/>
      <c r="AL25" s="569"/>
      <c r="AM25" s="569"/>
      <c r="AN25" s="569"/>
      <c r="AO25" s="569"/>
      <c r="AP25" s="569"/>
      <c r="AQ25" s="587"/>
      <c r="AR25" s="559"/>
      <c r="AS25" s="569"/>
      <c r="AT25" s="587"/>
      <c r="AU25" s="615">
        <f t="shared" si="1"/>
        <v>0</v>
      </c>
      <c r="AV25" s="623"/>
      <c r="AW25" s="615">
        <f t="shared" si="2"/>
        <v>0</v>
      </c>
      <c r="AX25" s="623"/>
      <c r="AY25" s="630"/>
      <c r="AZ25" s="635"/>
      <c r="BA25" s="635"/>
      <c r="BB25" s="635"/>
      <c r="BC25" s="635"/>
      <c r="BD25" s="641"/>
    </row>
    <row r="26" spans="1:56" ht="39.950000000000003" customHeight="1">
      <c r="A26" s="456"/>
      <c r="B26" s="464">
        <f t="shared" si="3"/>
        <v>13</v>
      </c>
      <c r="C26" s="473"/>
      <c r="D26" s="489"/>
      <c r="E26" s="499"/>
      <c r="F26" s="504"/>
      <c r="G26" s="510"/>
      <c r="H26" s="513"/>
      <c r="I26" s="513"/>
      <c r="J26" s="513"/>
      <c r="K26" s="529"/>
      <c r="L26" s="536"/>
      <c r="M26" s="540"/>
      <c r="N26" s="540"/>
      <c r="O26" s="550"/>
      <c r="P26" s="559"/>
      <c r="Q26" s="569"/>
      <c r="R26" s="569"/>
      <c r="S26" s="569"/>
      <c r="T26" s="569"/>
      <c r="U26" s="569"/>
      <c r="V26" s="587"/>
      <c r="W26" s="559"/>
      <c r="X26" s="569"/>
      <c r="Y26" s="569"/>
      <c r="Z26" s="569"/>
      <c r="AA26" s="569"/>
      <c r="AB26" s="569"/>
      <c r="AC26" s="587"/>
      <c r="AD26" s="559"/>
      <c r="AE26" s="569"/>
      <c r="AF26" s="569"/>
      <c r="AG26" s="569"/>
      <c r="AH26" s="569"/>
      <c r="AI26" s="569"/>
      <c r="AJ26" s="587"/>
      <c r="AK26" s="559"/>
      <c r="AL26" s="569"/>
      <c r="AM26" s="569"/>
      <c r="AN26" s="569"/>
      <c r="AO26" s="569"/>
      <c r="AP26" s="569"/>
      <c r="AQ26" s="587"/>
      <c r="AR26" s="559"/>
      <c r="AS26" s="569"/>
      <c r="AT26" s="587"/>
      <c r="AU26" s="615">
        <f t="shared" si="1"/>
        <v>0</v>
      </c>
      <c r="AV26" s="623"/>
      <c r="AW26" s="615">
        <f t="shared" si="2"/>
        <v>0</v>
      </c>
      <c r="AX26" s="623"/>
      <c r="AY26" s="630"/>
      <c r="AZ26" s="635"/>
      <c r="BA26" s="635"/>
      <c r="BB26" s="635"/>
      <c r="BC26" s="635"/>
      <c r="BD26" s="641"/>
    </row>
    <row r="27" spans="1:56" ht="39.950000000000003" customHeight="1">
      <c r="A27" s="456"/>
      <c r="B27" s="464">
        <f t="shared" si="3"/>
        <v>14</v>
      </c>
      <c r="C27" s="473"/>
      <c r="D27" s="489"/>
      <c r="E27" s="499"/>
      <c r="F27" s="504"/>
      <c r="G27" s="510"/>
      <c r="H27" s="513"/>
      <c r="I27" s="513"/>
      <c r="J27" s="513"/>
      <c r="K27" s="529"/>
      <c r="L27" s="536"/>
      <c r="M27" s="540"/>
      <c r="N27" s="540"/>
      <c r="O27" s="550"/>
      <c r="P27" s="559"/>
      <c r="Q27" s="569"/>
      <c r="R27" s="569"/>
      <c r="S27" s="569"/>
      <c r="T27" s="569"/>
      <c r="U27" s="569"/>
      <c r="V27" s="587"/>
      <c r="W27" s="559"/>
      <c r="X27" s="569"/>
      <c r="Y27" s="569"/>
      <c r="Z27" s="569"/>
      <c r="AA27" s="569"/>
      <c r="AB27" s="569"/>
      <c r="AC27" s="587"/>
      <c r="AD27" s="559"/>
      <c r="AE27" s="569"/>
      <c r="AF27" s="569"/>
      <c r="AG27" s="569"/>
      <c r="AH27" s="569"/>
      <c r="AI27" s="569"/>
      <c r="AJ27" s="587"/>
      <c r="AK27" s="559"/>
      <c r="AL27" s="569"/>
      <c r="AM27" s="569"/>
      <c r="AN27" s="569"/>
      <c r="AO27" s="569"/>
      <c r="AP27" s="569"/>
      <c r="AQ27" s="587"/>
      <c r="AR27" s="559"/>
      <c r="AS27" s="569"/>
      <c r="AT27" s="587"/>
      <c r="AU27" s="615">
        <f t="shared" si="1"/>
        <v>0</v>
      </c>
      <c r="AV27" s="623"/>
      <c r="AW27" s="615">
        <f t="shared" si="2"/>
        <v>0</v>
      </c>
      <c r="AX27" s="623"/>
      <c r="AY27" s="630"/>
      <c r="AZ27" s="635"/>
      <c r="BA27" s="635"/>
      <c r="BB27" s="635"/>
      <c r="BC27" s="635"/>
      <c r="BD27" s="641"/>
    </row>
    <row r="28" spans="1:56" ht="39.950000000000003" customHeight="1">
      <c r="A28" s="456"/>
      <c r="B28" s="464">
        <f t="shared" si="3"/>
        <v>15</v>
      </c>
      <c r="C28" s="473"/>
      <c r="D28" s="489"/>
      <c r="E28" s="499"/>
      <c r="F28" s="504"/>
      <c r="G28" s="510"/>
      <c r="H28" s="513"/>
      <c r="I28" s="513"/>
      <c r="J28" s="513"/>
      <c r="K28" s="529"/>
      <c r="L28" s="536"/>
      <c r="M28" s="540"/>
      <c r="N28" s="540"/>
      <c r="O28" s="550"/>
      <c r="P28" s="559"/>
      <c r="Q28" s="569"/>
      <c r="R28" s="569"/>
      <c r="S28" s="569"/>
      <c r="T28" s="569"/>
      <c r="U28" s="569"/>
      <c r="V28" s="587"/>
      <c r="W28" s="559"/>
      <c r="X28" s="569"/>
      <c r="Y28" s="569"/>
      <c r="Z28" s="569"/>
      <c r="AA28" s="569"/>
      <c r="AB28" s="569"/>
      <c r="AC28" s="587"/>
      <c r="AD28" s="559"/>
      <c r="AE28" s="569"/>
      <c r="AF28" s="569"/>
      <c r="AG28" s="569"/>
      <c r="AH28" s="569"/>
      <c r="AI28" s="569"/>
      <c r="AJ28" s="587"/>
      <c r="AK28" s="559"/>
      <c r="AL28" s="569"/>
      <c r="AM28" s="569"/>
      <c r="AN28" s="569"/>
      <c r="AO28" s="569"/>
      <c r="AP28" s="569"/>
      <c r="AQ28" s="587"/>
      <c r="AR28" s="559"/>
      <c r="AS28" s="569"/>
      <c r="AT28" s="587"/>
      <c r="AU28" s="615">
        <f t="shared" si="1"/>
        <v>0</v>
      </c>
      <c r="AV28" s="623"/>
      <c r="AW28" s="615">
        <f t="shared" si="2"/>
        <v>0</v>
      </c>
      <c r="AX28" s="623"/>
      <c r="AY28" s="630"/>
      <c r="AZ28" s="635"/>
      <c r="BA28" s="635"/>
      <c r="BB28" s="635"/>
      <c r="BC28" s="635"/>
      <c r="BD28" s="641"/>
    </row>
    <row r="29" spans="1:56" ht="39.950000000000003" customHeight="1">
      <c r="A29" s="456"/>
      <c r="B29" s="464">
        <f t="shared" si="3"/>
        <v>16</v>
      </c>
      <c r="C29" s="473"/>
      <c r="D29" s="489"/>
      <c r="E29" s="499"/>
      <c r="F29" s="504"/>
      <c r="G29" s="510"/>
      <c r="H29" s="513"/>
      <c r="I29" s="513"/>
      <c r="J29" s="513"/>
      <c r="K29" s="529"/>
      <c r="L29" s="536"/>
      <c r="M29" s="540"/>
      <c r="N29" s="540"/>
      <c r="O29" s="550"/>
      <c r="P29" s="559"/>
      <c r="Q29" s="569"/>
      <c r="R29" s="569"/>
      <c r="S29" s="569"/>
      <c r="T29" s="569"/>
      <c r="U29" s="569"/>
      <c r="V29" s="587"/>
      <c r="W29" s="559"/>
      <c r="X29" s="569"/>
      <c r="Y29" s="569"/>
      <c r="Z29" s="569"/>
      <c r="AA29" s="569"/>
      <c r="AB29" s="569"/>
      <c r="AC29" s="587"/>
      <c r="AD29" s="559"/>
      <c r="AE29" s="569"/>
      <c r="AF29" s="569"/>
      <c r="AG29" s="569"/>
      <c r="AH29" s="569"/>
      <c r="AI29" s="569"/>
      <c r="AJ29" s="587"/>
      <c r="AK29" s="559"/>
      <c r="AL29" s="569"/>
      <c r="AM29" s="569"/>
      <c r="AN29" s="569"/>
      <c r="AO29" s="569"/>
      <c r="AP29" s="569"/>
      <c r="AQ29" s="587"/>
      <c r="AR29" s="559"/>
      <c r="AS29" s="569"/>
      <c r="AT29" s="587"/>
      <c r="AU29" s="615">
        <f t="shared" si="1"/>
        <v>0</v>
      </c>
      <c r="AV29" s="623"/>
      <c r="AW29" s="615">
        <f t="shared" si="2"/>
        <v>0</v>
      </c>
      <c r="AX29" s="623"/>
      <c r="AY29" s="630"/>
      <c r="AZ29" s="635"/>
      <c r="BA29" s="635"/>
      <c r="BB29" s="635"/>
      <c r="BC29" s="635"/>
      <c r="BD29" s="641"/>
    </row>
    <row r="30" spans="1:56" ht="39.950000000000003" customHeight="1">
      <c r="A30" s="456"/>
      <c r="B30" s="464">
        <f t="shared" si="3"/>
        <v>17</v>
      </c>
      <c r="C30" s="473"/>
      <c r="D30" s="489"/>
      <c r="E30" s="499"/>
      <c r="F30" s="504"/>
      <c r="G30" s="510"/>
      <c r="H30" s="513"/>
      <c r="I30" s="513"/>
      <c r="J30" s="513"/>
      <c r="K30" s="529"/>
      <c r="L30" s="536"/>
      <c r="M30" s="540"/>
      <c r="N30" s="540"/>
      <c r="O30" s="550"/>
      <c r="P30" s="559"/>
      <c r="Q30" s="569"/>
      <c r="R30" s="569"/>
      <c r="S30" s="569"/>
      <c r="T30" s="569"/>
      <c r="U30" s="569"/>
      <c r="V30" s="587"/>
      <c r="W30" s="559"/>
      <c r="X30" s="569"/>
      <c r="Y30" s="569"/>
      <c r="Z30" s="569"/>
      <c r="AA30" s="569"/>
      <c r="AB30" s="569"/>
      <c r="AC30" s="587"/>
      <c r="AD30" s="559"/>
      <c r="AE30" s="569"/>
      <c r="AF30" s="569"/>
      <c r="AG30" s="569"/>
      <c r="AH30" s="569"/>
      <c r="AI30" s="569"/>
      <c r="AJ30" s="587"/>
      <c r="AK30" s="559"/>
      <c r="AL30" s="569"/>
      <c r="AM30" s="569"/>
      <c r="AN30" s="569"/>
      <c r="AO30" s="569"/>
      <c r="AP30" s="569"/>
      <c r="AQ30" s="587"/>
      <c r="AR30" s="559"/>
      <c r="AS30" s="569"/>
      <c r="AT30" s="587"/>
      <c r="AU30" s="615">
        <f t="shared" si="1"/>
        <v>0</v>
      </c>
      <c r="AV30" s="623"/>
      <c r="AW30" s="615">
        <f t="shared" si="2"/>
        <v>0</v>
      </c>
      <c r="AX30" s="623"/>
      <c r="AY30" s="630"/>
      <c r="AZ30" s="635"/>
      <c r="BA30" s="635"/>
      <c r="BB30" s="635"/>
      <c r="BC30" s="635"/>
      <c r="BD30" s="641"/>
    </row>
    <row r="31" spans="1:56" ht="39.950000000000003" customHeight="1">
      <c r="A31" s="456"/>
      <c r="B31" s="465">
        <f t="shared" si="3"/>
        <v>18</v>
      </c>
      <c r="C31" s="474"/>
      <c r="D31" s="490"/>
      <c r="E31" s="500"/>
      <c r="F31" s="505"/>
      <c r="G31" s="511"/>
      <c r="H31" s="514"/>
      <c r="I31" s="514"/>
      <c r="J31" s="514"/>
      <c r="K31" s="530"/>
      <c r="L31" s="537"/>
      <c r="M31" s="541"/>
      <c r="N31" s="541"/>
      <c r="O31" s="551"/>
      <c r="P31" s="560"/>
      <c r="Q31" s="570"/>
      <c r="R31" s="570"/>
      <c r="S31" s="570"/>
      <c r="T31" s="570"/>
      <c r="U31" s="570"/>
      <c r="V31" s="588"/>
      <c r="W31" s="560"/>
      <c r="X31" s="570"/>
      <c r="Y31" s="570"/>
      <c r="Z31" s="570"/>
      <c r="AA31" s="570"/>
      <c r="AB31" s="570"/>
      <c r="AC31" s="588"/>
      <c r="AD31" s="560"/>
      <c r="AE31" s="570"/>
      <c r="AF31" s="570"/>
      <c r="AG31" s="570"/>
      <c r="AH31" s="570"/>
      <c r="AI31" s="570"/>
      <c r="AJ31" s="588"/>
      <c r="AK31" s="560"/>
      <c r="AL31" s="570"/>
      <c r="AM31" s="570"/>
      <c r="AN31" s="570"/>
      <c r="AO31" s="570"/>
      <c r="AP31" s="570"/>
      <c r="AQ31" s="588"/>
      <c r="AR31" s="560"/>
      <c r="AS31" s="570"/>
      <c r="AT31" s="588"/>
      <c r="AU31" s="616">
        <f t="shared" si="1"/>
        <v>0</v>
      </c>
      <c r="AV31" s="624"/>
      <c r="AW31" s="616">
        <f t="shared" si="2"/>
        <v>0</v>
      </c>
      <c r="AX31" s="624"/>
      <c r="AY31" s="631"/>
      <c r="AZ31" s="636"/>
      <c r="BA31" s="636"/>
      <c r="BB31" s="636"/>
      <c r="BC31" s="636"/>
      <c r="BD31" s="642"/>
    </row>
    <row r="32" spans="1:56" ht="20.25" customHeight="1">
      <c r="A32" s="456"/>
      <c r="B32" s="456"/>
      <c r="C32" s="475"/>
      <c r="D32" s="491"/>
      <c r="E32" s="501"/>
      <c r="F32" s="506"/>
      <c r="G32" s="506"/>
      <c r="H32" s="506"/>
      <c r="I32" s="506"/>
      <c r="J32" s="506"/>
      <c r="K32" s="506"/>
      <c r="L32" s="506"/>
      <c r="M32" s="506"/>
      <c r="N32" s="506"/>
      <c r="O32" s="506"/>
      <c r="P32" s="506"/>
      <c r="Q32" s="506"/>
      <c r="R32" s="506"/>
      <c r="S32" s="506"/>
      <c r="T32" s="506"/>
      <c r="U32" s="506"/>
      <c r="V32" s="506"/>
      <c r="W32" s="506"/>
      <c r="X32" s="506"/>
      <c r="Y32" s="506"/>
      <c r="Z32" s="506"/>
      <c r="AA32" s="652"/>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row>
    <row r="33" spans="1:56" ht="20.25" customHeight="1">
      <c r="A33" s="456"/>
      <c r="B33" s="466" t="s">
        <v>379</v>
      </c>
      <c r="C33" s="466"/>
      <c r="D33" s="466"/>
      <c r="E33" s="466"/>
      <c r="F33" s="466"/>
      <c r="G33" s="466"/>
      <c r="H33" s="466"/>
      <c r="I33" s="466"/>
      <c r="J33" s="466"/>
      <c r="K33" s="466"/>
      <c r="L33" s="479"/>
      <c r="M33" s="466"/>
      <c r="N33" s="466"/>
      <c r="O33" s="466"/>
      <c r="P33" s="466"/>
      <c r="Q33" s="466"/>
      <c r="R33" s="466"/>
      <c r="S33" s="466"/>
      <c r="T33" s="466" t="s">
        <v>415</v>
      </c>
      <c r="U33" s="466"/>
      <c r="V33" s="466"/>
      <c r="W33" s="466"/>
      <c r="X33" s="466"/>
      <c r="Y33" s="466"/>
      <c r="Z33" s="579"/>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6"/>
      <c r="BC33" s="506"/>
      <c r="BD33" s="506"/>
    </row>
    <row r="34" spans="1:56" ht="20.25" customHeight="1">
      <c r="A34" s="456"/>
      <c r="B34" s="466"/>
      <c r="C34" s="476" t="s">
        <v>113</v>
      </c>
      <c r="D34" s="476"/>
      <c r="E34" s="476" t="s">
        <v>123</v>
      </c>
      <c r="F34" s="476"/>
      <c r="G34" s="476"/>
      <c r="H34" s="476"/>
      <c r="I34" s="466"/>
      <c r="J34" s="522" t="s">
        <v>357</v>
      </c>
      <c r="K34" s="522"/>
      <c r="L34" s="522"/>
      <c r="M34" s="522"/>
      <c r="N34" s="481"/>
      <c r="O34" s="481"/>
      <c r="P34" s="561" t="s">
        <v>112</v>
      </c>
      <c r="Q34" s="561"/>
      <c r="R34" s="466"/>
      <c r="S34" s="466"/>
      <c r="T34" s="478" t="s">
        <v>347</v>
      </c>
      <c r="U34" s="492"/>
      <c r="V34" s="478" t="s">
        <v>416</v>
      </c>
      <c r="W34" s="494"/>
      <c r="X34" s="494"/>
      <c r="Y34" s="492"/>
      <c r="Z34" s="579"/>
      <c r="AA34" s="506"/>
      <c r="AB34" s="506"/>
      <c r="AC34" s="506"/>
      <c r="AD34" s="506"/>
      <c r="AE34" s="506"/>
      <c r="AF34" s="506"/>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6"/>
      <c r="BC34" s="506"/>
      <c r="BD34" s="506"/>
    </row>
    <row r="35" spans="1:56" ht="20.25" customHeight="1">
      <c r="A35" s="456"/>
      <c r="B35" s="466"/>
      <c r="C35" s="477"/>
      <c r="D35" s="477"/>
      <c r="E35" s="477" t="s">
        <v>390</v>
      </c>
      <c r="F35" s="477"/>
      <c r="G35" s="477" t="s">
        <v>399</v>
      </c>
      <c r="H35" s="477"/>
      <c r="I35" s="466"/>
      <c r="J35" s="477" t="s">
        <v>390</v>
      </c>
      <c r="K35" s="477"/>
      <c r="L35" s="477" t="s">
        <v>399</v>
      </c>
      <c r="M35" s="477"/>
      <c r="N35" s="481"/>
      <c r="O35" s="481"/>
      <c r="P35" s="561" t="s">
        <v>372</v>
      </c>
      <c r="Q35" s="561"/>
      <c r="R35" s="466"/>
      <c r="S35" s="466"/>
      <c r="T35" s="478" t="s">
        <v>302</v>
      </c>
      <c r="U35" s="492"/>
      <c r="V35" s="478" t="s">
        <v>417</v>
      </c>
      <c r="W35" s="494"/>
      <c r="X35" s="494"/>
      <c r="Y35" s="492"/>
      <c r="Z35" s="597"/>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row>
    <row r="36" spans="1:56" ht="20.25" customHeight="1">
      <c r="A36" s="456"/>
      <c r="B36" s="466"/>
      <c r="C36" s="478" t="s">
        <v>302</v>
      </c>
      <c r="D36" s="492"/>
      <c r="E36" s="502">
        <f>SUMIFS($AU$14:$AV$31,$C$14:$D$31,"介護支援専門員",$E$14:$F$31,"A")</f>
        <v>480</v>
      </c>
      <c r="F36" s="507"/>
      <c r="G36" s="502">
        <f>SUMIFS($AW$14:$AX$31,$C$14:$D$31,"介護支援専門員",$E$14:$F$31,"A")</f>
        <v>120</v>
      </c>
      <c r="H36" s="507"/>
      <c r="I36" s="517"/>
      <c r="J36" s="523">
        <v>0</v>
      </c>
      <c r="K36" s="531"/>
      <c r="L36" s="523">
        <v>0</v>
      </c>
      <c r="M36" s="531"/>
      <c r="N36" s="543"/>
      <c r="O36" s="543"/>
      <c r="P36" s="523">
        <v>3</v>
      </c>
      <c r="Q36" s="531"/>
      <c r="R36" s="466"/>
      <c r="S36" s="466"/>
      <c r="T36" s="478" t="s">
        <v>386</v>
      </c>
      <c r="U36" s="492"/>
      <c r="V36" s="478" t="s">
        <v>419</v>
      </c>
      <c r="W36" s="494"/>
      <c r="X36" s="494"/>
      <c r="Y36" s="492"/>
      <c r="Z36" s="578"/>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6"/>
      <c r="BC36" s="506"/>
      <c r="BD36" s="506"/>
    </row>
    <row r="37" spans="1:56" ht="20.25" customHeight="1">
      <c r="A37" s="456"/>
      <c r="B37" s="466"/>
      <c r="C37" s="478" t="s">
        <v>386</v>
      </c>
      <c r="D37" s="492"/>
      <c r="E37" s="502">
        <f>SUMIFS($AU$14:$AV$31,$C$14:$D$31,"介護支援専門員",$E$14:$F$31,"B")</f>
        <v>0</v>
      </c>
      <c r="F37" s="507"/>
      <c r="G37" s="502">
        <f>SUMIFS($AW$14:$AX$31,$C$14:$D$31,"介護支援専門員",$E$14:$F$31,"B")</f>
        <v>0</v>
      </c>
      <c r="H37" s="507"/>
      <c r="I37" s="517"/>
      <c r="J37" s="523">
        <v>0</v>
      </c>
      <c r="K37" s="531"/>
      <c r="L37" s="523">
        <v>0</v>
      </c>
      <c r="M37" s="531"/>
      <c r="N37" s="543"/>
      <c r="O37" s="543"/>
      <c r="P37" s="523">
        <v>0</v>
      </c>
      <c r="Q37" s="531"/>
      <c r="R37" s="466"/>
      <c r="S37" s="466"/>
      <c r="T37" s="478" t="s">
        <v>387</v>
      </c>
      <c r="U37" s="492"/>
      <c r="V37" s="478" t="s">
        <v>250</v>
      </c>
      <c r="W37" s="494"/>
      <c r="X37" s="494"/>
      <c r="Y37" s="492"/>
      <c r="Z37" s="578"/>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c r="BC37" s="506"/>
      <c r="BD37" s="506"/>
    </row>
    <row r="38" spans="1:56" ht="20.25" customHeight="1">
      <c r="A38" s="456"/>
      <c r="B38" s="466"/>
      <c r="C38" s="478" t="s">
        <v>387</v>
      </c>
      <c r="D38" s="492"/>
      <c r="E38" s="502">
        <f>SUMIFS($AU$14:$AV$31,$C$14:$D$31,"介護支援専門員",$E$14:$F$31,"C")</f>
        <v>80</v>
      </c>
      <c r="F38" s="507"/>
      <c r="G38" s="502">
        <f>SUMIFS($AW$14:$AX$31,$C$14:$D$31,"介護支援専門員",$E$14:$F$31,"C")</f>
        <v>20</v>
      </c>
      <c r="H38" s="507"/>
      <c r="I38" s="517"/>
      <c r="J38" s="523">
        <v>80</v>
      </c>
      <c r="K38" s="531"/>
      <c r="L38" s="523">
        <v>20</v>
      </c>
      <c r="M38" s="531"/>
      <c r="N38" s="543"/>
      <c r="O38" s="543"/>
      <c r="P38" s="502" t="s">
        <v>350</v>
      </c>
      <c r="Q38" s="507"/>
      <c r="R38" s="466"/>
      <c r="S38" s="466"/>
      <c r="T38" s="478" t="s">
        <v>373</v>
      </c>
      <c r="U38" s="492"/>
      <c r="V38" s="478" t="s">
        <v>381</v>
      </c>
      <c r="W38" s="494"/>
      <c r="X38" s="494"/>
      <c r="Y38" s="492"/>
      <c r="Z38" s="598"/>
      <c r="AA38" s="506"/>
      <c r="AB38" s="506"/>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6"/>
      <c r="BC38" s="506"/>
      <c r="BD38" s="506"/>
    </row>
    <row r="39" spans="1:56" ht="20.25" customHeight="1">
      <c r="A39" s="456"/>
      <c r="B39" s="466"/>
      <c r="C39" s="478" t="s">
        <v>373</v>
      </c>
      <c r="D39" s="492"/>
      <c r="E39" s="502">
        <f>SUMIFS($AU$14:$AV$31,$C$14:$D$31,"介護支援専門員",$E$14:$F$31,"D")</f>
        <v>0</v>
      </c>
      <c r="F39" s="507"/>
      <c r="G39" s="502">
        <f>SUMIFS($AW$14:$AX$31,$C$14:$D$31,"介護支援専門員",$E$14:$F$31,"D")</f>
        <v>0</v>
      </c>
      <c r="H39" s="507"/>
      <c r="I39" s="517"/>
      <c r="J39" s="523">
        <v>0</v>
      </c>
      <c r="K39" s="531"/>
      <c r="L39" s="523">
        <v>0</v>
      </c>
      <c r="M39" s="531"/>
      <c r="N39" s="543"/>
      <c r="O39" s="543"/>
      <c r="P39" s="502" t="s">
        <v>350</v>
      </c>
      <c r="Q39" s="507"/>
      <c r="R39" s="466"/>
      <c r="S39" s="466"/>
      <c r="T39" s="466"/>
      <c r="U39" s="578"/>
      <c r="V39" s="578"/>
      <c r="W39" s="591"/>
      <c r="X39" s="591"/>
      <c r="Y39" s="594"/>
      <c r="Z39" s="594"/>
      <c r="AA39" s="506"/>
      <c r="AB39" s="506"/>
      <c r="AC39" s="506"/>
      <c r="AD39" s="506"/>
      <c r="AE39" s="506"/>
      <c r="AF39" s="506"/>
      <c r="AG39" s="506"/>
      <c r="AH39" s="506"/>
      <c r="AI39" s="506"/>
      <c r="AJ39" s="506"/>
      <c r="AK39" s="506"/>
      <c r="AL39" s="506"/>
      <c r="AM39" s="506"/>
      <c r="AN39" s="506"/>
      <c r="AO39" s="506"/>
      <c r="AP39" s="506"/>
      <c r="AQ39" s="506"/>
      <c r="AR39" s="506"/>
      <c r="AS39" s="506"/>
      <c r="AT39" s="506"/>
      <c r="AU39" s="506"/>
      <c r="AV39" s="506"/>
      <c r="AW39" s="506"/>
      <c r="AX39" s="506"/>
      <c r="AY39" s="506"/>
      <c r="AZ39" s="506"/>
      <c r="BA39" s="506"/>
      <c r="BB39" s="506"/>
      <c r="BC39" s="506"/>
      <c r="BD39" s="506"/>
    </row>
    <row r="40" spans="1:56" ht="20.25" customHeight="1">
      <c r="A40" s="456"/>
      <c r="B40" s="466"/>
      <c r="C40" s="478" t="s">
        <v>388</v>
      </c>
      <c r="D40" s="492"/>
      <c r="E40" s="502">
        <f>SUM(E36:F39)</f>
        <v>560</v>
      </c>
      <c r="F40" s="507"/>
      <c r="G40" s="502">
        <f>SUM(G36:H39)</f>
        <v>140</v>
      </c>
      <c r="H40" s="507"/>
      <c r="I40" s="517"/>
      <c r="J40" s="502">
        <f>SUM(J36:K39)</f>
        <v>80</v>
      </c>
      <c r="K40" s="507"/>
      <c r="L40" s="502">
        <f>SUM(L36:M39)</f>
        <v>20</v>
      </c>
      <c r="M40" s="507"/>
      <c r="N40" s="543"/>
      <c r="O40" s="543"/>
      <c r="P40" s="502">
        <f>SUM(P36:Q37)</f>
        <v>3</v>
      </c>
      <c r="Q40" s="507"/>
      <c r="R40" s="466"/>
      <c r="S40" s="466"/>
      <c r="T40" s="466"/>
      <c r="U40" s="578"/>
      <c r="V40" s="578"/>
      <c r="W40" s="591"/>
      <c r="X40" s="591"/>
      <c r="Y40" s="595"/>
      <c r="Z40" s="595"/>
      <c r="AA40" s="506"/>
      <c r="AB40" s="506"/>
      <c r="AC40" s="506"/>
      <c r="AD40" s="506"/>
      <c r="AE40" s="506"/>
      <c r="AF40" s="506"/>
      <c r="AG40" s="506"/>
      <c r="AH40" s="506"/>
      <c r="AI40" s="506"/>
      <c r="AJ40" s="506"/>
      <c r="AK40" s="506"/>
      <c r="AL40" s="506"/>
      <c r="AM40" s="506"/>
      <c r="AN40" s="506"/>
      <c r="AO40" s="506"/>
      <c r="AP40" s="506"/>
      <c r="AQ40" s="506"/>
      <c r="AR40" s="506"/>
      <c r="AS40" s="506"/>
      <c r="AT40" s="506"/>
      <c r="AU40" s="506"/>
      <c r="AV40" s="506"/>
      <c r="AW40" s="506"/>
      <c r="AX40" s="506"/>
      <c r="AY40" s="506"/>
      <c r="AZ40" s="506"/>
      <c r="BA40" s="506"/>
      <c r="BB40" s="506"/>
      <c r="BC40" s="506"/>
      <c r="BD40" s="506"/>
    </row>
    <row r="41" spans="1:56" ht="20.25" customHeight="1">
      <c r="A41" s="456"/>
      <c r="B41" s="466"/>
      <c r="C41" s="466"/>
      <c r="D41" s="466"/>
      <c r="E41" s="466"/>
      <c r="F41" s="466"/>
      <c r="G41" s="466"/>
      <c r="H41" s="466"/>
      <c r="I41" s="466"/>
      <c r="J41" s="466"/>
      <c r="K41" s="466"/>
      <c r="L41" s="479"/>
      <c r="M41" s="466"/>
      <c r="N41" s="466"/>
      <c r="O41" s="466"/>
      <c r="P41" s="466"/>
      <c r="Q41" s="466"/>
      <c r="R41" s="466"/>
      <c r="S41" s="466"/>
      <c r="T41" s="466"/>
      <c r="U41" s="579"/>
      <c r="V41" s="579"/>
      <c r="W41" s="579"/>
      <c r="X41" s="579"/>
      <c r="Y41" s="579"/>
      <c r="Z41" s="579"/>
      <c r="AA41" s="506"/>
      <c r="AB41" s="506"/>
      <c r="AC41" s="506"/>
      <c r="AD41" s="506"/>
      <c r="AE41" s="506"/>
      <c r="AF41" s="506"/>
      <c r="AG41" s="506"/>
      <c r="AH41" s="506"/>
      <c r="AI41" s="506"/>
      <c r="AJ41" s="506"/>
      <c r="AK41" s="506"/>
      <c r="AL41" s="506"/>
      <c r="AM41" s="506"/>
      <c r="AN41" s="506"/>
      <c r="AO41" s="506"/>
      <c r="AP41" s="506"/>
      <c r="AQ41" s="506"/>
      <c r="AR41" s="506"/>
      <c r="AS41" s="506"/>
      <c r="AT41" s="506"/>
      <c r="AU41" s="506"/>
      <c r="AV41" s="506"/>
      <c r="AW41" s="506"/>
      <c r="AX41" s="506"/>
      <c r="AY41" s="506"/>
      <c r="AZ41" s="506"/>
      <c r="BA41" s="506"/>
      <c r="BB41" s="506"/>
      <c r="BC41" s="506"/>
      <c r="BD41" s="506"/>
    </row>
    <row r="42" spans="1:56" ht="20.25" customHeight="1">
      <c r="A42" s="456"/>
      <c r="B42" s="466"/>
      <c r="C42" s="479" t="s">
        <v>78</v>
      </c>
      <c r="D42" s="466"/>
      <c r="E42" s="466"/>
      <c r="F42" s="466"/>
      <c r="G42" s="466"/>
      <c r="H42" s="466"/>
      <c r="I42" s="518" t="s">
        <v>402</v>
      </c>
      <c r="J42" s="524" t="s">
        <v>403</v>
      </c>
      <c r="K42" s="532"/>
      <c r="L42" s="538"/>
      <c r="M42" s="518"/>
      <c r="N42" s="466"/>
      <c r="O42" s="466"/>
      <c r="P42" s="466"/>
      <c r="Q42" s="466"/>
      <c r="R42" s="466"/>
      <c r="S42" s="466"/>
      <c r="T42" s="466"/>
      <c r="U42" s="580"/>
      <c r="V42" s="579"/>
      <c r="W42" s="579"/>
      <c r="X42" s="579"/>
      <c r="Y42" s="579"/>
      <c r="Z42" s="579"/>
      <c r="AA42" s="506"/>
      <c r="AB42" s="506"/>
      <c r="AC42" s="506"/>
      <c r="AD42" s="506"/>
      <c r="AE42" s="506"/>
      <c r="AF42" s="506"/>
      <c r="AG42" s="506"/>
      <c r="AH42" s="506"/>
      <c r="AI42" s="506"/>
      <c r="AJ42" s="506"/>
      <c r="AK42" s="506"/>
      <c r="AL42" s="506"/>
      <c r="AM42" s="506"/>
      <c r="AN42" s="506"/>
      <c r="AO42" s="506"/>
      <c r="AP42" s="506"/>
      <c r="AQ42" s="506"/>
      <c r="AR42" s="506"/>
      <c r="AS42" s="506"/>
      <c r="AT42" s="506"/>
      <c r="AU42" s="506"/>
      <c r="AV42" s="506"/>
      <c r="AW42" s="506"/>
      <c r="AX42" s="506"/>
      <c r="AY42" s="506"/>
      <c r="AZ42" s="506"/>
      <c r="BA42" s="506"/>
      <c r="BB42" s="506"/>
      <c r="BC42" s="506"/>
      <c r="BD42" s="506"/>
    </row>
    <row r="43" spans="1:56" ht="20.25" customHeight="1">
      <c r="A43" s="456"/>
      <c r="B43" s="466"/>
      <c r="C43" s="466" t="s">
        <v>389</v>
      </c>
      <c r="D43" s="466"/>
      <c r="E43" s="466"/>
      <c r="F43" s="466"/>
      <c r="G43" s="466"/>
      <c r="H43" s="466" t="s">
        <v>398</v>
      </c>
      <c r="I43" s="466"/>
      <c r="J43" s="466"/>
      <c r="K43" s="466"/>
      <c r="L43" s="479"/>
      <c r="M43" s="466"/>
      <c r="N43" s="466"/>
      <c r="O43" s="466"/>
      <c r="P43" s="466"/>
      <c r="Q43" s="466"/>
      <c r="R43" s="466"/>
      <c r="S43" s="466"/>
      <c r="T43" s="466"/>
      <c r="U43" s="579"/>
      <c r="V43" s="579"/>
      <c r="W43" s="579"/>
      <c r="X43" s="579"/>
      <c r="Y43" s="579"/>
      <c r="Z43" s="579"/>
      <c r="AA43" s="506"/>
      <c r="AB43" s="506"/>
      <c r="AC43" s="506"/>
      <c r="AD43" s="506"/>
      <c r="AE43" s="506"/>
      <c r="AF43" s="506"/>
      <c r="AG43" s="506"/>
      <c r="AH43" s="506"/>
      <c r="AI43" s="506"/>
      <c r="AJ43" s="506"/>
      <c r="AK43" s="506"/>
      <c r="AL43" s="506"/>
      <c r="AM43" s="506"/>
      <c r="AN43" s="506"/>
      <c r="AO43" s="506"/>
      <c r="AP43" s="506"/>
      <c r="AQ43" s="506"/>
      <c r="AR43" s="506"/>
      <c r="AS43" s="506"/>
      <c r="AT43" s="506"/>
      <c r="AU43" s="506"/>
      <c r="AV43" s="506"/>
      <c r="AW43" s="506"/>
      <c r="AX43" s="506"/>
      <c r="AY43" s="506"/>
      <c r="AZ43" s="506"/>
      <c r="BA43" s="506"/>
      <c r="BB43" s="506"/>
      <c r="BC43" s="506"/>
      <c r="BD43" s="506"/>
    </row>
    <row r="44" spans="1:56" ht="20.25" customHeight="1">
      <c r="A44" s="456"/>
      <c r="B44" s="466"/>
      <c r="C44" s="466" t="str">
        <f>IF($J$42="週","対象時間数（週平均）","対象時間数（当月合計）")</f>
        <v>対象時間数（週平均）</v>
      </c>
      <c r="D44" s="466"/>
      <c r="E44" s="466"/>
      <c r="F44" s="466"/>
      <c r="G44" s="466"/>
      <c r="H44" s="466" t="str">
        <f>IF($J$42="週","週に勤務すべき時間数","当月に勤務すべき時間数")</f>
        <v>週に勤務すべき時間数</v>
      </c>
      <c r="I44" s="466"/>
      <c r="J44" s="466"/>
      <c r="K44" s="466"/>
      <c r="L44" s="479"/>
      <c r="M44" s="477" t="s">
        <v>409</v>
      </c>
      <c r="N44" s="477"/>
      <c r="O44" s="477"/>
      <c r="P44" s="477"/>
      <c r="Q44" s="466"/>
      <c r="R44" s="466"/>
      <c r="S44" s="466"/>
      <c r="T44" s="466"/>
      <c r="U44" s="579"/>
      <c r="V44" s="579"/>
      <c r="W44" s="579"/>
      <c r="X44" s="579"/>
      <c r="Y44" s="579"/>
      <c r="Z44" s="579"/>
      <c r="AA44" s="506"/>
      <c r="AB44" s="506"/>
      <c r="AC44" s="506"/>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6"/>
      <c r="AZ44" s="506"/>
      <c r="BA44" s="506"/>
      <c r="BB44" s="506"/>
      <c r="BC44" s="506"/>
      <c r="BD44" s="506"/>
    </row>
    <row r="45" spans="1:56" ht="20.25" customHeight="1">
      <c r="A45" s="456"/>
      <c r="B45" s="466"/>
      <c r="C45" s="480">
        <f>IF($J$42="週",L40,J40)</f>
        <v>20</v>
      </c>
      <c r="D45" s="493"/>
      <c r="E45" s="493"/>
      <c r="F45" s="508"/>
      <c r="G45" s="476" t="s">
        <v>104</v>
      </c>
      <c r="H45" s="478">
        <f>IF($J$42="週",$AV$5,$AZ$5)</f>
        <v>40</v>
      </c>
      <c r="I45" s="494"/>
      <c r="J45" s="494"/>
      <c r="K45" s="492"/>
      <c r="L45" s="476" t="s">
        <v>408</v>
      </c>
      <c r="M45" s="515">
        <f>ROUNDDOWN(C45/H45,1)</f>
        <v>0.5</v>
      </c>
      <c r="N45" s="519"/>
      <c r="O45" s="519"/>
      <c r="P45" s="533"/>
      <c r="Q45" s="466"/>
      <c r="R45" s="466"/>
      <c r="S45" s="466"/>
      <c r="T45" s="466"/>
      <c r="U45" s="581"/>
      <c r="V45" s="581"/>
      <c r="W45" s="581"/>
      <c r="X45" s="581"/>
      <c r="Y45" s="578"/>
      <c r="Z45" s="579"/>
      <c r="AA45" s="506"/>
      <c r="AB45" s="506"/>
      <c r="AC45" s="506"/>
      <c r="AD45" s="506"/>
      <c r="AE45" s="506"/>
      <c r="AF45" s="506"/>
      <c r="AG45" s="506"/>
      <c r="AH45" s="506"/>
      <c r="AI45" s="506"/>
      <c r="AJ45" s="506"/>
      <c r="AK45" s="506"/>
      <c r="AL45" s="506"/>
      <c r="AM45" s="506"/>
      <c r="AN45" s="506"/>
      <c r="AO45" s="506"/>
      <c r="AP45" s="506"/>
      <c r="AQ45" s="506"/>
      <c r="AR45" s="506"/>
      <c r="AS45" s="506"/>
      <c r="AT45" s="506"/>
      <c r="AU45" s="506"/>
      <c r="AV45" s="506"/>
      <c r="AW45" s="506"/>
      <c r="AX45" s="506"/>
      <c r="AY45" s="506"/>
      <c r="AZ45" s="506"/>
      <c r="BA45" s="506"/>
      <c r="BB45" s="506"/>
      <c r="BC45" s="506"/>
      <c r="BD45" s="506"/>
    </row>
    <row r="46" spans="1:56" ht="20.25" customHeight="1">
      <c r="A46" s="456"/>
      <c r="B46" s="466"/>
      <c r="C46" s="466"/>
      <c r="D46" s="466"/>
      <c r="E46" s="466"/>
      <c r="F46" s="466"/>
      <c r="G46" s="466"/>
      <c r="H46" s="466"/>
      <c r="I46" s="466"/>
      <c r="J46" s="466"/>
      <c r="K46" s="466"/>
      <c r="L46" s="479"/>
      <c r="M46" s="466" t="s">
        <v>410</v>
      </c>
      <c r="N46" s="466"/>
      <c r="O46" s="466"/>
      <c r="P46" s="466"/>
      <c r="Q46" s="466"/>
      <c r="R46" s="466"/>
      <c r="S46" s="466"/>
      <c r="T46" s="466"/>
      <c r="U46" s="579"/>
      <c r="V46" s="579"/>
      <c r="W46" s="579"/>
      <c r="X46" s="579"/>
      <c r="Y46" s="579"/>
      <c r="Z46" s="579"/>
      <c r="AA46" s="506"/>
      <c r="AB46" s="506"/>
      <c r="AC46" s="506"/>
      <c r="AD46" s="506"/>
      <c r="AE46" s="506"/>
      <c r="AF46" s="506"/>
      <c r="AG46" s="506"/>
      <c r="AH46" s="506"/>
      <c r="AI46" s="506"/>
      <c r="AJ46" s="506"/>
      <c r="AK46" s="506"/>
      <c r="AL46" s="506"/>
      <c r="AM46" s="506"/>
      <c r="AN46" s="506"/>
      <c r="AO46" s="506"/>
      <c r="AP46" s="506"/>
      <c r="AQ46" s="506"/>
      <c r="AR46" s="506"/>
      <c r="AS46" s="506"/>
      <c r="AT46" s="506"/>
      <c r="AU46" s="506"/>
      <c r="AV46" s="506"/>
      <c r="AW46" s="506"/>
      <c r="AX46" s="506"/>
      <c r="AY46" s="506"/>
      <c r="AZ46" s="506"/>
      <c r="BA46" s="506"/>
      <c r="BB46" s="506"/>
      <c r="BC46" s="506"/>
      <c r="BD46" s="506"/>
    </row>
    <row r="47" spans="1:56" ht="20.25" customHeight="1">
      <c r="A47" s="456"/>
      <c r="B47" s="466"/>
      <c r="C47" s="466" t="s">
        <v>267</v>
      </c>
      <c r="D47" s="466"/>
      <c r="E47" s="466"/>
      <c r="F47" s="466"/>
      <c r="G47" s="466"/>
      <c r="H47" s="466"/>
      <c r="I47" s="466"/>
      <c r="J47" s="466"/>
      <c r="K47" s="466"/>
      <c r="L47" s="479"/>
      <c r="M47" s="466"/>
      <c r="N47" s="466"/>
      <c r="O47" s="466"/>
      <c r="P47" s="466"/>
      <c r="Q47" s="466"/>
      <c r="R47" s="466"/>
      <c r="S47" s="466"/>
      <c r="T47" s="466"/>
      <c r="U47" s="466"/>
      <c r="V47" s="589"/>
      <c r="W47" s="592"/>
      <c r="X47" s="592"/>
      <c r="Y47" s="466"/>
      <c r="Z47" s="466"/>
      <c r="AA47" s="506"/>
      <c r="AB47" s="506"/>
      <c r="AC47" s="506"/>
      <c r="AD47" s="506"/>
      <c r="AE47" s="506"/>
      <c r="AF47" s="506"/>
      <c r="AG47" s="506"/>
      <c r="AH47" s="506"/>
      <c r="AI47" s="506"/>
      <c r="AJ47" s="506"/>
      <c r="AK47" s="506"/>
      <c r="AL47" s="506"/>
      <c r="AM47" s="506"/>
      <c r="AN47" s="506"/>
      <c r="AO47" s="506"/>
      <c r="AP47" s="506"/>
      <c r="AQ47" s="506"/>
      <c r="AR47" s="506"/>
      <c r="AS47" s="506"/>
      <c r="AT47" s="506"/>
      <c r="AU47" s="506"/>
      <c r="AV47" s="506"/>
      <c r="AW47" s="506"/>
      <c r="AX47" s="506"/>
      <c r="AY47" s="506"/>
      <c r="AZ47" s="506"/>
      <c r="BA47" s="506"/>
      <c r="BB47" s="506"/>
      <c r="BC47" s="506"/>
      <c r="BD47" s="506"/>
    </row>
    <row r="48" spans="1:56" ht="20.25" customHeight="1">
      <c r="A48" s="456"/>
      <c r="B48" s="466"/>
      <c r="C48" s="466" t="s">
        <v>112</v>
      </c>
      <c r="D48" s="466"/>
      <c r="E48" s="466"/>
      <c r="F48" s="466"/>
      <c r="G48" s="466"/>
      <c r="H48" s="466"/>
      <c r="I48" s="466"/>
      <c r="J48" s="466"/>
      <c r="K48" s="466"/>
      <c r="L48" s="479"/>
      <c r="M48" s="476"/>
      <c r="N48" s="476"/>
      <c r="O48" s="476"/>
      <c r="P48" s="476"/>
      <c r="Q48" s="466"/>
      <c r="R48" s="466"/>
      <c r="S48" s="466"/>
      <c r="T48" s="466"/>
      <c r="U48" s="466"/>
      <c r="V48" s="589"/>
      <c r="W48" s="592"/>
      <c r="X48" s="592"/>
      <c r="Y48" s="466"/>
      <c r="Z48" s="466"/>
      <c r="AA48" s="506"/>
      <c r="AB48" s="506"/>
      <c r="AC48" s="506"/>
      <c r="AD48" s="506"/>
      <c r="AE48" s="506"/>
      <c r="AF48" s="506"/>
      <c r="AG48" s="506"/>
      <c r="AH48" s="506"/>
      <c r="AI48" s="506"/>
      <c r="AJ48" s="506"/>
      <c r="AK48" s="506"/>
      <c r="AL48" s="506"/>
      <c r="AM48" s="506"/>
      <c r="AN48" s="506"/>
      <c r="AO48" s="506"/>
      <c r="AP48" s="506"/>
      <c r="AQ48" s="506"/>
      <c r="AR48" s="506"/>
      <c r="AS48" s="506"/>
      <c r="AT48" s="506"/>
      <c r="AU48" s="506"/>
      <c r="AV48" s="506"/>
      <c r="AW48" s="506"/>
      <c r="AX48" s="506"/>
      <c r="AY48" s="506"/>
      <c r="AZ48" s="506"/>
      <c r="BA48" s="506"/>
      <c r="BB48" s="506"/>
      <c r="BC48" s="506"/>
      <c r="BD48" s="506"/>
    </row>
    <row r="49" spans="1:58" ht="20.25" customHeight="1">
      <c r="A49" s="456"/>
      <c r="B49" s="466"/>
      <c r="C49" s="481" t="s">
        <v>282</v>
      </c>
      <c r="D49" s="481"/>
      <c r="E49" s="481"/>
      <c r="F49" s="481"/>
      <c r="G49" s="481"/>
      <c r="H49" s="466" t="s">
        <v>401</v>
      </c>
      <c r="I49" s="481"/>
      <c r="J49" s="481"/>
      <c r="K49" s="481"/>
      <c r="L49" s="481"/>
      <c r="M49" s="477" t="s">
        <v>388</v>
      </c>
      <c r="N49" s="477"/>
      <c r="O49" s="477"/>
      <c r="P49" s="477"/>
      <c r="Q49" s="466"/>
      <c r="R49" s="466"/>
      <c r="S49" s="466"/>
      <c r="T49" s="466"/>
      <c r="U49" s="466"/>
      <c r="V49" s="589"/>
      <c r="W49" s="592"/>
      <c r="X49" s="592"/>
      <c r="Y49" s="466"/>
      <c r="Z49" s="466"/>
      <c r="AA49" s="506"/>
      <c r="AB49" s="506"/>
      <c r="AC49" s="506"/>
      <c r="AD49" s="506"/>
      <c r="AE49" s="506"/>
      <c r="AF49" s="506"/>
      <c r="AG49" s="506"/>
      <c r="AH49" s="506"/>
      <c r="AI49" s="506"/>
      <c r="AJ49" s="506"/>
      <c r="AK49" s="506"/>
      <c r="AL49" s="506"/>
      <c r="AM49" s="506"/>
      <c r="AN49" s="506"/>
      <c r="AO49" s="506"/>
      <c r="AP49" s="506"/>
      <c r="AQ49" s="506"/>
      <c r="AR49" s="506"/>
      <c r="AS49" s="506"/>
      <c r="AT49" s="506"/>
      <c r="AU49" s="506"/>
      <c r="AV49" s="506"/>
      <c r="AW49" s="506"/>
      <c r="AX49" s="506"/>
      <c r="AY49" s="506"/>
      <c r="AZ49" s="506"/>
      <c r="BA49" s="506"/>
      <c r="BB49" s="506"/>
      <c r="BC49" s="506"/>
      <c r="BD49" s="506"/>
    </row>
    <row r="50" spans="1:58" ht="20.25" customHeight="1">
      <c r="A50" s="456"/>
      <c r="B50" s="466"/>
      <c r="C50" s="478">
        <f>P40</f>
        <v>3</v>
      </c>
      <c r="D50" s="494"/>
      <c r="E50" s="494"/>
      <c r="F50" s="492"/>
      <c r="G50" s="476" t="s">
        <v>313</v>
      </c>
      <c r="H50" s="515">
        <f>M45</f>
        <v>0.5</v>
      </c>
      <c r="I50" s="519"/>
      <c r="J50" s="519"/>
      <c r="K50" s="533"/>
      <c r="L50" s="476" t="s">
        <v>408</v>
      </c>
      <c r="M50" s="542">
        <f>ROUNDDOWN(C50+H50,1)</f>
        <v>3.5</v>
      </c>
      <c r="N50" s="544"/>
      <c r="O50" s="544"/>
      <c r="P50" s="562"/>
      <c r="Q50" s="466"/>
      <c r="R50" s="466"/>
      <c r="S50" s="466"/>
      <c r="T50" s="466"/>
      <c r="U50" s="466"/>
      <c r="V50" s="589"/>
      <c r="W50" s="592"/>
      <c r="X50" s="592"/>
      <c r="Y50" s="466"/>
      <c r="Z50" s="466"/>
      <c r="AA50" s="506"/>
      <c r="AB50" s="506"/>
      <c r="AC50" s="506"/>
      <c r="AD50" s="506"/>
      <c r="AE50" s="506"/>
      <c r="AF50" s="506"/>
      <c r="AG50" s="506"/>
      <c r="AH50" s="506"/>
      <c r="AI50" s="506"/>
      <c r="AJ50" s="506"/>
      <c r="AK50" s="506"/>
      <c r="AL50" s="506"/>
      <c r="AM50" s="506"/>
      <c r="AN50" s="506"/>
      <c r="AO50" s="506"/>
      <c r="AP50" s="506"/>
      <c r="AQ50" s="506"/>
      <c r="AR50" s="506"/>
      <c r="AS50" s="506"/>
      <c r="AT50" s="506"/>
      <c r="AU50" s="506"/>
      <c r="AV50" s="506"/>
      <c r="AW50" s="506"/>
      <c r="AX50" s="506"/>
      <c r="AY50" s="506"/>
      <c r="AZ50" s="506"/>
      <c r="BA50" s="506"/>
      <c r="BB50" s="506"/>
      <c r="BC50" s="506"/>
      <c r="BD50" s="506"/>
    </row>
    <row r="51" spans="1:58" ht="20.25" customHeight="1">
      <c r="A51" s="456"/>
      <c r="B51" s="466"/>
      <c r="C51" s="466"/>
      <c r="D51" s="466"/>
      <c r="E51" s="466"/>
      <c r="F51" s="466"/>
      <c r="G51" s="466"/>
      <c r="H51" s="466"/>
      <c r="I51" s="466"/>
      <c r="J51" s="466"/>
      <c r="K51" s="466"/>
      <c r="L51" s="466"/>
      <c r="M51" s="466"/>
      <c r="N51" s="479"/>
      <c r="O51" s="466"/>
      <c r="P51" s="466"/>
      <c r="Q51" s="466"/>
      <c r="R51" s="466"/>
      <c r="S51" s="466"/>
      <c r="T51" s="466"/>
      <c r="U51" s="466"/>
      <c r="V51" s="589"/>
      <c r="W51" s="592"/>
      <c r="X51" s="592"/>
      <c r="Y51" s="466"/>
      <c r="Z51" s="466"/>
      <c r="AA51" s="506"/>
      <c r="AB51" s="506"/>
      <c r="AC51" s="506"/>
      <c r="AD51" s="506"/>
      <c r="AE51" s="506"/>
      <c r="AF51" s="506"/>
      <c r="AG51" s="506"/>
      <c r="AH51" s="506"/>
      <c r="AI51" s="506"/>
      <c r="AJ51" s="506"/>
      <c r="AK51" s="506"/>
      <c r="AL51" s="506"/>
      <c r="AM51" s="506"/>
      <c r="AN51" s="506"/>
      <c r="AO51" s="506"/>
      <c r="AP51" s="506"/>
      <c r="AQ51" s="506"/>
      <c r="AR51" s="506"/>
      <c r="AS51" s="506"/>
      <c r="AT51" s="506"/>
      <c r="AU51" s="506"/>
      <c r="AV51" s="506"/>
      <c r="AW51" s="506"/>
      <c r="AX51" s="506"/>
      <c r="AY51" s="506"/>
      <c r="AZ51" s="506"/>
      <c r="BA51" s="506"/>
      <c r="BB51" s="506"/>
      <c r="BC51" s="506"/>
      <c r="BD51" s="506"/>
    </row>
    <row r="52" spans="1:58" ht="20.25" customHeight="1">
      <c r="C52" s="649"/>
      <c r="D52" s="649"/>
      <c r="E52" s="648"/>
      <c r="F52" s="648"/>
      <c r="G52" s="648"/>
      <c r="H52" s="648"/>
      <c r="I52" s="648"/>
      <c r="J52" s="648"/>
      <c r="K52" s="648"/>
      <c r="L52" s="648"/>
      <c r="M52" s="648"/>
      <c r="N52" s="648"/>
      <c r="O52" s="648"/>
      <c r="P52" s="648"/>
      <c r="Q52" s="648"/>
      <c r="R52" s="648"/>
      <c r="S52" s="648"/>
      <c r="T52" s="649"/>
      <c r="U52" s="648"/>
      <c r="V52" s="648"/>
      <c r="W52" s="648"/>
      <c r="X52" s="648"/>
      <c r="Y52" s="648"/>
      <c r="Z52" s="648"/>
      <c r="AA52" s="648"/>
      <c r="AB52" s="648"/>
      <c r="AC52" s="648"/>
      <c r="AD52" s="648"/>
      <c r="AE52" s="648"/>
      <c r="AF52" s="648"/>
      <c r="AJ52" s="650"/>
      <c r="AK52" s="651"/>
      <c r="AL52" s="651"/>
      <c r="AM52" s="648"/>
      <c r="AN52" s="648"/>
      <c r="AO52" s="648"/>
      <c r="AP52" s="648"/>
      <c r="AQ52" s="648"/>
      <c r="AR52" s="648"/>
      <c r="AS52" s="648"/>
      <c r="AT52" s="648"/>
      <c r="AU52" s="648"/>
      <c r="AV52" s="648"/>
      <c r="AW52" s="648"/>
      <c r="AX52" s="648"/>
      <c r="AY52" s="648"/>
      <c r="AZ52" s="648"/>
      <c r="BA52" s="648"/>
      <c r="BB52" s="648"/>
      <c r="BC52" s="648"/>
      <c r="BD52" s="648"/>
      <c r="BE52" s="651"/>
    </row>
    <row r="53" spans="1:58" ht="20.25" customHeight="1">
      <c r="A53" s="648"/>
      <c r="B53" s="648"/>
      <c r="C53" s="649"/>
      <c r="D53" s="649"/>
      <c r="E53" s="648"/>
      <c r="F53" s="648"/>
      <c r="G53" s="648"/>
      <c r="H53" s="648"/>
      <c r="I53" s="648"/>
      <c r="J53" s="648"/>
      <c r="K53" s="648"/>
      <c r="L53" s="648"/>
      <c r="M53" s="648"/>
      <c r="N53" s="648"/>
      <c r="O53" s="648"/>
      <c r="P53" s="648"/>
      <c r="Q53" s="648"/>
      <c r="R53" s="648"/>
      <c r="S53" s="648"/>
      <c r="T53" s="648"/>
      <c r="U53" s="649"/>
      <c r="V53" s="648"/>
      <c r="W53" s="648"/>
      <c r="X53" s="648"/>
      <c r="Y53" s="648"/>
      <c r="Z53" s="648"/>
      <c r="AA53" s="648"/>
      <c r="AB53" s="648"/>
      <c r="AC53" s="648"/>
      <c r="AD53" s="648"/>
      <c r="AE53" s="648"/>
      <c r="AF53" s="648"/>
      <c r="AG53" s="648"/>
      <c r="AK53" s="650"/>
      <c r="AL53" s="651"/>
      <c r="AM53" s="651"/>
      <c r="AN53" s="648"/>
      <c r="AO53" s="648"/>
      <c r="AP53" s="648"/>
      <c r="AQ53" s="648"/>
      <c r="AR53" s="648"/>
      <c r="AS53" s="648"/>
      <c r="AT53" s="648"/>
      <c r="AU53" s="648"/>
      <c r="AV53" s="648"/>
      <c r="AW53" s="648"/>
      <c r="AX53" s="648"/>
      <c r="AY53" s="648"/>
      <c r="AZ53" s="648"/>
      <c r="BA53" s="648"/>
      <c r="BB53" s="648"/>
      <c r="BC53" s="648"/>
      <c r="BD53" s="648"/>
      <c r="BE53" s="648"/>
      <c r="BF53" s="651"/>
    </row>
    <row r="54" spans="1:58" ht="20.25" customHeight="1">
      <c r="A54" s="648"/>
      <c r="B54" s="648"/>
      <c r="C54" s="648"/>
      <c r="D54" s="649"/>
      <c r="E54" s="648"/>
      <c r="F54" s="648"/>
      <c r="G54" s="648"/>
      <c r="H54" s="648"/>
      <c r="I54" s="648"/>
      <c r="J54" s="648"/>
      <c r="K54" s="648"/>
      <c r="L54" s="648"/>
      <c r="M54" s="648"/>
      <c r="N54" s="648"/>
      <c r="O54" s="648"/>
      <c r="P54" s="648"/>
      <c r="Q54" s="648"/>
      <c r="R54" s="648"/>
      <c r="S54" s="648"/>
      <c r="T54" s="648"/>
      <c r="U54" s="649"/>
      <c r="V54" s="648"/>
      <c r="W54" s="648"/>
      <c r="X54" s="648"/>
      <c r="Y54" s="648"/>
      <c r="Z54" s="648"/>
      <c r="AA54" s="648"/>
      <c r="AB54" s="648"/>
      <c r="AC54" s="648"/>
      <c r="AD54" s="648"/>
      <c r="AE54" s="648"/>
      <c r="AF54" s="648"/>
      <c r="AG54" s="648"/>
      <c r="AK54" s="650"/>
      <c r="AL54" s="651"/>
      <c r="AM54" s="651"/>
      <c r="AN54" s="648"/>
      <c r="AO54" s="648"/>
      <c r="AP54" s="648"/>
      <c r="AQ54" s="648"/>
      <c r="AR54" s="648"/>
      <c r="AS54" s="648"/>
      <c r="AT54" s="648"/>
      <c r="AU54" s="648"/>
      <c r="AV54" s="648"/>
      <c r="AW54" s="648"/>
      <c r="AX54" s="648"/>
      <c r="AY54" s="648"/>
      <c r="AZ54" s="648"/>
      <c r="BA54" s="648"/>
      <c r="BB54" s="648"/>
      <c r="BC54" s="648"/>
      <c r="BD54" s="648"/>
      <c r="BE54" s="648"/>
      <c r="BF54" s="651"/>
    </row>
    <row r="55" spans="1:58" ht="20.25" customHeight="1">
      <c r="A55" s="648"/>
      <c r="B55" s="648"/>
      <c r="C55" s="649"/>
      <c r="D55" s="649"/>
      <c r="E55" s="648"/>
      <c r="F55" s="648"/>
      <c r="G55" s="648"/>
      <c r="H55" s="648"/>
      <c r="I55" s="648"/>
      <c r="J55" s="648"/>
      <c r="K55" s="648"/>
      <c r="L55" s="648"/>
      <c r="M55" s="648"/>
      <c r="N55" s="648"/>
      <c r="O55" s="648"/>
      <c r="P55" s="648"/>
      <c r="Q55" s="648"/>
      <c r="R55" s="648"/>
      <c r="S55" s="648"/>
      <c r="T55" s="648"/>
      <c r="U55" s="649"/>
      <c r="V55" s="648"/>
      <c r="W55" s="648"/>
      <c r="X55" s="648"/>
      <c r="Y55" s="648"/>
      <c r="Z55" s="648"/>
      <c r="AA55" s="648"/>
      <c r="AB55" s="648"/>
      <c r="AC55" s="648"/>
      <c r="AD55" s="648"/>
      <c r="AE55" s="648"/>
      <c r="AF55" s="648"/>
      <c r="AG55" s="648"/>
      <c r="AK55" s="650"/>
      <c r="AL55" s="651"/>
      <c r="AM55" s="651"/>
      <c r="AN55" s="648"/>
      <c r="AO55" s="648"/>
      <c r="AP55" s="648"/>
      <c r="AQ55" s="648"/>
      <c r="AR55" s="648"/>
      <c r="AS55" s="648"/>
      <c r="AT55" s="648"/>
      <c r="AU55" s="648"/>
      <c r="AV55" s="648"/>
      <c r="AW55" s="648"/>
      <c r="AX55" s="648"/>
      <c r="AY55" s="648"/>
      <c r="AZ55" s="648"/>
      <c r="BA55" s="648"/>
      <c r="BB55" s="648"/>
      <c r="BC55" s="648"/>
      <c r="BD55" s="648"/>
      <c r="BE55" s="648"/>
      <c r="BF55" s="651"/>
    </row>
    <row r="56" spans="1:58" ht="20.25" customHeight="1">
      <c r="C56" s="650"/>
      <c r="D56" s="650"/>
      <c r="E56" s="650"/>
      <c r="F56" s="650"/>
      <c r="G56" s="650"/>
      <c r="H56" s="650"/>
      <c r="I56" s="650"/>
      <c r="J56" s="650"/>
      <c r="K56" s="650"/>
      <c r="L56" s="650"/>
      <c r="M56" s="650"/>
      <c r="N56" s="650"/>
      <c r="O56" s="650"/>
      <c r="P56" s="650"/>
      <c r="Q56" s="650"/>
      <c r="R56" s="650"/>
      <c r="S56" s="650"/>
      <c r="T56" s="650"/>
      <c r="U56" s="651"/>
      <c r="V56" s="651"/>
      <c r="W56" s="650"/>
      <c r="X56" s="650"/>
      <c r="Y56" s="650"/>
      <c r="Z56" s="650"/>
      <c r="AA56" s="650"/>
      <c r="AB56" s="650"/>
      <c r="AC56" s="650"/>
      <c r="AD56" s="650"/>
      <c r="AE56" s="650"/>
      <c r="AF56" s="650"/>
      <c r="AG56" s="650"/>
      <c r="AH56" s="650"/>
      <c r="AI56" s="650"/>
      <c r="AJ56" s="650"/>
      <c r="AK56" s="650"/>
      <c r="AL56" s="651"/>
      <c r="AM56" s="651"/>
      <c r="AN56" s="648"/>
      <c r="AO56" s="648"/>
      <c r="AP56" s="648"/>
      <c r="AQ56" s="648"/>
      <c r="AR56" s="648"/>
      <c r="AS56" s="648"/>
      <c r="AT56" s="648"/>
      <c r="AU56" s="648"/>
      <c r="AV56" s="648"/>
      <c r="AW56" s="648"/>
      <c r="AX56" s="648"/>
      <c r="AY56" s="648"/>
      <c r="AZ56" s="648"/>
      <c r="BA56" s="648"/>
      <c r="BB56" s="648"/>
      <c r="BC56" s="648"/>
      <c r="BD56" s="648"/>
      <c r="BE56" s="648"/>
      <c r="BF56" s="651"/>
    </row>
    <row r="57" spans="1:58" ht="20.25" customHeight="1">
      <c r="C57" s="650"/>
      <c r="D57" s="650"/>
      <c r="E57" s="650"/>
      <c r="F57" s="650"/>
      <c r="G57" s="650"/>
      <c r="H57" s="650"/>
      <c r="I57" s="650"/>
      <c r="J57" s="650"/>
      <c r="K57" s="650"/>
      <c r="L57" s="650"/>
      <c r="M57" s="650"/>
      <c r="N57" s="650"/>
      <c r="O57" s="650"/>
      <c r="P57" s="650"/>
      <c r="Q57" s="650"/>
      <c r="R57" s="650"/>
      <c r="S57" s="650"/>
      <c r="T57" s="650"/>
      <c r="U57" s="651"/>
      <c r="V57" s="651"/>
      <c r="W57" s="650"/>
      <c r="X57" s="650"/>
      <c r="Y57" s="650"/>
      <c r="Z57" s="650"/>
      <c r="AA57" s="650"/>
      <c r="AB57" s="650"/>
      <c r="AC57" s="650"/>
      <c r="AD57" s="650"/>
      <c r="AE57" s="650"/>
      <c r="AF57" s="650"/>
      <c r="AG57" s="650"/>
      <c r="AH57" s="650"/>
      <c r="AI57" s="650"/>
      <c r="AJ57" s="650"/>
      <c r="AK57" s="650"/>
      <c r="AL57" s="651"/>
      <c r="AM57" s="651"/>
      <c r="AN57" s="648"/>
      <c r="AO57" s="648"/>
      <c r="AP57" s="648"/>
      <c r="AQ57" s="648"/>
      <c r="AR57" s="648"/>
      <c r="AS57" s="648"/>
      <c r="AT57" s="648"/>
      <c r="AU57" s="648"/>
      <c r="AV57" s="648"/>
      <c r="AW57" s="648"/>
      <c r="AX57" s="648"/>
      <c r="AY57" s="648"/>
      <c r="AZ57" s="648"/>
      <c r="BA57" s="648"/>
      <c r="BB57" s="648"/>
      <c r="BC57" s="648"/>
      <c r="BD57" s="648"/>
      <c r="BE57" s="648"/>
      <c r="BF57" s="651"/>
    </row>
  </sheetData>
  <sheetProtection sheet="1" insertRows="0"/>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34"/>
  <conditionalFormatting sqref="P14:AX31">
    <cfRule type="expression" dxfId="2" priority="4">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33" fitToWidth="1" fitToHeight="1" orientation="portrait"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'（参考）プルダウン・リスト'!$C$4:$C$8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はじめに</vt:lpstr>
      <vt:lpstr>別紙１</vt:lpstr>
      <vt:lpstr>別紙●24</vt:lpstr>
      <vt:lpstr>別紙２</vt:lpstr>
      <vt:lpstr>別紙3</vt:lpstr>
      <vt:lpstr>別紙4</vt:lpstr>
      <vt:lpstr>【記入方法】参考様式６</vt:lpstr>
      <vt:lpstr>参考様式６</vt:lpstr>
      <vt:lpstr>【記載例】参考様式６</vt:lpstr>
      <vt:lpstr>（参考）プルダウン・リスト</vt:lpstr>
      <vt:lpstr>参考様式６　（旧）勤務形態一覧表</vt:lpstr>
      <vt:lpstr>参考様式６　（旧）勤務形態一覧表（記入例）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高齢者支援課　下坂　佳世</cp:lastModifiedBy>
  <cp:lastPrinted>2022-03-16T08:44:12Z</cp:lastPrinted>
  <dcterms:created xsi:type="dcterms:W3CDTF">2021-03-17T07:18:01Z</dcterms:created>
  <dcterms:modified xsi:type="dcterms:W3CDTF">2024-04-08T02:05:00Z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2024-04-08T02:05:00Z</vt:filetime>
  </property>
</Properties>
</file>