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862"/>
  </bookViews>
  <sheets>
    <sheet name="ﾁｪｯｸ表" sheetId="14" r:id="rId1"/>
    <sheet name="別紙１" sheetId="1" r:id="rId2"/>
    <sheet name="別紙２（体制一覧）" sheetId="5" r:id="rId3"/>
    <sheet name="別紙３" sheetId="4" r:id="rId4"/>
    <sheet name="別紙4" sheetId="9" r:id="rId5"/>
    <sheet name="別紙5" sheetId="10" r:id="rId6"/>
    <sheet name="記入方法" sheetId="2" r:id="rId7"/>
    <sheet name="勤務形態一覧表" sheetId="3" r:id="rId8"/>
    <sheet name="【記載例】訪問型サービス" sheetId="7" r:id="rId9"/>
    <sheet name="プルダウン・リスト" sheetId="6" r:id="rId10"/>
  </sheets>
  <definedNames>
    <definedName name="職種">#REF!</definedName>
    <definedName name="職種" localSheetId="9">'プルダウン・リスト'!$C$12:$K$12</definedName>
    <definedName name="職種" localSheetId="8">'プルダウン・リスト'!$C$12:$K$12</definedName>
    <definedName name="管理者">#REF!</definedName>
    <definedName name="管理者" localSheetId="9">'プルダウン・リスト'!$C$13:$C$25</definedName>
    <definedName name="職種" localSheetId="7">'プルダウン・リスト'!$C$12:$K$12</definedName>
    <definedName name="機能訓練指導員">#REF!</definedName>
    <definedName name="【記載例】シフト記号">#REF!</definedName>
    <definedName name="シフト記号表">#REF!</definedName>
    <definedName name="訪問介護員">'プルダウン・リスト'!$E$13:$E$25</definedName>
    <definedName name="介護職員">#REF!</definedName>
    <definedName name="サービス提供責任者">'プルダウン・リスト'!$D$13:$D$25</definedName>
    <definedName name="生活相談員">#REF!</definedName>
    <definedName name="看護職員">#REF!</definedName>
    <definedName name="_xlnm.Print_Area" localSheetId="1">別紙１!$A$1:$AO$65</definedName>
    <definedName name="_xlnm.Print_Area" localSheetId="6">記入方法!$A$1:$U$79</definedName>
    <definedName name="_xlnm.Print_Titles" localSheetId="7">勤務形態一覧表!$1:$12</definedName>
    <definedName name="_xlnm.Print_Area" localSheetId="7">勤務形態一覧表!$A$1:$BD$51</definedName>
    <definedName name="_xlnm.Print_Area" localSheetId="3">別紙３!$A$1:$O$24</definedName>
    <definedName name="_xlnm.Print_Area" localSheetId="2">'別紙２（体制一覧）'!$A$1:$AF$72</definedName>
    <definedName name="Z_918D9391_3166_42FD_8CCC_73DDA136E9AD_.wvu.PrintArea" localSheetId="2" hidden="1">'別紙２（体制一覧）'!$A$1:$AF$72</definedName>
    <definedName name="_xlnm.Print_Area" localSheetId="8">'【記載例】訪問型サービス'!$A$1:$BD$51</definedName>
    <definedName name="_xlnm.Print_Titles" localSheetId="8">'【記載例】訪問型サービス'!$1:$12</definedName>
    <definedName name="_xlnm.Print_Area" localSheetId="4">別紙4!$A$1:$AC$53</definedName>
    <definedName name="_xlnm.Print_Area" localSheetId="5">別紙5!$A$1:$Y$61</definedName>
    <definedName name="_xlnm.Print_Area" localSheetId="0">ﾁｪｯｸ表!$A$1:$G$21</definedName>
    <definedName name="_xlnm.Print_Titles" localSheetId="0">ﾁｪｯｸ表!$6:$6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<sst xmlns="http://schemas.openxmlformats.org/spreadsheetml/2006/main" xmlns:r="http://schemas.openxmlformats.org/officeDocument/2006/relationships" count="409" uniqueCount="409">
  <si>
    <t>割引をする場合</t>
    <rPh sb="0" eb="2">
      <t>ワリビキ</t>
    </rPh>
    <rPh sb="5" eb="7">
      <t>バアイ</t>
    </rPh>
    <phoneticPr fontId="7"/>
  </si>
  <si>
    <t>(1)</t>
  </si>
  <si>
    <t>割引率</t>
  </si>
  <si>
    <t>□</t>
  </si>
  <si>
    <t>　(7) 従業者の氏名を記入してください。</t>
    <rPh sb="5" eb="8">
      <t>ジュウギョウシャ</t>
    </rPh>
    <rPh sb="9" eb="11">
      <t>シメイ</t>
    </rPh>
    <rPh sb="12" eb="14">
      <t>キニュウ</t>
    </rPh>
    <phoneticPr fontId="25"/>
  </si>
  <si>
    <t>このことについて、関係書類を添えて以下のとおり届け出ます。</t>
  </si>
  <si>
    <t>介護職員等処遇改善加算</t>
    <rPh sb="0" eb="2">
      <t>カイゴ</t>
    </rPh>
    <rPh sb="2" eb="4">
      <t>ショクイン</t>
    </rPh>
    <rPh sb="4" eb="5">
      <t>トウ</t>
    </rPh>
    <rPh sb="5" eb="9">
      <t>ショグ</t>
    </rPh>
    <rPh sb="9" eb="11">
      <t>カサン</t>
    </rPh>
    <phoneticPr fontId="7"/>
  </si>
  <si>
    <t>　　　３ 「口腔連携強化加算」については、「口腔連携強化加算に関する届出書」（別紙5）を添付してください。</t>
  </si>
  <si>
    <t>事業所チェック欄</t>
    <rPh sb="0" eb="2">
      <t>ジギョウ</t>
    </rPh>
    <rPh sb="2" eb="3">
      <t>ショ</t>
    </rPh>
    <rPh sb="7" eb="8">
      <t>ラン</t>
    </rPh>
    <phoneticPr fontId="7"/>
  </si>
  <si>
    <t>２　該当</t>
  </si>
  <si>
    <t>主たる事業所の所在地以外の場所で一部実施する場合の出張所等の所在地</t>
  </si>
  <si>
    <t>令和　　　年　　　月　　　日</t>
  </si>
  <si>
    <t>生活機能向上グループ活動加算</t>
    <rPh sb="0" eb="2">
      <t>セイカツ</t>
    </rPh>
    <rPh sb="2" eb="4">
      <t>キノウ</t>
    </rPh>
    <rPh sb="4" eb="6">
      <t>コウジョウ</t>
    </rPh>
    <rPh sb="10" eb="12">
      <t>カツドウ</t>
    </rPh>
    <rPh sb="12" eb="14">
      <t>カサン</t>
    </rPh>
    <phoneticPr fontId="7"/>
  </si>
  <si>
    <t>サービスの種類</t>
  </si>
  <si>
    <t>異動（予定）</t>
  </si>
  <si>
    <t>通所型サービス（独自）</t>
    <rPh sb="0" eb="2">
      <t>ツウショ</t>
    </rPh>
    <phoneticPr fontId="7"/>
  </si>
  <si>
    <t xml:space="preserve">（例） 10％ </t>
  </si>
  <si>
    <t>）</t>
  </si>
  <si>
    <t>２　適用開始年月日</t>
  </si>
  <si>
    <t>訪問型サービス（独自）</t>
  </si>
  <si>
    <t>C</t>
  </si>
  <si>
    <t>サービス提供体制強化加算</t>
    <rPh sb="4" eb="6">
      <t>テイキョウ</t>
    </rPh>
    <rPh sb="6" eb="8">
      <t>タイセイ</t>
    </rPh>
    <rPh sb="8" eb="10">
      <t>キョウカ</t>
    </rPh>
    <rPh sb="10" eb="12">
      <t>カサン</t>
    </rPh>
    <phoneticPr fontId="7"/>
  </si>
  <si>
    <t>そ　 　　の　 　　他　　 　該　　 　当　　 　す 　　　る 　　　体 　　　制 　　　等</t>
  </si>
  <si>
    <t>【自治体の皆様へ】</t>
    <rPh sb="1" eb="4">
      <t>ジチタイ</t>
    </rPh>
    <rPh sb="5" eb="7">
      <t>ミナサマ</t>
    </rPh>
    <phoneticPr fontId="25"/>
  </si>
  <si>
    <t>本チェック表</t>
    <rPh sb="0" eb="1">
      <t>ホン</t>
    </rPh>
    <rPh sb="5" eb="6">
      <t>オモテ</t>
    </rPh>
    <phoneticPr fontId="7"/>
  </si>
  <si>
    <t>４</t>
  </si>
  <si>
    <t>　　（例）毎日　午後２時から午後４時まで</t>
  </si>
  <si>
    <t>※</t>
  </si>
  <si>
    <t>・</t>
  </si>
  <si>
    <t>　　備考　　「適用条件」欄には、当該割引率が適用される時間帯、曜日、日時について具体的に記載してください。</t>
  </si>
  <si>
    <t xml:space="preserve">％ </t>
  </si>
  <si>
    <t>(</t>
  </si>
  <si>
    <t>１ なし</t>
  </si>
  <si>
    <t>　　　　指定事業者による介護予防・日常生活支援総合事業費の割引に係る割引率の設定について</t>
  </si>
  <si>
    <t>２ あり</t>
  </si>
  <si>
    <t>１　割引率等</t>
  </si>
  <si>
    <t>２ 加算Ⅱ</t>
  </si>
  <si>
    <t>平均利用者数</t>
    <rPh sb="0" eb="2">
      <t>ヘイキン</t>
    </rPh>
    <rPh sb="2" eb="5">
      <t>リヨウシャ</t>
    </rPh>
    <rPh sb="5" eb="6">
      <t>スウ</t>
    </rPh>
    <phoneticPr fontId="25"/>
  </si>
  <si>
    <t>事業所番号</t>
  </si>
  <si>
    <t>(7) 氏　名</t>
  </si>
  <si>
    <t>０</t>
  </si>
  <si>
    <t>訪問型サービス（独自・定額）</t>
    <rPh sb="11" eb="13">
      <t>テイガク</t>
    </rPh>
    <phoneticPr fontId="7"/>
  </si>
  <si>
    <t>ー</t>
  </si>
  <si>
    <t>適用条件</t>
  </si>
  <si>
    <t>歯科医師名</t>
    <rPh sb="0" eb="4">
      <t>シカイシ</t>
    </rPh>
    <rPh sb="4" eb="5">
      <t>メイ</t>
    </rPh>
    <phoneticPr fontId="7"/>
  </si>
  <si>
    <t>　　年　　　月　　　日</t>
  </si>
  <si>
    <t>LIFEへの登録</t>
    <rPh sb="6" eb="8">
      <t>トウロク</t>
    </rPh>
    <phoneticPr fontId="7"/>
  </si>
  <si>
    <t>日</t>
    <rPh sb="0" eb="1">
      <t>ニチ</t>
    </rPh>
    <phoneticPr fontId="25"/>
  </si>
  <si>
    <t>４ 加算Ⅱ</t>
  </si>
  <si>
    <t>自主点検したもの（チェック済）を提出すること。</t>
    <rPh sb="0" eb="2">
      <t>ジシュ</t>
    </rPh>
    <rPh sb="2" eb="4">
      <t>テンケン</t>
    </rPh>
    <rPh sb="13" eb="14">
      <t>ズ</t>
    </rPh>
    <rPh sb="16" eb="18">
      <t>テイシュツ</t>
    </rPh>
    <phoneticPr fontId="7"/>
  </si>
  <si>
    <t>常勤換算の対象時間数</t>
    <rPh sb="0" eb="2">
      <t>ジョウキン</t>
    </rPh>
    <rPh sb="2" eb="4">
      <t>カンサン</t>
    </rPh>
    <rPh sb="5" eb="7">
      <t>タイショウ</t>
    </rPh>
    <rPh sb="7" eb="9">
      <t>ジカン</t>
    </rPh>
    <rPh sb="9" eb="10">
      <t>スウ</t>
    </rPh>
    <phoneticPr fontId="25"/>
  </si>
  <si>
    <t>届出事項</t>
    <rPh sb="0" eb="2">
      <t>トドケデ</t>
    </rPh>
    <rPh sb="2" eb="4">
      <t>ジコウ</t>
    </rPh>
    <phoneticPr fontId="7"/>
  </si>
  <si>
    <t>　　市町村長</t>
  </si>
  <si>
    <r>
      <t xml:space="preserve">       ※選択した資格及び研修に関して、</t>
    </r>
    <r>
      <rPr>
        <b/>
        <u/>
        <sz val="12"/>
        <color auto="1"/>
        <rFont val="HGSｺﾞｼｯｸM"/>
      </rPr>
      <t>必要に応じて、</t>
    </r>
    <r>
      <rPr>
        <b/>
        <sz val="12"/>
        <color auto="1"/>
        <rFont val="HGSｺﾞｼｯｸM"/>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5"/>
  </si>
  <si>
    <t>事業所名</t>
    <rPh sb="3" eb="4">
      <t>めい</t>
    </rPh>
    <phoneticPr fontId="7" type="Hiragana"/>
  </si>
  <si>
    <t>准看護師</t>
    <rPh sb="0" eb="4">
      <t>ジュンカンゴシ</t>
    </rPh>
    <phoneticPr fontId="25"/>
  </si>
  <si>
    <t>介護予防・日常生活支援総合事業費算定に係る体制等状況一覧表＜別紙２＞</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4" eb="26">
      <t>ジョウキョウ</t>
    </rPh>
    <rPh sb="26" eb="28">
      <t>イチラン</t>
    </rPh>
    <rPh sb="28" eb="29">
      <t>ヒョウ</t>
    </rPh>
    <rPh sb="30" eb="32">
      <t>ベッシ</t>
    </rPh>
    <phoneticPr fontId="7"/>
  </si>
  <si>
    <t>①判定期間に訪問介護サービスを提供した利用者の総数</t>
    <rPh sb="19" eb="22">
      <t>リヨウシャ</t>
    </rPh>
    <rPh sb="23" eb="25">
      <t>ソウスウ</t>
    </rPh>
    <phoneticPr fontId="7"/>
  </si>
  <si>
    <t>変　更　後</t>
    <rPh sb="4" eb="5">
      <t>ゴ</t>
    </rPh>
    <phoneticPr fontId="7"/>
  </si>
  <si>
    <t>（参考様式１）</t>
    <rPh sb="1" eb="3">
      <t>サンコウ</t>
    </rPh>
    <rPh sb="3" eb="5">
      <t>ヨウシキ</t>
    </rPh>
    <phoneticPr fontId="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</si>
  <si>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5"/>
  </si>
  <si>
    <t>(※変更の場合)</t>
    <rPh sb="2" eb="4">
      <t>ヘンコウ</t>
    </rPh>
    <rPh sb="5" eb="7">
      <t>バアイ</t>
    </rPh>
    <phoneticPr fontId="7"/>
  </si>
  <si>
    <t>運営規程（必要に応じて）</t>
    <rPh sb="0" eb="2">
      <t>ウンエイ</t>
    </rPh>
    <rPh sb="2" eb="4">
      <t>キテイ</t>
    </rPh>
    <rPh sb="5" eb="7">
      <t>ヒツヨウ</t>
    </rPh>
    <rPh sb="8" eb="9">
      <t>オウ</t>
    </rPh>
    <phoneticPr fontId="7"/>
  </si>
  <si>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25"/>
  </si>
  <si>
    <t>２ 基準型</t>
  </si>
  <si>
    <t>月</t>
    <rPh sb="0" eb="1">
      <t>ゲツ</t>
    </rPh>
    <phoneticPr fontId="7"/>
  </si>
  <si>
    <t>共　通　事　項
（必ず必要な書類）</t>
    <rPh sb="0" eb="1">
      <t>トモ</t>
    </rPh>
    <rPh sb="2" eb="3">
      <t>ツウ</t>
    </rPh>
    <rPh sb="4" eb="5">
      <t>コト</t>
    </rPh>
    <rPh sb="6" eb="7">
      <t>コウ</t>
    </rPh>
    <rPh sb="9" eb="10">
      <t>カナラ</t>
    </rPh>
    <rPh sb="11" eb="13">
      <t>ヒツヨウ</t>
    </rPh>
    <rPh sb="14" eb="16">
      <t>ショルイ</t>
    </rPh>
    <phoneticPr fontId="7"/>
  </si>
  <si>
    <t>サービス種別</t>
    <rPh sb="4" eb="6">
      <t>シュベツ</t>
    </rPh>
    <phoneticPr fontId="25"/>
  </si>
  <si>
    <t>　　　を記載してください。</t>
  </si>
  <si>
    <t>介護予防訪問介護相当サービス</t>
    <rPh sb="0" eb="2">
      <t>かいご</t>
    </rPh>
    <rPh sb="2" eb="4">
      <t>よぼう</t>
    </rPh>
    <rPh sb="4" eb="6">
      <t>ほうもん</t>
    </rPh>
    <rPh sb="6" eb="8">
      <t>かいご</t>
    </rPh>
    <rPh sb="8" eb="10">
      <t>そうとう</t>
    </rPh>
    <phoneticPr fontId="7" type="Hiragana"/>
  </si>
  <si>
    <t>備考</t>
    <rPh sb="0" eb="2">
      <t>ビコウ</t>
    </rPh>
    <phoneticPr fontId="7"/>
  </si>
  <si>
    <t>(新規申請の場合は推定数）</t>
    <rPh sb="1" eb="3">
      <t>シンキ</t>
    </rPh>
    <rPh sb="3" eb="5">
      <t>シンセイ</t>
    </rPh>
    <rPh sb="6" eb="8">
      <t>バアイ</t>
    </rPh>
    <rPh sb="9" eb="12">
      <t>スイテイスウ</t>
    </rPh>
    <phoneticPr fontId="2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</si>
  <si>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</si>
  <si>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（別紙３）</t>
    <rPh sb="1" eb="3">
      <t>べっし</t>
    </rPh>
    <phoneticPr fontId="7" type="Hiragana"/>
  </si>
  <si>
    <t>資格</t>
    <rPh sb="0" eb="2">
      <t>シカク</t>
    </rPh>
    <phoneticPr fontId="25"/>
  </si>
  <si>
    <t>通所型サービス（独自）</t>
    <rPh sb="0" eb="2">
      <t>ツウショ</t>
    </rPh>
    <rPh sb="2" eb="3">
      <t>ガタ</t>
    </rPh>
    <rPh sb="8" eb="10">
      <t>ドクジ</t>
    </rPh>
    <phoneticPr fontId="7"/>
  </si>
  <si>
    <t>⇒</t>
  </si>
  <si>
    <t>法人の種別</t>
  </si>
  <si>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7"/>
  </si>
  <si>
    <t>職種名</t>
    <rPh sb="0" eb="2">
      <t>ショクシュ</t>
    </rPh>
    <rPh sb="2" eb="3">
      <t>メイ</t>
    </rPh>
    <phoneticPr fontId="25"/>
  </si>
  <si>
    <t>（※）</t>
  </si>
  <si>
    <t>週</t>
  </si>
  <si>
    <t>（平均利用者数）</t>
    <rPh sb="1" eb="3">
      <t>ヘイキン</t>
    </rPh>
    <rPh sb="3" eb="6">
      <t>リヨウシャ</t>
    </rPh>
    <rPh sb="6" eb="7">
      <t>スウ</t>
    </rPh>
    <phoneticPr fontId="25"/>
  </si>
  <si>
    <t>施設等の区分</t>
  </si>
  <si>
    <t>事業所名</t>
    <rPh sb="0" eb="3">
      <t>ジギョウショ</t>
    </rPh>
    <rPh sb="3" eb="4">
      <t>メイ</t>
    </rPh>
    <phoneticPr fontId="25"/>
  </si>
  <si>
    <t>５ 加算Ⅰ</t>
  </si>
  <si>
    <t>訪問介護員</t>
    <rPh sb="0" eb="2">
      <t>ホウモン</t>
    </rPh>
    <rPh sb="2" eb="4">
      <t>カイゴ</t>
    </rPh>
    <rPh sb="4" eb="5">
      <t>イン</t>
    </rPh>
    <phoneticPr fontId="25"/>
  </si>
  <si>
    <t>届出を行う事業所・施設の種類</t>
  </si>
  <si>
    <t>介護予防・日常生活支援総合事業費算定に係る体制等に関する届出書・変更届出書　チェック表
（介護予防訪問介護相当サービス）</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5" eb="26">
      <t>カン</t>
    </rPh>
    <rPh sb="28" eb="31">
      <t>トドケデショ</t>
    </rPh>
    <rPh sb="32" eb="34">
      <t>ヘンコウ</t>
    </rPh>
    <rPh sb="34" eb="36">
      <t>トドケデ</t>
    </rPh>
    <rPh sb="36" eb="37">
      <t>ショ</t>
    </rPh>
    <rPh sb="42" eb="43">
      <t>ヒョウ</t>
    </rPh>
    <rPh sb="45" eb="47">
      <t>カイゴ</t>
    </rPh>
    <rPh sb="47" eb="49">
      <t>ヨボウ</t>
    </rPh>
    <rPh sb="49" eb="51">
      <t>ホウモン</t>
    </rPh>
    <rPh sb="51" eb="53">
      <t>カイゴ</t>
    </rPh>
    <rPh sb="53" eb="55">
      <t>ソウトウ</t>
    </rPh>
    <phoneticPr fontId="7"/>
  </si>
  <si>
    <t>介護保険事業所番号</t>
  </si>
  <si>
    <t>所在地</t>
    <rPh sb="0" eb="3">
      <t>ショザイチ</t>
    </rPh>
    <phoneticPr fontId="7"/>
  </si>
  <si>
    <t>口腔連携強化加算に関する届出書（別紙５）</t>
    <rPh sb="16" eb="18">
      <t>べっし</t>
    </rPh>
    <phoneticPr fontId="7" type="Hiragana"/>
  </si>
  <si>
    <t>勤務形態</t>
    <rPh sb="0" eb="2">
      <t>キンム</t>
    </rPh>
    <rPh sb="2" eb="4">
      <t>ケイタイ</t>
    </rPh>
    <phoneticPr fontId="25"/>
  </si>
  <si>
    <t>常勤換算方法対象外の</t>
    <rPh sb="0" eb="2">
      <t>ジョウキン</t>
    </rPh>
    <rPh sb="2" eb="4">
      <t>カンサン</t>
    </rPh>
    <rPh sb="4" eb="6">
      <t>ホウホウ</t>
    </rPh>
    <rPh sb="6" eb="9">
      <t>タイショウガイ</t>
    </rPh>
    <phoneticPr fontId="25"/>
  </si>
  <si>
    <t>　　4　「実施事業」欄は、該当する欄に「〇」を記入してください。</t>
  </si>
  <si>
    <t>1週目</t>
    <rPh sb="1" eb="2">
      <t>シュウ</t>
    </rPh>
    <rPh sb="2" eb="3">
      <t>メ</t>
    </rPh>
    <phoneticPr fontId="25"/>
  </si>
  <si>
    <t>　　5　「異動等の区分」欄には、今回届出を行う事業所・施設について該当する数字の横の□</t>
    <rPh sb="40" eb="41">
      <t>ヨコ</t>
    </rPh>
    <phoneticPr fontId="7"/>
  </si>
  <si>
    <t>備　　考</t>
    <rPh sb="0" eb="1">
      <t>ソナエ</t>
    </rPh>
    <rPh sb="3" eb="4">
      <t>コウ</t>
    </rPh>
    <phoneticPr fontId="7"/>
  </si>
  <si>
    <t>改定により加算が自体がなくなる場合は不要です。</t>
  </si>
  <si>
    <t>代表者の住所</t>
  </si>
  <si>
    <t>訪問介護員</t>
    <rPh sb="0" eb="2">
      <t>ホウモン</t>
    </rPh>
    <rPh sb="2" eb="5">
      <t>カイゴイン</t>
    </rPh>
    <phoneticPr fontId="25"/>
  </si>
  <si>
    <t>変　更　前</t>
  </si>
  <si>
    <t>旧介護職員基礎研修課程修了者</t>
  </si>
  <si>
    <t>　　　　　</t>
  </si>
  <si>
    <t>　　</t>
  </si>
  <si>
    <t>法人所轄庁</t>
  </si>
  <si>
    <t>(5)
勤務
形態</t>
  </si>
  <si>
    <t>3終了</t>
  </si>
  <si>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7"/>
  </si>
  <si>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5"/>
  </si>
  <si>
    <t>異動項目</t>
  </si>
  <si>
    <t>添　付　書　類</t>
    <rPh sb="0" eb="1">
      <t>ソウ</t>
    </rPh>
    <rPh sb="2" eb="3">
      <t>ヅケ</t>
    </rPh>
    <rPh sb="4" eb="5">
      <t>ショ</t>
    </rPh>
    <rPh sb="6" eb="7">
      <t>タグイ</t>
    </rPh>
    <phoneticPr fontId="7"/>
  </si>
  <si>
    <t>変更後の運営規程又は新旧対照表</t>
    <rPh sb="0" eb="2">
      <t>ヘンコウ</t>
    </rPh>
    <rPh sb="2" eb="3">
      <t>ゴ</t>
    </rPh>
    <rPh sb="4" eb="6">
      <t>ウンエイ</t>
    </rPh>
    <rPh sb="6" eb="8">
      <t>キテイ</t>
    </rPh>
    <rPh sb="8" eb="9">
      <t>マタ</t>
    </rPh>
    <rPh sb="10" eb="12">
      <t>シンキュウ</t>
    </rPh>
    <rPh sb="12" eb="15">
      <t>タイショウヒョウ</t>
    </rPh>
    <phoneticPr fontId="7"/>
  </si>
  <si>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25"/>
  </si>
  <si>
    <t>（別紙２）</t>
  </si>
  <si>
    <t>　筑後市長　　　宛</t>
    <rPh sb="1" eb="3">
      <t>ちくご</t>
    </rPh>
    <rPh sb="8" eb="9">
      <t>あて</t>
    </rPh>
    <phoneticPr fontId="7" type="Hiragana"/>
  </si>
  <si>
    <t>介護予防通所介護相当サービス</t>
    <rPh sb="0" eb="2">
      <t>かいご</t>
    </rPh>
    <rPh sb="2" eb="4">
      <t>よぼう</t>
    </rPh>
    <rPh sb="4" eb="6">
      <t>つうしょ</t>
    </rPh>
    <rPh sb="6" eb="8">
      <t>かいご</t>
    </rPh>
    <rPh sb="8" eb="10">
      <t>そうとう</t>
    </rPh>
    <phoneticPr fontId="7" type="Hiragana"/>
  </si>
  <si>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7"/>
  </si>
  <si>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5"/>
  </si>
  <si>
    <t>B</t>
  </si>
  <si>
    <t>特別地域加算</t>
    <rPh sb="0" eb="2">
      <t>トクベツ</t>
    </rPh>
    <rPh sb="2" eb="4">
      <t>チイキ</t>
    </rPh>
    <rPh sb="4" eb="6">
      <t>カサン</t>
    </rPh>
    <phoneticPr fontId="7"/>
  </si>
  <si>
    <t>介護予防・日常生活支援総合事業費算定に係る体制等に関する届出書＜別紙１＞</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5" eb="26">
      <t>カン</t>
    </rPh>
    <rPh sb="28" eb="31">
      <t>トドケデショ</t>
    </rPh>
    <rPh sb="32" eb="34">
      <t>ベッシ</t>
    </rPh>
    <phoneticPr fontId="7"/>
  </si>
  <si>
    <t>従業者の勤務の体制及び勤務形態一覧表</t>
  </si>
  <si>
    <t>指定事業者による介護予防・日常生活支援総合事業費の割引に係る割引率の設定について（別紙3）</t>
    <rPh sb="0" eb="2">
      <t>シテイ</t>
    </rPh>
    <rPh sb="2" eb="5">
      <t>ジギョウシャ</t>
    </rPh>
    <rPh sb="8" eb="10">
      <t>カイゴ</t>
    </rPh>
    <rPh sb="10" eb="12">
      <t>ヨボウ</t>
    </rPh>
    <rPh sb="13" eb="15">
      <t>ニチジョウ</t>
    </rPh>
    <rPh sb="15" eb="17">
      <t>セイカツ</t>
    </rPh>
    <rPh sb="17" eb="19">
      <t>シエン</t>
    </rPh>
    <rPh sb="19" eb="21">
      <t>ソウゴウ</t>
    </rPh>
    <rPh sb="21" eb="23">
      <t>ジギョウ</t>
    </rPh>
    <rPh sb="23" eb="24">
      <t>ヒ</t>
    </rPh>
    <rPh sb="25" eb="27">
      <t>ワリビキ</t>
    </rPh>
    <rPh sb="28" eb="29">
      <t>カカ</t>
    </rPh>
    <rPh sb="30" eb="33">
      <t>ワリビキリツ</t>
    </rPh>
    <rPh sb="34" eb="36">
      <t>セッテイ</t>
    </rPh>
    <rPh sb="41" eb="43">
      <t>ベッシ</t>
    </rPh>
    <phoneticPr fontId="7"/>
  </si>
  <si>
    <t>≪提出不要≫</t>
    <rPh sb="1" eb="3">
      <t>テイシュツ</t>
    </rPh>
    <rPh sb="3" eb="5">
      <t>フヨウ</t>
    </rPh>
    <phoneticPr fontId="25"/>
  </si>
  <si>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</si>
  <si>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5"/>
  </si>
  <si>
    <t>　(1) 「４週」・「暦月」のいずれかを選択してください。</t>
    <rPh sb="7" eb="8">
      <t>シュウ</t>
    </rPh>
    <rPh sb="11" eb="12">
      <t>レキ</t>
    </rPh>
    <rPh sb="12" eb="13">
      <t>ツキ</t>
    </rPh>
    <rPh sb="20" eb="22">
      <t>センタク</t>
    </rPh>
    <phoneticPr fontId="25"/>
  </si>
  <si>
    <t>介護予防訪問介護相当サービス</t>
    <rPh sb="0" eb="2">
      <t>カイゴ</t>
    </rPh>
    <rPh sb="2" eb="4">
      <t>ヨボウ</t>
    </rPh>
    <rPh sb="4" eb="6">
      <t>ホウモン</t>
    </rPh>
    <rPh sb="6" eb="8">
      <t>カイゴ</t>
    </rPh>
    <rPh sb="8" eb="10">
      <t>ソウトウ</t>
    </rPh>
    <phoneticPr fontId="2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</si>
  <si>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5"/>
  </si>
  <si>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5"/>
  </si>
  <si>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25"/>
  </si>
  <si>
    <t>下記の記入方法に従って、入力してください。</t>
    <rPh sb="0" eb="2">
      <t>カキ</t>
    </rPh>
    <rPh sb="3" eb="5">
      <t>キニュウ</t>
    </rPh>
    <rPh sb="5" eb="7">
      <t>ホウホウ</t>
    </rPh>
    <rPh sb="8" eb="9">
      <t>シタガ</t>
    </rPh>
    <rPh sb="12" eb="14">
      <t>ニュウリョク</t>
    </rPh>
    <phoneticPr fontId="25"/>
  </si>
  <si>
    <t xml:space="preserve"> 　　 記入の順序は、職種ごとにまとめてください。</t>
    <rPh sb="4" eb="6">
      <t>キニュウ</t>
    </rPh>
    <rPh sb="7" eb="9">
      <t>ジュンジョ</t>
    </rPh>
    <rPh sb="11" eb="13">
      <t>ショクシュ</t>
    </rPh>
    <phoneticPr fontId="25"/>
  </si>
  <si>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7"/>
  </si>
  <si>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5"/>
  </si>
  <si>
    <t>要介護者</t>
    <rPh sb="0" eb="1">
      <t>ヨウ</t>
    </rPh>
    <rPh sb="1" eb="3">
      <t>カイゴ</t>
    </rPh>
    <rPh sb="3" eb="4">
      <t>シャ</t>
    </rPh>
    <phoneticPr fontId="25"/>
  </si>
  <si>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</si>
  <si>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</si>
  <si>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5"/>
  </si>
  <si>
    <t>Ａ 加算Ⅳ</t>
  </si>
  <si>
    <t>　　  ※ 指定基準の確認に際しては、４週分の入力で差し支えありません。</t>
  </si>
  <si>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7"/>
  </si>
  <si>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</si>
  <si>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5"/>
  </si>
  <si>
    <t>業務継続計画策定の有無</t>
    <rPh sb="0" eb="2">
      <t>ぎょうむ</t>
    </rPh>
    <rPh sb="2" eb="4">
      <t>けいぞく</t>
    </rPh>
    <rPh sb="4" eb="6">
      <t>けいかく</t>
    </rPh>
    <rPh sb="6" eb="8">
      <t>さくてい</t>
    </rPh>
    <rPh sb="9" eb="11">
      <t>うむ</t>
    </rPh>
    <phoneticPr fontId="7" type="Hiragana"/>
  </si>
  <si>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</si>
  <si>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5"/>
  </si>
  <si>
    <t>　　　 その他、特記事項欄としてもご活用ください。</t>
    <rPh sb="6" eb="7">
      <t>タ</t>
    </rPh>
    <rPh sb="8" eb="10">
      <t>トッキ</t>
    </rPh>
    <rPh sb="10" eb="12">
      <t>ジコウ</t>
    </rPh>
    <rPh sb="12" eb="13">
      <t>ラン</t>
    </rPh>
    <rPh sb="18" eb="20">
      <t>カツヨウ</t>
    </rPh>
    <phoneticPr fontId="7"/>
  </si>
  <si>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25"/>
  </si>
  <si>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25"/>
  </si>
  <si>
    <t>　12行目・・・「職種」</t>
    <rPh sb="3" eb="5">
      <t>ギョウメ</t>
    </rPh>
    <rPh sb="9" eb="11">
      <t>ショクシュ</t>
    </rPh>
    <phoneticPr fontId="25"/>
  </si>
  <si>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25"/>
  </si>
  <si>
    <t>合計</t>
    <rPh sb="0" eb="2">
      <t>ゴウケイ</t>
    </rPh>
    <phoneticPr fontId="7"/>
  </si>
  <si>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7"/>
  </si>
  <si>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</si>
  <si>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</si>
  <si>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</si>
  <si>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　　　　　手入力すること。</t>
  </si>
  <si>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5"/>
  </si>
  <si>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5"/>
  </si>
  <si>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5"/>
  </si>
  <si>
    <t>実務者研修修了者</t>
    <rPh sb="0" eb="3">
      <t>ジツムシャ</t>
    </rPh>
    <rPh sb="3" eb="5">
      <t>ケンシュウ</t>
    </rPh>
    <rPh sb="5" eb="8">
      <t>シュウリョウシャ</t>
    </rPh>
    <phoneticPr fontId="25"/>
  </si>
  <si>
    <t>％</t>
  </si>
  <si>
    <t>・・・直接入力する必要がある箇所です。</t>
    <rPh sb="3" eb="5">
      <t>チョクセツ</t>
    </rPh>
    <rPh sb="5" eb="7">
      <t>ニュウリョク</t>
    </rPh>
    <rPh sb="9" eb="11">
      <t>ヒツヨウ</t>
    </rPh>
    <rPh sb="14" eb="16">
      <t>カショ</t>
    </rPh>
    <phoneticPr fontId="25"/>
  </si>
  <si>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25"/>
  </si>
  <si>
    <t>・・・プルダウンから選択して入力する必要がある箇所です。</t>
    <rPh sb="10" eb="12">
      <t>センタク</t>
    </rPh>
    <rPh sb="14" eb="16">
      <t>ニュウリョク</t>
    </rPh>
    <rPh sb="18" eb="20">
      <t>ヒツヨウ</t>
    </rPh>
    <rPh sb="23" eb="25">
      <t>カショ</t>
    </rPh>
    <phoneticPr fontId="25"/>
  </si>
  <si>
    <t>No</t>
  </si>
  <si>
    <t>高齢者虐待防止措置実施の有無</t>
    <rPh sb="0" eb="3">
      <t>コウレイシャ</t>
    </rPh>
    <rPh sb="3" eb="7">
      <t>ギャク</t>
    </rPh>
    <rPh sb="7" eb="9">
      <t>ソチ</t>
    </rPh>
    <rPh sb="9" eb="11">
      <t>ジッシ</t>
    </rPh>
    <rPh sb="12" eb="14">
      <t>ウム</t>
    </rPh>
    <phoneticPr fontId="7"/>
  </si>
  <si>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25"/>
  </si>
  <si>
    <t>口腔連携強化加算に関する届出書</t>
    <rPh sb="0" eb="2">
      <t>コウクウ</t>
    </rPh>
    <rPh sb="2" eb="4">
      <t>レンケイ</t>
    </rPh>
    <rPh sb="4" eb="6">
      <t>キョウカ</t>
    </rPh>
    <rPh sb="6" eb="8">
      <t>カサン</t>
    </rPh>
    <rPh sb="9" eb="10">
      <t>カン</t>
    </rPh>
    <rPh sb="12" eb="15">
      <t>トドケデショ</t>
    </rPh>
    <phoneticPr fontId="7"/>
  </si>
  <si>
    <t>記号</t>
    <rPh sb="0" eb="2">
      <t>キゴウ</t>
    </rPh>
    <phoneticPr fontId="25"/>
  </si>
  <si>
    <t>A</t>
  </si>
  <si>
    <t>D</t>
  </si>
  <si>
    <t>常勤の従業者の人数</t>
    <rPh sb="0" eb="2">
      <t>ジョウキン</t>
    </rPh>
    <rPh sb="3" eb="6">
      <t>ジュウギョウシャ</t>
    </rPh>
    <rPh sb="7" eb="9">
      <t>ニンズウ</t>
    </rPh>
    <phoneticPr fontId="25"/>
  </si>
  <si>
    <t>（注）常勤・非常勤の区分について</t>
    <rPh sb="1" eb="2">
      <t>チュウ</t>
    </rPh>
    <rPh sb="3" eb="5">
      <t>ジョウキン</t>
    </rPh>
    <rPh sb="6" eb="9">
      <t>ヒジョウキン</t>
    </rPh>
    <rPh sb="10" eb="12">
      <t>クブン</t>
    </rPh>
    <phoneticPr fontId="25"/>
  </si>
  <si>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7"/>
  </si>
  <si>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</si>
  <si>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5"/>
  </si>
  <si>
    <t>管理者</t>
    <rPh sb="0" eb="3">
      <t>カンリシャ</t>
    </rPh>
    <phoneticPr fontId="25"/>
  </si>
  <si>
    <t>サービス提供責任者</t>
    <rPh sb="4" eb="6">
      <t>テイキョウ</t>
    </rPh>
    <rPh sb="6" eb="9">
      <t>セキニンシャ</t>
    </rPh>
    <phoneticPr fontId="25"/>
  </si>
  <si>
    <t>区分</t>
    <rPh sb="0" eb="2">
      <t>クブン</t>
    </rPh>
    <phoneticPr fontId="25"/>
  </si>
  <si>
    <t>常勤で専従</t>
    <rPh sb="0" eb="2">
      <t>ジョウキン</t>
    </rPh>
    <rPh sb="3" eb="5">
      <t>センジュウ</t>
    </rPh>
    <phoneticPr fontId="25"/>
  </si>
  <si>
    <t>常勤で兼務</t>
    <rPh sb="0" eb="2">
      <t>ジョウキン</t>
    </rPh>
    <rPh sb="3" eb="5">
      <t>ケンム</t>
    </rPh>
    <phoneticPr fontId="25"/>
  </si>
  <si>
    <t>非常勤で専従</t>
    <rPh sb="0" eb="3">
      <t>ヒジョウキン</t>
    </rPh>
    <rPh sb="4" eb="6">
      <t>センジュウ</t>
    </rPh>
    <phoneticPr fontId="25"/>
  </si>
  <si>
    <t>非常勤で兼務</t>
    <rPh sb="0" eb="3">
      <t>ヒジョウキン</t>
    </rPh>
    <rPh sb="4" eb="6">
      <t>ケンム</t>
    </rPh>
    <phoneticPr fontId="25"/>
  </si>
  <si>
    <t>5週目</t>
    <rPh sb="1" eb="2">
      <t>シュウ</t>
    </rPh>
    <rPh sb="2" eb="3">
      <t>メ</t>
    </rPh>
    <phoneticPr fontId="25"/>
  </si>
  <si>
    <t>(4) 
職種</t>
  </si>
  <si>
    <t>※介護予防訪問介護相当サービスの場合</t>
    <rPh sb="16" eb="18">
      <t>バアイ</t>
    </rPh>
    <phoneticPr fontId="25"/>
  </si>
  <si>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25"/>
  </si>
  <si>
    <t>人</t>
    <rPh sb="0" eb="1">
      <t>ニン</t>
    </rPh>
    <phoneticPr fontId="7"/>
  </si>
  <si>
    <t>要支援者等</t>
    <rPh sb="0" eb="3">
      <t>ヨウシエン</t>
    </rPh>
    <rPh sb="3" eb="4">
      <t>シャ</t>
    </rPh>
    <rPh sb="4" eb="5">
      <t>トウ</t>
    </rPh>
    <phoneticPr fontId="25"/>
  </si>
  <si>
    <t>７ 加算Ⅰイ</t>
  </si>
  <si>
    <t>合計</t>
    <rPh sb="0" eb="2">
      <t>ゴウケイ</t>
    </rPh>
    <phoneticPr fontId="25"/>
  </si>
  <si>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25"/>
  </si>
  <si>
    <t>前期</t>
    <rPh sb="0" eb="2">
      <t>ゼンキ</t>
    </rPh>
    <phoneticPr fontId="7"/>
  </si>
  <si>
    <t>その端数を増すごとに１人以上で可</t>
  </si>
  <si>
    <t>÷</t>
  </si>
  <si>
    <t>(6)
資格</t>
    <rPh sb="4" eb="6">
      <t>シカク</t>
    </rPh>
    <phoneticPr fontId="25"/>
  </si>
  <si>
    <t>＝</t>
  </si>
  <si>
    <t>（人）</t>
    <rPh sb="1" eb="2">
      <t>ニン</t>
    </rPh>
    <phoneticPr fontId="25"/>
  </si>
  <si>
    <t>サービス提供責任者</t>
  </si>
  <si>
    <t>の必要配置人数</t>
    <rPh sb="1" eb="3">
      <t>ヒツヨウ</t>
    </rPh>
    <rPh sb="3" eb="5">
      <t>ハイチ</t>
    </rPh>
    <rPh sb="5" eb="7">
      <t>ニンズウ</t>
    </rPh>
    <phoneticPr fontId="25"/>
  </si>
  <si>
    <t>　D列・・・「サービス提供責任者」</t>
    <rPh sb="2" eb="3">
      <t>レツ</t>
    </rPh>
    <rPh sb="11" eb="13">
      <t>テイキョウ</t>
    </rPh>
    <rPh sb="13" eb="16">
      <t>セキニンシャ</t>
    </rPh>
    <phoneticPr fontId="25"/>
  </si>
  <si>
    <t>（小数点第1位に切り上げ）</t>
    <rPh sb="1" eb="4">
      <t>ショウスウテン</t>
    </rPh>
    <rPh sb="4" eb="5">
      <t>ダイ</t>
    </rPh>
    <rPh sb="6" eb="7">
      <t>イ</t>
    </rPh>
    <rPh sb="8" eb="9">
      <t>キ</t>
    </rPh>
    <rPh sb="10" eb="11">
      <t>ア</t>
    </rPh>
    <phoneticPr fontId="25"/>
  </si>
  <si>
    <t>(8)</t>
  </si>
  <si>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25"/>
  </si>
  <si>
    <t>■ 常勤換算方法による人数</t>
    <rPh sb="2" eb="4">
      <t>ジョウキン</t>
    </rPh>
    <rPh sb="4" eb="6">
      <t>カンサン</t>
    </rPh>
    <rPh sb="6" eb="8">
      <t>ホウホウ</t>
    </rPh>
    <rPh sb="11" eb="13">
      <t>ニンズウ</t>
    </rPh>
    <phoneticPr fontId="25"/>
  </si>
  <si>
    <t>２．連携歯科医療機関</t>
    <rPh sb="2" eb="4">
      <t>レンケイ</t>
    </rPh>
    <rPh sb="4" eb="6">
      <t>シカ</t>
    </rPh>
    <rPh sb="6" eb="8">
      <t>イリョウ</t>
    </rPh>
    <rPh sb="8" eb="10">
      <t>キカン</t>
    </rPh>
    <phoneticPr fontId="7"/>
  </si>
  <si>
    <t>３．連携歯科医療機関</t>
    <rPh sb="2" eb="4">
      <t>レンケイ</t>
    </rPh>
    <rPh sb="4" eb="6">
      <t>シカ</t>
    </rPh>
    <rPh sb="6" eb="8">
      <t>イリョウ</t>
    </rPh>
    <rPh sb="8" eb="10">
      <t>キカン</t>
    </rPh>
    <phoneticPr fontId="7"/>
  </si>
  <si>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7"/>
  </si>
  <si>
    <t>常勤換算の</t>
    <rPh sb="0" eb="2">
      <t>ジョウキン</t>
    </rPh>
    <rPh sb="2" eb="4">
      <t>カンサン</t>
    </rPh>
    <phoneticPr fontId="25"/>
  </si>
  <si>
    <t>常勤の従業者の人数</t>
  </si>
  <si>
    <t>令和</t>
    <rPh sb="0" eb="2">
      <t>レイワ</t>
    </rPh>
    <phoneticPr fontId="25"/>
  </si>
  <si>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7"/>
  </si>
  <si>
    <t>勤務時間数合計</t>
    <rPh sb="0" eb="2">
      <t>キンム</t>
    </rPh>
    <rPh sb="2" eb="5">
      <t>ジカンスウ</t>
    </rPh>
    <rPh sb="5" eb="7">
      <t>ゴウケイ</t>
    </rPh>
    <phoneticPr fontId="25"/>
  </si>
  <si>
    <t>当月合計</t>
    <rPh sb="0" eb="2">
      <t>トウゲツ</t>
    </rPh>
    <rPh sb="2" eb="4">
      <t>ゴウケイ</t>
    </rPh>
    <phoneticPr fontId="25"/>
  </si>
  <si>
    <t>週平均</t>
    <rPh sb="0" eb="3">
      <t>シュウヘイキン</t>
    </rPh>
    <phoneticPr fontId="25"/>
  </si>
  <si>
    <t>常勤の従業者が</t>
    <rPh sb="0" eb="2">
      <t>ジョウキン</t>
    </rPh>
    <rPh sb="3" eb="6">
      <t>ジュウギョウシャ</t>
    </rPh>
    <phoneticPr fontId="25"/>
  </si>
  <si>
    <t>＋</t>
  </si>
  <si>
    <t>2　変更</t>
  </si>
  <si>
    <t>2週目</t>
    <rPh sb="1" eb="2">
      <t>シュウ</t>
    </rPh>
    <rPh sb="2" eb="3">
      <t>メ</t>
    </rPh>
    <phoneticPr fontId="25"/>
  </si>
  <si>
    <t>常勤換算方法による人数</t>
    <rPh sb="0" eb="2">
      <t>ジョウキン</t>
    </rPh>
    <rPh sb="2" eb="4">
      <t>カンサン</t>
    </rPh>
    <rPh sb="4" eb="6">
      <t>ホウホウ</t>
    </rPh>
    <rPh sb="9" eb="11">
      <t>ニンズウ</t>
    </rPh>
    <phoneticPr fontId="25"/>
  </si>
  <si>
    <t>　・「数式」タブ　⇒　「名前の定義」を選択</t>
    <rPh sb="3" eb="5">
      <t>スウシキ</t>
    </rPh>
    <rPh sb="12" eb="14">
      <t>ナマエ</t>
    </rPh>
    <rPh sb="15" eb="17">
      <t>テイギ</t>
    </rPh>
    <rPh sb="19" eb="21">
      <t>センタク</t>
    </rPh>
    <phoneticPr fontId="25"/>
  </si>
  <si>
    <t>基準：</t>
    <rPh sb="0" eb="2">
      <t>キジュン</t>
    </rPh>
    <phoneticPr fontId="25"/>
  </si>
  <si>
    <t>施設種別</t>
    <rPh sb="0" eb="2">
      <t>シセツ</t>
    </rPh>
    <rPh sb="2" eb="4">
      <t>シュベツ</t>
    </rPh>
    <phoneticPr fontId="7"/>
  </si>
  <si>
    <t>)</t>
  </si>
  <si>
    <t>年</t>
    <rPh sb="0" eb="1">
      <t>ネン</t>
    </rPh>
    <phoneticPr fontId="25"/>
  </si>
  <si>
    <t>常勤換算後の人数</t>
    <rPh sb="0" eb="2">
      <t>ジョウキン</t>
    </rPh>
    <rPh sb="2" eb="4">
      <t>カンサン</t>
    </rPh>
    <rPh sb="4" eb="5">
      <t>ゴ</t>
    </rPh>
    <rPh sb="6" eb="8">
      <t>ニンズウ</t>
    </rPh>
    <phoneticPr fontId="25"/>
  </si>
  <si>
    <t>（小数点第2位以下切り捨て）</t>
    <rPh sb="1" eb="4">
      <t>ショウスウテン</t>
    </rPh>
    <rPh sb="4" eb="5">
      <t>ダイ</t>
    </rPh>
    <rPh sb="6" eb="7">
      <t>イ</t>
    </rPh>
    <rPh sb="7" eb="9">
      <t>イカ</t>
    </rPh>
    <rPh sb="9" eb="10">
      <t>キ</t>
    </rPh>
    <rPh sb="11" eb="12">
      <t>ス</t>
    </rPh>
    <phoneticPr fontId="25"/>
  </si>
  <si>
    <t>月</t>
    <rPh sb="0" eb="1">
      <t>ゲツ</t>
    </rPh>
    <phoneticPr fontId="25"/>
  </si>
  <si>
    <t>3週目</t>
    <rPh sb="1" eb="2">
      <t>シュウ</t>
    </rPh>
    <rPh sb="2" eb="3">
      <t>メ</t>
    </rPh>
    <phoneticPr fontId="25"/>
  </si>
  <si>
    <t>-</t>
  </si>
  <si>
    <t>（勤務形態の記号）</t>
    <rPh sb="1" eb="3">
      <t>キンム</t>
    </rPh>
    <rPh sb="3" eb="5">
      <t>ケイタイ</t>
    </rPh>
    <rPh sb="6" eb="8">
      <t>キゴウ</t>
    </rPh>
    <phoneticPr fontId="25"/>
  </si>
  <si>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5"/>
  </si>
  <si>
    <t>4週目</t>
    <rPh sb="1" eb="2">
      <t>シュウ</t>
    </rPh>
    <rPh sb="2" eb="3">
      <t>メ</t>
    </rPh>
    <phoneticPr fontId="25"/>
  </si>
  <si>
    <t>当月の日数</t>
    <rPh sb="0" eb="2">
      <t>トウゲツ</t>
    </rPh>
    <rPh sb="3" eb="5">
      <t>ニッスウ</t>
    </rPh>
    <phoneticPr fontId="25"/>
  </si>
  <si>
    <r>
      <t xml:space="preserve">(10)
</t>
    </r>
    <r>
      <rPr>
        <sz val="11"/>
        <color auto="1"/>
        <rFont val="HGSｺﾞｼｯｸM"/>
      </rPr>
      <t>週平均
勤務時間数</t>
    </r>
    <rPh sb="6" eb="8">
      <t>ヘイキン</t>
    </rPh>
    <rPh sb="9" eb="11">
      <t>キンム</t>
    </rPh>
    <rPh sb="11" eb="13">
      <t>ジカン</t>
    </rPh>
    <rPh sb="13" eb="14">
      <t>スウ</t>
    </rPh>
    <phoneticPr fontId="7"/>
  </si>
  <si>
    <t>時間/週</t>
    <rPh sb="0" eb="2">
      <t>ジカン</t>
    </rPh>
    <rPh sb="3" eb="4">
      <t>シュウ</t>
    </rPh>
    <phoneticPr fontId="25"/>
  </si>
  <si>
    <t>(2)</t>
  </si>
  <si>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</si>
  <si>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t>４週</t>
  </si>
  <si>
    <t>予定</t>
  </si>
  <si>
    <t>時間/月</t>
    <rPh sb="0" eb="2">
      <t>ジカン</t>
    </rPh>
    <rPh sb="3" eb="4">
      <t>ツキ</t>
    </rPh>
    <phoneticPr fontId="25"/>
  </si>
  <si>
    <t>１．サービス種別</t>
    <rPh sb="6" eb="8">
      <t>シュベツ</t>
    </rPh>
    <phoneticPr fontId="25"/>
  </si>
  <si>
    <t>２．職種名・資格名称</t>
    <rPh sb="2" eb="4">
      <t>ショクシュ</t>
    </rPh>
    <rPh sb="4" eb="5">
      <t>メイ</t>
    </rPh>
    <rPh sb="6" eb="8">
      <t>シカク</t>
    </rPh>
    <rPh sb="8" eb="10">
      <t>メイショウ</t>
    </rPh>
    <phoneticPr fontId="25"/>
  </si>
  <si>
    <t>サービス種別名</t>
    <rPh sb="4" eb="6">
      <t>シュベツ</t>
    </rPh>
    <rPh sb="6" eb="7">
      <t>メイ</t>
    </rPh>
    <phoneticPr fontId="25"/>
  </si>
  <si>
    <t>旧ホームヘルパー1級課程修了者</t>
    <rPh sb="0" eb="1">
      <t>キュウ</t>
    </rPh>
    <rPh sb="9" eb="10">
      <t>キュウ</t>
    </rPh>
    <rPh sb="10" eb="12">
      <t>カテイ</t>
    </rPh>
    <rPh sb="12" eb="15">
      <t>シュウリョウシャ</t>
    </rPh>
    <phoneticPr fontId="25"/>
  </si>
  <si>
    <t>緩和した基準による訪問型サービス</t>
  </si>
  <si>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c：その他正当な理由と指定権者が認めた場合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rPh sb="360" eb="363">
      <t>シテイケン</t>
    </rPh>
    <rPh sb="363" eb="364">
      <t>シャ</t>
    </rPh>
    <phoneticPr fontId="7"/>
  </si>
  <si>
    <t>※ INDIRECT関数使用のため、以下のとおりセルに「名前の定義」をしています。</t>
    <rPh sb="10" eb="12">
      <t>カンスウ</t>
    </rPh>
    <rPh sb="12" eb="14">
      <t>シヨウ</t>
    </rPh>
    <rPh sb="18" eb="20">
      <t>イカ</t>
    </rPh>
    <rPh sb="28" eb="30">
      <t>ナマエ</t>
    </rPh>
    <rPh sb="31" eb="33">
      <t>テイギ</t>
    </rPh>
    <phoneticPr fontId="25"/>
  </si>
  <si>
    <t>　C列・・・「管理者」</t>
    <rPh sb="2" eb="3">
      <t>レツ</t>
    </rPh>
    <rPh sb="7" eb="10">
      <t>カンリシャ</t>
    </rPh>
    <phoneticPr fontId="25"/>
  </si>
  <si>
    <t>　E列・・・「訪問介護員」</t>
    <rPh sb="2" eb="3">
      <t>レツ</t>
    </rPh>
    <rPh sb="7" eb="9">
      <t>ホウモン</t>
    </rPh>
    <rPh sb="9" eb="12">
      <t>カイゴイン</t>
    </rPh>
    <phoneticPr fontId="25"/>
  </si>
  <si>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5"/>
  </si>
  <si>
    <t>　行が足りない場合は、適宜追加してください。</t>
    <rPh sb="1" eb="2">
      <t>ギョウ</t>
    </rPh>
    <rPh sb="3" eb="4">
      <t>タ</t>
    </rPh>
    <rPh sb="7" eb="9">
      <t>バアイ</t>
    </rPh>
    <rPh sb="11" eb="13">
      <t>テキギ</t>
    </rPh>
    <rPh sb="13" eb="15">
      <t>ツイカ</t>
    </rPh>
    <phoneticPr fontId="25"/>
  </si>
  <si>
    <t>　・「名前」に職種名を入力</t>
    <rPh sb="3" eb="5">
      <t>ナマエ</t>
    </rPh>
    <rPh sb="7" eb="9">
      <t>ショクシュ</t>
    </rPh>
    <rPh sb="9" eb="10">
      <t>メイ</t>
    </rPh>
    <rPh sb="11" eb="13">
      <t>ニュウリョク</t>
    </rPh>
    <phoneticPr fontId="25"/>
  </si>
  <si>
    <t>連絡先電話番号</t>
    <rPh sb="0" eb="3">
      <t>レンラクサキ</t>
    </rPh>
    <rPh sb="3" eb="5">
      <t>デンワ</t>
    </rPh>
    <rPh sb="5" eb="7">
      <t>バンゴウ</t>
    </rPh>
    <phoneticPr fontId="7"/>
  </si>
  <si>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5"/>
  </si>
  <si>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5"/>
  </si>
  <si>
    <t>１．判定期間（※）</t>
    <rPh sb="2" eb="4">
      <t>ハンテイ</t>
    </rPh>
    <rPh sb="4" eb="6">
      <t>キカン</t>
    </rPh>
    <phoneticPr fontId="7"/>
  </si>
  <si>
    <t>介護福祉士</t>
    <rPh sb="0" eb="2">
      <t>カイゴ</t>
    </rPh>
    <rPh sb="2" eb="5">
      <t>フクシシ</t>
    </rPh>
    <phoneticPr fontId="25"/>
  </si>
  <si>
    <t>看護師</t>
  </si>
  <si>
    <t>准看護師</t>
  </si>
  <si>
    <t>実務者研修修了者</t>
    <rPh sb="5" eb="7">
      <t>シュウリョウ</t>
    </rPh>
    <phoneticPr fontId="25"/>
  </si>
  <si>
    <t>共生型訪問介護のサービス提供責任者</t>
    <rPh sb="0" eb="2">
      <t>キョウセイ</t>
    </rPh>
    <rPh sb="2" eb="3">
      <t>ガタ</t>
    </rPh>
    <rPh sb="3" eb="5">
      <t>ホウモン</t>
    </rPh>
    <rPh sb="5" eb="7">
      <t>カイゴ</t>
    </rPh>
    <rPh sb="12" eb="14">
      <t>テイキョウ</t>
    </rPh>
    <rPh sb="14" eb="17">
      <t>セキニンシャ</t>
    </rPh>
    <phoneticPr fontId="25"/>
  </si>
  <si>
    <t>看護師</t>
    <rPh sb="0" eb="3">
      <t>カンゴシ</t>
    </rPh>
    <phoneticPr fontId="25"/>
  </si>
  <si>
    <t>備考　１ 「割引｣を｢あり｣と記載する場合は「介護予防・日常生活支援総合事業者による事業費の割引に係る割引率の設定について」（別紙3）を添付してください。</t>
  </si>
  <si>
    <t>介護職員初任者研修修了者</t>
    <rPh sb="0" eb="2">
      <t>カイゴ</t>
    </rPh>
    <rPh sb="2" eb="4">
      <t>ショクイン</t>
    </rPh>
    <rPh sb="4" eb="7">
      <t>ショニンシャ</t>
    </rPh>
    <rPh sb="7" eb="9">
      <t>ケンシュウ</t>
    </rPh>
    <rPh sb="9" eb="12">
      <t>シュウリョウシャ</t>
    </rPh>
    <phoneticPr fontId="25"/>
  </si>
  <si>
    <t>生活援助従事者研修修了者</t>
    <rPh sb="0" eb="2">
      <t>セイカツ</t>
    </rPh>
    <rPh sb="2" eb="4">
      <t>エンジョ</t>
    </rPh>
    <rPh sb="4" eb="7">
      <t>ジュウジシャ</t>
    </rPh>
    <rPh sb="7" eb="9">
      <t>ケンシュウ</t>
    </rPh>
    <rPh sb="9" eb="12">
      <t>シュウリョウシャ</t>
    </rPh>
    <phoneticPr fontId="25"/>
  </si>
  <si>
    <t>・「１．判定期間」については、該当する期間を選択してください。</t>
    <rPh sb="4" eb="6">
      <t>ハンテイ</t>
    </rPh>
    <rPh sb="6" eb="8">
      <t>キカン</t>
    </rPh>
    <rPh sb="15" eb="17">
      <t>ガイトウ</t>
    </rPh>
    <rPh sb="19" eb="21">
      <t>キカン</t>
    </rPh>
    <rPh sb="22" eb="24">
      <t>センタク</t>
    </rPh>
    <phoneticPr fontId="7"/>
  </si>
  <si>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25"/>
  </si>
  <si>
    <t>旧ホームヘルパー2級課程修了者</t>
    <rPh sb="0" eb="1">
      <t>キュウ</t>
    </rPh>
    <rPh sb="9" eb="10">
      <t>キュウ</t>
    </rPh>
    <rPh sb="10" eb="12">
      <t>カテイ</t>
    </rPh>
    <rPh sb="12" eb="15">
      <t>シュウリョウシャ</t>
    </rPh>
    <phoneticPr fontId="25"/>
  </si>
  <si>
    <t>○○　○○</t>
  </si>
  <si>
    <t>（別紙１）</t>
    <rPh sb="1" eb="3">
      <t>ベッシ</t>
    </rPh>
    <phoneticPr fontId="7"/>
  </si>
  <si>
    <t>別添のとおり</t>
  </si>
  <si>
    <t>介護予防・日常生活支援総合事業費算定に係る体制等に関する届出書＜指定事業者用＞</t>
  </si>
  <si>
    <t>届　出　者</t>
    <rPh sb="0" eb="1">
      <t>トドケ</t>
    </rPh>
    <rPh sb="2" eb="3">
      <t>デ</t>
    </rPh>
    <phoneticPr fontId="7"/>
  </si>
  <si>
    <t>介護職員処遇改善加算(利用定員19人以上)</t>
    <rPh sb="0" eb="2">
      <t>カイゴ</t>
    </rPh>
    <rPh sb="2" eb="4">
      <t>ショクイン</t>
    </rPh>
    <rPh sb="4" eb="6">
      <t>ショグウ</t>
    </rPh>
    <rPh sb="6" eb="8">
      <t>カイゼン</t>
    </rPh>
    <rPh sb="8" eb="10">
      <t>カサン</t>
    </rPh>
    <rPh sb="11" eb="15">
      <t>リヨウテ</t>
    </rPh>
    <rPh sb="17" eb="18">
      <t>ニン</t>
    </rPh>
    <rPh sb="18" eb="20">
      <t>イジョウ</t>
    </rPh>
    <phoneticPr fontId="7"/>
  </si>
  <si>
    <t>事業所・施設の状況</t>
  </si>
  <si>
    <t>２　あり</t>
  </si>
  <si>
    <t>特記事項</t>
  </si>
  <si>
    <t>関係書類</t>
  </si>
  <si>
    <t>備考1　「受付番号」「事業所所在市町村番号」欄には記載しないでください。</t>
  </si>
  <si>
    <t>3　(介護予防）訪問リハビリテーション事業所</t>
    <rPh sb="3" eb="5">
      <t>カイゴ</t>
    </rPh>
    <rPh sb="5" eb="7">
      <t>ヨボウ</t>
    </rPh>
    <rPh sb="8" eb="10">
      <t>ホウモン</t>
    </rPh>
    <rPh sb="19" eb="22">
      <t>ジギョウショ</t>
    </rPh>
    <phoneticPr fontId="7"/>
  </si>
  <si>
    <t>　　2　「法人の種別」欄は、申請者が法人である場合に、「社会福祉法人」「医療法人」「社団法人」「財団法人」</t>
  </si>
  <si>
    <t>　　　「株式会社」「有限会社」等の別を記入してください。</t>
  </si>
  <si>
    <t>名　　称</t>
  </si>
  <si>
    <t>　　3　「法人所轄庁」欄は、申請者が認可法人である場合に、その主務官庁の名称を記載してください。</t>
  </si>
  <si>
    <t>　　6　「異動項目」欄には、(別紙1-4)「介護予防・日常生活支援総合事業費算定に係る体制等状況一覧表」に掲げる項目</t>
  </si>
  <si>
    <t>職員の欠員による減算の状況</t>
  </si>
  <si>
    <t>　　7　「特記事項」欄には、異動の状況について具体的に記載してください。</t>
  </si>
  <si>
    <t>　　8　「主たる事業所の所在地以外の場所で一部実施する場合の出張所等の所在地」について、複数の出張所等を有する</t>
  </si>
  <si>
    <t>　　　場合は、適宜欄を補正して、全ての出張所等の状況について記載してください。</t>
  </si>
  <si>
    <t>フリガナ</t>
  </si>
  <si>
    <t>主たる事務所の所在地</t>
  </si>
  <si>
    <t>連 絡 先</t>
  </si>
  <si>
    <t>職名</t>
  </si>
  <si>
    <t>代表者の職・氏名</t>
  </si>
  <si>
    <t>主たる事業所・施設の　　　　　　　　　所在地</t>
  </si>
  <si>
    <t>管理者の氏名</t>
  </si>
  <si>
    <t>管理者の住所</t>
  </si>
  <si>
    <t>同一所在地において行う　　　　　　　　　　　　　　　事業等の種類</t>
  </si>
  <si>
    <t>訪問型サービス（独自・定率）</t>
    <rPh sb="11" eb="13">
      <t>テイリツ</t>
    </rPh>
    <phoneticPr fontId="7"/>
  </si>
  <si>
    <t>提供サービス</t>
  </si>
  <si>
    <t>訪問介護、訪問型サービスにおける同一建物減算に係る計算書（別紙４）</t>
    <rPh sb="29" eb="31">
      <t>べっし</t>
    </rPh>
    <phoneticPr fontId="7" type="Hiragana"/>
  </si>
  <si>
    <t>通所型サービス（独自・定率）</t>
    <rPh sb="0" eb="2">
      <t>ツウショ</t>
    </rPh>
    <rPh sb="2" eb="3">
      <t>カタ</t>
    </rPh>
    <rPh sb="11" eb="13">
      <t>テイリツ</t>
    </rPh>
    <phoneticPr fontId="7"/>
  </si>
  <si>
    <t>通所型サービス（独自・定額）</t>
    <rPh sb="11" eb="13">
      <t>テイガク</t>
    </rPh>
    <phoneticPr fontId="7"/>
  </si>
  <si>
    <t>FAX番号</t>
  </si>
  <si>
    <t>特別地域加算</t>
    <rPh sb="0" eb="2">
      <t>トクベツ</t>
    </rPh>
    <rPh sb="2" eb="4">
      <t>チイキ</t>
    </rPh>
    <rPh sb="4" eb="6">
      <t>カサン</t>
    </rPh>
    <phoneticPr fontId="37"/>
  </si>
  <si>
    <t>殿</t>
    <rPh sb="0" eb="1">
      <t>ドノ</t>
    </rPh>
    <phoneticPr fontId="7"/>
  </si>
  <si>
    <t>(郵便番号</t>
  </si>
  <si>
    <t>　(ビルの名称等)</t>
  </si>
  <si>
    <t>電話番号</t>
  </si>
  <si>
    <t>実施事業</t>
  </si>
  <si>
    <t>介護職員処遇改善加算(利用定員19人未満)</t>
    <rPh sb="0" eb="2">
      <t>カイゴ</t>
    </rPh>
    <rPh sb="2" eb="4">
      <t>ショクイン</t>
    </rPh>
    <rPh sb="4" eb="6">
      <t>ショグウ</t>
    </rPh>
    <rPh sb="6" eb="8">
      <t>カイゼン</t>
    </rPh>
    <rPh sb="8" eb="10">
      <t>カサン</t>
    </rPh>
    <rPh sb="18" eb="20">
      <t>ミマン</t>
    </rPh>
    <phoneticPr fontId="7"/>
  </si>
  <si>
    <t>県</t>
    <rPh sb="0" eb="1">
      <t>ケン</t>
    </rPh>
    <phoneticPr fontId="7"/>
  </si>
  <si>
    <t>指定（許可）</t>
    <rPh sb="0" eb="2">
      <t>シテイ</t>
    </rPh>
    <rPh sb="3" eb="5">
      <t>キョカ</t>
    </rPh>
    <phoneticPr fontId="7"/>
  </si>
  <si>
    <t>年月日</t>
    <rPh sb="0" eb="3">
      <t>ネンガッピ</t>
    </rPh>
    <phoneticPr fontId="7"/>
  </si>
  <si>
    <t>所在地</t>
  </si>
  <si>
    <t>事 業 所 番 号</t>
    <rPh sb="0" eb="1">
      <t>コト</t>
    </rPh>
    <rPh sb="2" eb="3">
      <t>ゴウ</t>
    </rPh>
    <rPh sb="4" eb="5">
      <t>ショ</t>
    </rPh>
    <rPh sb="6" eb="7">
      <t>バン</t>
    </rPh>
    <rPh sb="8" eb="9">
      <t>ゴウ</t>
    </rPh>
    <phoneticPr fontId="7"/>
  </si>
  <si>
    <t>Ｔ 加算Ⅱロ</t>
    <rPh sb="2" eb="4">
      <t>カサン</t>
    </rPh>
    <phoneticPr fontId="7"/>
  </si>
  <si>
    <t>名　称</t>
  </si>
  <si>
    <t>異動等の区分</t>
  </si>
  <si>
    <t>一体的サービス提供加算</t>
    <rPh sb="0" eb="2">
      <t>イッタイ</t>
    </rPh>
    <rPh sb="2" eb="11">
      <t>テキサービステイキョウカサン</t>
    </rPh>
    <phoneticPr fontId="7"/>
  </si>
  <si>
    <t>1新規</t>
  </si>
  <si>
    <t>2変更</t>
  </si>
  <si>
    <t>受付番号</t>
  </si>
  <si>
    <t>年</t>
    <rPh sb="0" eb="1">
      <t>ネン</t>
    </rPh>
    <phoneticPr fontId="7"/>
  </si>
  <si>
    <t>事業所所在地市町村番号</t>
  </si>
  <si>
    <t>氏名</t>
  </si>
  <si>
    <t>令和</t>
    <rPh sb="0" eb="2">
      <t>レイワ</t>
    </rPh>
    <phoneticPr fontId="7"/>
  </si>
  <si>
    <t>日</t>
    <rPh sb="0" eb="1">
      <t>ヒ</t>
    </rPh>
    <phoneticPr fontId="7"/>
  </si>
  <si>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</si>
  <si>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7"/>
  </si>
  <si>
    <t>A2</t>
  </si>
  <si>
    <t>A6</t>
  </si>
  <si>
    <t>通所型サービス（独自）</t>
  </si>
  <si>
    <t>備考　１　この表は、事業所所在地以外の場所で一部事業を実施する出張所等がある場合について記載することとし、複数出張所等を有する場合は出張所ごとに提出してください。</t>
  </si>
  <si>
    <t>人員配置区分</t>
  </si>
  <si>
    <t>高齢者虐待防止措置実施の有無</t>
  </si>
  <si>
    <t>９ 加算Ⅲ</t>
  </si>
  <si>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</si>
  <si>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</si>
  <si>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</si>
  <si>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口腔連携強化加算</t>
    <rPh sb="0" eb="2">
      <t>コウクウ</t>
    </rPh>
    <rPh sb="2" eb="4">
      <t>レンケイ</t>
    </rPh>
    <rPh sb="4" eb="6">
      <t>キョウカ</t>
    </rPh>
    <rPh sb="6" eb="8">
      <t>カサン</t>
    </rPh>
    <phoneticPr fontId="7"/>
  </si>
  <si>
    <t>業務継続計画策定の有無</t>
  </si>
  <si>
    <t>若年性認知症利用者受入加算</t>
    <rPh sb="0" eb="3">
      <t>ジャクネンセイ</t>
    </rPh>
    <rPh sb="3" eb="6">
      <t>ニンチショウ</t>
    </rPh>
    <rPh sb="6" eb="9">
      <t>リヨウシャ</t>
    </rPh>
    <rPh sb="9" eb="11">
      <t>ウケイレ</t>
    </rPh>
    <rPh sb="11" eb="13">
      <t>カサン</t>
    </rPh>
    <phoneticPr fontId="7"/>
  </si>
  <si>
    <t>栄養アセスメント・栄養改善体制</t>
  </si>
  <si>
    <t>口腔連携強化加算</t>
    <rPh sb="0" eb="4">
      <t>コウクウレンケイ</t>
    </rPh>
    <rPh sb="4" eb="6">
      <t>キョウカ</t>
    </rPh>
    <rPh sb="6" eb="8">
      <t>カサン</t>
    </rPh>
    <phoneticPr fontId="7"/>
  </si>
  <si>
    <t>事業所番号</t>
    <rPh sb="0" eb="3">
      <t>ジギョウショ</t>
    </rPh>
    <rPh sb="3" eb="5">
      <t>バンゴウ</t>
    </rPh>
    <phoneticPr fontId="7"/>
  </si>
  <si>
    <t>口腔機能向上加算</t>
    <rPh sb="6" eb="8">
      <t>カサン</t>
    </rPh>
    <phoneticPr fontId="7"/>
  </si>
  <si>
    <t>生活機能向上連携加算</t>
    <rPh sb="0" eb="2">
      <t>セイカツ</t>
    </rPh>
    <rPh sb="2" eb="4">
      <t>キノウ</t>
    </rPh>
    <rPh sb="4" eb="6">
      <t>コウジョウ</t>
    </rPh>
    <rPh sb="6" eb="8">
      <t>レンケイ</t>
    </rPh>
    <rPh sb="8" eb="10">
      <t>カサン</t>
    </rPh>
    <phoneticPr fontId="7"/>
  </si>
  <si>
    <t>科学的介護推進体制加算</t>
    <rPh sb="0" eb="3">
      <t>カガクテキ</t>
    </rPh>
    <rPh sb="3" eb="5">
      <t>カイゴ</t>
    </rPh>
    <rPh sb="5" eb="7">
      <t>スイシン</t>
    </rPh>
    <rPh sb="7" eb="9">
      <t>タイセイ</t>
    </rPh>
    <rPh sb="9" eb="11">
      <t>カサン</t>
    </rPh>
    <phoneticPr fontId="7"/>
  </si>
  <si>
    <t>※　要件を満たすことが分かる根拠書類を準備し、指定権者からの求めがあった場合には、速やかに提出してください。</t>
    <rPh sb="16" eb="18">
      <t>ショルイ</t>
    </rPh>
    <phoneticPr fontId="7"/>
  </si>
  <si>
    <t>業務継続計画策定の有無</t>
    <rPh sb="0" eb="2">
      <t>ギョウム</t>
    </rPh>
    <rPh sb="2" eb="6">
      <t>ケイゾ</t>
    </rPh>
    <rPh sb="6" eb="8">
      <t>サクテイ</t>
    </rPh>
    <rPh sb="9" eb="11">
      <t>ウム</t>
    </rPh>
    <phoneticPr fontId="7"/>
  </si>
  <si>
    <t>６ 加算Ⅲ</t>
  </si>
  <si>
    <t>栄養アセスメント・栄養改善体制</t>
    <rPh sb="0" eb="2">
      <t>エイヨウ</t>
    </rPh>
    <rPh sb="11" eb="13">
      <t>カイゼン</t>
    </rPh>
    <rPh sb="13" eb="15">
      <t>タイセイ</t>
    </rPh>
    <phoneticPr fontId="7"/>
  </si>
  <si>
    <t>１ 減算型</t>
  </si>
  <si>
    <t>１ 非該当</t>
  </si>
  <si>
    <t>１　非該当</t>
  </si>
  <si>
    <t>３ 加算Ⅰ</t>
  </si>
  <si>
    <t>２ 該当</t>
  </si>
  <si>
    <t>２ 看護職員</t>
    <rPh sb="2" eb="4">
      <t>カンゴ</t>
    </rPh>
    <rPh sb="4" eb="6">
      <t>ショクイン</t>
    </rPh>
    <phoneticPr fontId="7"/>
  </si>
  <si>
    <t>３ 介護職員</t>
    <rPh sb="2" eb="4">
      <t>カイゴ</t>
    </rPh>
    <rPh sb="4" eb="6">
      <t>ショクイン</t>
    </rPh>
    <phoneticPr fontId="7"/>
  </si>
  <si>
    <t>１　なし</t>
  </si>
  <si>
    <t>割 引</t>
  </si>
  <si>
    <t>非該当</t>
    <rPh sb="0" eb="3">
      <t>ヒガイトウ</t>
    </rPh>
    <phoneticPr fontId="7"/>
  </si>
  <si>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7"/>
  </si>
  <si>
    <t>（別紙4）</t>
    <rPh sb="1" eb="3">
      <t>ベッシ</t>
    </rPh>
    <phoneticPr fontId="7"/>
  </si>
  <si>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7"/>
  </si>
  <si>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7"/>
  </si>
  <si>
    <t>２．判定結果</t>
    <rPh sb="2" eb="4">
      <t>ハンテイ</t>
    </rPh>
    <rPh sb="4" eb="6">
      <t>ケッカ</t>
    </rPh>
    <phoneticPr fontId="7"/>
  </si>
  <si>
    <t>ア．前期</t>
    <rPh sb="2" eb="4">
      <t>ゼンキ</t>
    </rPh>
    <phoneticPr fontId="7"/>
  </si>
  <si>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7"/>
  </si>
  <si>
    <t>イ．後期</t>
    <rPh sb="2" eb="4">
      <t>コウキ</t>
    </rPh>
    <phoneticPr fontId="7"/>
  </si>
  <si>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7"/>
  </si>
  <si>
    <t>月</t>
    <rPh sb="0" eb="1">
      <t>ガツ</t>
    </rPh>
    <phoneticPr fontId="7"/>
  </si>
  <si>
    <t>年度</t>
    <rPh sb="0" eb="2">
      <t>ネンド</t>
    </rPh>
    <phoneticPr fontId="7"/>
  </si>
  <si>
    <t>該当</t>
    <rPh sb="0" eb="2">
      <t>ガイトウ</t>
    </rPh>
    <phoneticPr fontId="7"/>
  </si>
  <si>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7"/>
  </si>
  <si>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7"/>
  </si>
  <si>
    <t>後期</t>
    <rPh sb="0" eb="2">
      <t>コウキ</t>
    </rPh>
    <phoneticPr fontId="7"/>
  </si>
  <si>
    <t>事業所名</t>
    <rPh sb="0" eb="3">
      <t>ジギョウショ</t>
    </rPh>
    <rPh sb="3" eb="4">
      <t>メイ</t>
    </rPh>
    <phoneticPr fontId="7"/>
  </si>
  <si>
    <t>日</t>
    <rPh sb="0" eb="1">
      <t>ニチ</t>
    </rPh>
    <phoneticPr fontId="7"/>
  </si>
  <si>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7"/>
  </si>
  <si>
    <t>異動区分</t>
    <rPh sb="0" eb="2">
      <t>イドウ</t>
    </rPh>
    <rPh sb="2" eb="4">
      <t>クブン</t>
    </rPh>
    <phoneticPr fontId="7"/>
  </si>
  <si>
    <t>歯科医療機関との連携の状況</t>
    <rPh sb="0" eb="2">
      <t>シカ</t>
    </rPh>
    <rPh sb="2" eb="4">
      <t>イリョウ</t>
    </rPh>
    <rPh sb="4" eb="6">
      <t>キカン</t>
    </rPh>
    <rPh sb="8" eb="10">
      <t>レンケイ</t>
    </rPh>
    <rPh sb="11" eb="13">
      <t>ジョウキョウ</t>
    </rPh>
    <phoneticPr fontId="7"/>
  </si>
  <si>
    <t>１．連携歯科医療機関</t>
    <rPh sb="2" eb="4">
      <t>レンケイ</t>
    </rPh>
    <rPh sb="4" eb="6">
      <t>シカ</t>
    </rPh>
    <rPh sb="6" eb="8">
      <t>イリョウ</t>
    </rPh>
    <rPh sb="8" eb="10">
      <t>キカン</t>
    </rPh>
    <phoneticPr fontId="7"/>
  </si>
  <si>
    <t>1　新規</t>
  </si>
  <si>
    <t>1　訪問介護事業所、介護予防訪問介護相当サービス事業所</t>
    <rPh sb="2" eb="4">
      <t>ホウモン</t>
    </rPh>
    <rPh sb="4" eb="6">
      <t>カイゴ</t>
    </rPh>
    <rPh sb="6" eb="9">
      <t>ジギョウショ</t>
    </rPh>
    <rPh sb="10" eb="12">
      <t>カイゴ</t>
    </rPh>
    <rPh sb="12" eb="14">
      <t>ヨボウ</t>
    </rPh>
    <rPh sb="14" eb="16">
      <t>ホウモン</t>
    </rPh>
    <rPh sb="16" eb="18">
      <t>カイゴ</t>
    </rPh>
    <rPh sb="18" eb="20">
      <t>ソウトウ</t>
    </rPh>
    <rPh sb="24" eb="27">
      <t>ジギョウショ</t>
    </rPh>
    <phoneticPr fontId="7"/>
  </si>
  <si>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7"/>
  </si>
  <si>
    <t>歯科医療機関名</t>
    <rPh sb="0" eb="2">
      <t>シカ</t>
    </rPh>
    <rPh sb="2" eb="4">
      <t>イリョウ</t>
    </rPh>
    <rPh sb="4" eb="6">
      <t>キカン</t>
    </rPh>
    <rPh sb="6" eb="7">
      <t>メイ</t>
    </rPh>
    <phoneticPr fontId="7"/>
  </si>
  <si>
    <t>歯科訪問診療料の算定の実績</t>
  </si>
  <si>
    <t xml:space="preserve">       　　年　　月　　日</t>
    <rPh sb="9" eb="10">
      <t>ネン</t>
    </rPh>
    <rPh sb="12" eb="13">
      <t>ガツ</t>
    </rPh>
    <rPh sb="15" eb="16">
      <t>ニチ</t>
    </rPh>
    <phoneticPr fontId="7"/>
  </si>
  <si>
    <t>3　終了</t>
  </si>
  <si>
    <t>添付書類なし</t>
    <rPh sb="0" eb="4">
      <t>てんぷしょるい</t>
    </rPh>
    <phoneticPr fontId="7" type="Hiragana"/>
  </si>
  <si>
    <t>高齢者虐待防止措置実施の有無</t>
    <rPh sb="0" eb="3">
      <t>こうれいしゃ</t>
    </rPh>
    <rPh sb="3" eb="5">
      <t>ぎゃくたい</t>
    </rPh>
    <rPh sb="5" eb="7">
      <t>ぼうし</t>
    </rPh>
    <rPh sb="7" eb="9">
      <t>そち</t>
    </rPh>
    <rPh sb="9" eb="11">
      <t>じっし</t>
    </rPh>
    <rPh sb="12" eb="14">
      <t>うむ</t>
    </rPh>
    <phoneticPr fontId="7" type="Hiragana"/>
  </si>
  <si>
    <t>介護予防・日常生活支援総合事業費算定に係る体制等に関する変更に伴い，改正したもの。介護の内容・利用料金の変更等について記載が必要。</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5" eb="26">
      <t>カン</t>
    </rPh>
    <rPh sb="28" eb="30">
      <t>ヘンコウ</t>
    </rPh>
    <rPh sb="31" eb="32">
      <t>トモナ</t>
    </rPh>
    <rPh sb="34" eb="36">
      <t>カイセイ</t>
    </rPh>
    <rPh sb="41" eb="43">
      <t>カイゴ</t>
    </rPh>
    <rPh sb="47" eb="49">
      <t>リヨウ</t>
    </rPh>
    <rPh sb="49" eb="51">
      <t>リョウキン</t>
    </rPh>
    <rPh sb="52" eb="54">
      <t>ヘンコウ</t>
    </rPh>
    <rPh sb="54" eb="55">
      <t>トウ</t>
    </rPh>
    <rPh sb="59" eb="61">
      <t>キサイ</t>
    </rPh>
    <rPh sb="62" eb="64">
      <t>ヒツヨウ</t>
    </rPh>
    <phoneticPr fontId="7"/>
  </si>
  <si>
    <t>同一建物減算</t>
    <rPh sb="0" eb="2">
      <t>どういつ</t>
    </rPh>
    <rPh sb="2" eb="4">
      <t>たてもの</t>
    </rPh>
    <rPh sb="4" eb="6">
      <t>げんさん</t>
    </rPh>
    <phoneticPr fontId="7" type="Hiragana"/>
  </si>
  <si>
    <t>口腔連携強化加算</t>
    <rPh sb="0" eb="2">
      <t>こうくう</t>
    </rPh>
    <rPh sb="2" eb="4">
      <t>れんけい</t>
    </rPh>
    <rPh sb="4" eb="6">
      <t>きょうか</t>
    </rPh>
    <rPh sb="6" eb="8">
      <t>かさん</t>
    </rPh>
    <phoneticPr fontId="7" type="Hiragana"/>
  </si>
  <si>
    <r>
      <t xml:space="preserve">③割合
</t>
    </r>
    <r>
      <rPr>
        <sz val="10"/>
        <color auto="1"/>
        <rFont val="HGSｺﾞｼｯｸM"/>
      </rPr>
      <t>（②÷①）</t>
    </r>
    <rPh sb="1" eb="3">
      <t>ワリアイ</t>
    </rPh>
    <phoneticPr fontId="7"/>
  </si>
  <si>
    <t>①判定期間に訪問介護サービスを提供した利用者の総数</t>
    <rPh sb="1" eb="3">
      <t>ハンテイ</t>
    </rPh>
    <rPh sb="3" eb="5">
      <t>キカン</t>
    </rPh>
    <rPh sb="6" eb="8">
      <t>ホウモン</t>
    </rPh>
    <rPh sb="8" eb="10">
      <t>カイゴ</t>
    </rPh>
    <rPh sb="15" eb="17">
      <t>テイキョウ</t>
    </rPh>
    <rPh sb="19" eb="22">
      <t>リヨウシャ</t>
    </rPh>
    <rPh sb="23" eb="25">
      <t>ソウスウ</t>
    </rPh>
    <phoneticPr fontId="7"/>
  </si>
  <si>
    <t>事業所・施設の名称</t>
    <rPh sb="0" eb="3">
      <t>ジギョウショ</t>
    </rPh>
    <rPh sb="4" eb="6">
      <t>シセツ</t>
    </rPh>
    <rPh sb="7" eb="9">
      <t>メイショウ</t>
    </rPh>
    <phoneticPr fontId="7"/>
  </si>
  <si>
    <t>業務継続計画策定の有無</t>
    <rPh sb="0" eb="2">
      <t>ギョウム</t>
    </rPh>
    <rPh sb="2" eb="4">
      <t>ケイゾク</t>
    </rPh>
    <rPh sb="4" eb="6">
      <t>ケイカク</t>
    </rPh>
    <rPh sb="6" eb="8">
      <t>サクテイ</t>
    </rPh>
    <rPh sb="9" eb="11">
      <t>ウム</t>
    </rPh>
    <phoneticPr fontId="7"/>
  </si>
  <si>
    <t>郡市</t>
    <rPh sb="0" eb="1">
      <t>グン</t>
    </rPh>
    <rPh sb="1" eb="2">
      <t>シ</t>
    </rPh>
    <phoneticPr fontId="7"/>
  </si>
  <si>
    <t>８ 加算Ⅱイ</t>
    <rPh sb="2" eb="4">
      <t>カサン</t>
    </rPh>
    <phoneticPr fontId="7"/>
  </si>
  <si>
    <t>Ｓ 加算Ⅰロ</t>
    <rPh sb="2" eb="4">
      <t>カサン</t>
    </rPh>
    <phoneticPr fontId="7"/>
  </si>
  <si>
    <t>（別紙5）</t>
    <rPh sb="1" eb="3">
      <t>ベッシ</t>
    </rPh>
    <phoneticPr fontId="7"/>
  </si>
  <si>
    <t>　　　２ 「同一建物減算（同一敷地内建物等に居住する者への提供90％以上）」については、判定結果がわかる書類（「訪問介護、訪問型サービスにおける同一建物減算に係る計算書」（別紙4）又はこれに準じた計算書等）を添付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</si>
</sst>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11]#,##0;[Red]\-#,##0"/>
    <numFmt numFmtId="177" formatCode="0.0%"/>
    <numFmt numFmtId="178" formatCode="#,##0.##"/>
    <numFmt numFmtId="179" formatCode="0&quot;月&quot;"/>
    <numFmt numFmtId="180" formatCode="0.0"/>
    <numFmt numFmtId="181" formatCode="0.0&quot;人以上&quot;"/>
    <numFmt numFmtId="182" formatCode="#,##0.0#"/>
    <numFmt numFmtId="183" formatCode="#,##0.0;[Red]\-#,##0.0"/>
    <numFmt numFmtId="184" formatCode="#,##0.0&quot;人&quot;"/>
    <numFmt numFmtId="185" formatCode="#,##0&quot;人&quot;"/>
  </numFmts>
  <fonts count="38">
    <font>
      <sz val="8"/>
      <color auto="1"/>
      <name val="ＭＳ 明朝"/>
      <family val="1"/>
    </font>
    <font>
      <sz val="8"/>
      <color auto="1"/>
      <name val="ＭＳ 明朝"/>
      <family val="1"/>
    </font>
    <font>
      <sz val="11"/>
      <color theme="1"/>
      <name val="ＭＳ Ｐゴシック"/>
      <family val="3"/>
      <scheme val="minor"/>
    </font>
    <font>
      <sz val="11"/>
      <color theme="1"/>
      <name val="游ゴシック"/>
      <family val="3"/>
    </font>
    <font>
      <sz val="11"/>
      <color auto="1"/>
      <name val="ＭＳ Ｐゴシック"/>
      <family val="3"/>
    </font>
    <font>
      <sz val="12"/>
      <color theme="1"/>
      <name val="ＭＳ ゴシック"/>
      <family val="3"/>
    </font>
    <font>
      <sz val="9"/>
      <color auto="1"/>
      <name val="ＭＳ 明朝"/>
      <family val="1"/>
    </font>
    <font>
      <sz val="6"/>
      <color auto="1"/>
      <name val="ＭＳ Ｐゴシック"/>
      <family val="3"/>
    </font>
    <font>
      <sz val="9"/>
      <color auto="1"/>
      <name val="HG丸ｺﾞｼｯｸM-PRO"/>
      <family val="3"/>
    </font>
    <font>
      <sz val="8"/>
      <color auto="1"/>
      <name val="HG丸ｺﾞｼｯｸM-PRO"/>
      <family val="3"/>
    </font>
    <font>
      <sz val="11"/>
      <color auto="1"/>
      <name val="HG丸ｺﾞｼｯｸM-PRO"/>
      <family val="3"/>
    </font>
    <font>
      <sz val="11"/>
      <color auto="1"/>
      <name val="HGSｺﾞｼｯｸM"/>
      <family val="3"/>
    </font>
    <font>
      <sz val="8"/>
      <color theme="1"/>
      <name val="HGSｺﾞｼｯｸM"/>
      <family val="3"/>
    </font>
    <font>
      <sz val="10"/>
      <color auto="1"/>
      <name val="HGSｺﾞｼｯｸM"/>
      <family val="3"/>
    </font>
    <font>
      <sz val="9"/>
      <color theme="1"/>
      <name val="HGSｺﾞｼｯｸM"/>
      <family val="3"/>
    </font>
    <font>
      <sz val="8.5"/>
      <color auto="1"/>
      <name val="HGSｺﾞｼｯｸM"/>
      <family val="3"/>
    </font>
    <font>
      <sz val="8.5"/>
      <color auto="1"/>
      <name val="ＭＳ Ｐゴシック"/>
      <family val="3"/>
    </font>
    <font>
      <sz val="9"/>
      <color auto="1"/>
      <name val="HGSｺﾞｼｯｸM"/>
      <family val="3"/>
    </font>
    <font>
      <sz val="8"/>
      <color auto="1"/>
      <name val="HGSｺﾞｼｯｸM"/>
      <family val="3"/>
    </font>
    <font>
      <sz val="11"/>
      <color theme="1"/>
      <name val="HGSｺﾞｼｯｸM"/>
      <family val="3"/>
    </font>
    <font>
      <sz val="8"/>
      <color theme="1"/>
      <name val="ＭＳ 明朝"/>
      <family val="1"/>
    </font>
    <font>
      <sz val="16"/>
      <color auto="1"/>
      <name val="HGSｺﾞｼｯｸM"/>
      <family val="3"/>
    </font>
    <font>
      <sz val="11"/>
      <color theme="1"/>
      <name val="HGSｺﾞｼｯｸM"/>
      <family val="3"/>
    </font>
    <font>
      <sz val="11"/>
      <color theme="1"/>
      <name val="ＭＳ Ｐゴシック"/>
      <family val="3"/>
    </font>
    <font>
      <b/>
      <sz val="11"/>
      <color auto="1"/>
      <name val="HGSｺﾞｼｯｸM"/>
      <family val="3"/>
    </font>
    <font>
      <sz val="6"/>
      <color auto="1"/>
      <name val="游ゴシック"/>
      <family val="3"/>
    </font>
    <font>
      <sz val="12"/>
      <color auto="1"/>
      <name val="HGSｺﾞｼｯｸM"/>
      <family val="3"/>
    </font>
    <font>
      <b/>
      <sz val="14"/>
      <color auto="1"/>
      <name val="HGSｺﾞｼｯｸM"/>
      <family val="3"/>
    </font>
    <font>
      <b/>
      <sz val="12"/>
      <color rgb="FFFF0000"/>
      <name val="HGSｺﾞｼｯｸM"/>
      <family val="3"/>
    </font>
    <font>
      <b/>
      <sz val="12"/>
      <color auto="1"/>
      <name val="HGSｺﾞｼｯｸM"/>
      <family val="3"/>
    </font>
    <font>
      <sz val="11"/>
      <color rgb="FF000000"/>
      <name val="游ゴシック"/>
      <family val="3"/>
    </font>
    <font>
      <sz val="12"/>
      <color auto="1"/>
      <name val="HGSｺﾞｼｯｸE"/>
      <family val="3"/>
    </font>
    <font>
      <sz val="11"/>
      <color auto="1"/>
      <name val="游ゴシック"/>
      <family val="2"/>
    </font>
    <font>
      <b/>
      <sz val="16"/>
      <color auto="1"/>
      <name val="HGSｺﾞｼｯｸM"/>
      <family val="3"/>
    </font>
    <font>
      <sz val="14"/>
      <color auto="1"/>
      <name val="HGSｺﾞｼｯｸM"/>
      <family val="3"/>
    </font>
    <font>
      <sz val="14"/>
      <color rgb="FFFF0000"/>
      <name val="HGSｺﾞｼｯｸM"/>
      <family val="3"/>
    </font>
    <font>
      <sz val="16"/>
      <color theme="1"/>
      <name val="游ゴシック"/>
      <family val="3"/>
    </font>
    <font>
      <u/>
      <sz val="11"/>
      <color indexed="36"/>
      <name val="ＭＳ Ｐゴシック"/>
      <family val="3"/>
    </font>
  </fonts>
  <fills count="10">
    <fill>
      <patternFill patternType="none"/>
    </fill>
    <fill>
      <patternFill patternType="gray125"/>
    </fill>
    <fill>
      <patternFill patternType="solid">
        <fgColor theme="9" tint="0.8"/>
        <bgColor indexed="64"/>
      </patternFill>
    </fill>
    <fill>
      <patternFill patternType="solid">
        <fgColor theme="8" tint="0.8"/>
        <bgColor indexed="64"/>
      </patternFill>
    </fill>
    <fill>
      <patternFill patternType="solid">
        <fgColor rgb="FFFFFF00"/>
        <bgColor indexed="64"/>
      </patternFill>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12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hair">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otted">
        <color indexed="64"/>
      </top>
      <bottom style="thin">
        <color indexed="64"/>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top style="dott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top style="thin">
        <color auto="1"/>
      </top>
      <bottom style="dashed">
        <color indexed="64"/>
      </bottom>
      <diagonal/>
    </border>
    <border>
      <left/>
      <right style="thin">
        <color indexed="64"/>
      </right>
      <top style="dashed">
        <color indexed="64"/>
      </top>
      <bottom style="dashed">
        <color indexed="64"/>
      </bottom>
      <diagonal/>
    </border>
    <border>
      <left/>
      <right style="thin">
        <color indexed="64"/>
      </right>
      <top style="thin">
        <color auto="1"/>
      </top>
      <bottom style="dashed">
        <color indexed="64"/>
      </bottom>
      <diagonal/>
    </border>
    <border>
      <left/>
      <right/>
      <top style="thin">
        <color auto="1"/>
      </top>
      <bottom/>
      <diagonal/>
    </border>
    <border>
      <left/>
      <right style="thin">
        <color indexed="64"/>
      </right>
      <top style="thin">
        <color auto="1"/>
      </top>
      <bottom/>
      <diagonal/>
    </border>
    <border>
      <left style="thin">
        <color indexed="64"/>
      </left>
      <right/>
      <top style="thin">
        <color auto="1"/>
      </top>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auto="1"/>
      </top>
      <bottom/>
      <diagonal/>
    </border>
    <border>
      <left style="thin">
        <color indexed="64"/>
      </left>
      <right style="thin">
        <color indexed="64"/>
      </right>
      <top/>
      <bottom style="thin">
        <color auto="1"/>
      </bottom>
      <diagonal/>
    </border>
    <border>
      <left style="thin">
        <color indexed="64"/>
      </left>
      <right style="thin">
        <color indexed="64"/>
      </right>
      <top style="thin">
        <color auto="1"/>
      </top>
      <bottom style="thin">
        <color auto="1"/>
      </bottom>
      <diagonal/>
    </border>
    <border>
      <left style="thin">
        <color indexed="64"/>
      </left>
      <right style="thin">
        <color indexed="64"/>
      </right>
      <top style="thin">
        <color auto="1"/>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tted">
        <color auto="1"/>
      </left>
      <right style="dotted">
        <color auto="1"/>
      </right>
      <top style="thin">
        <color auto="1"/>
      </top>
      <bottom style="thin">
        <color auto="1"/>
      </bottom>
      <diagonal/>
    </border>
    <border>
      <left/>
      <right style="thin">
        <color auto="1"/>
      </right>
      <top style="thin">
        <color auto="1"/>
      </top>
      <bottom style="thin">
        <color auto="1"/>
      </bottom>
      <diagonal/>
    </border>
    <border>
      <left/>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65">
    <xf numFmtId="0" fontId="0" fillId="0" borderId="0">
      <alignment vertical="center"/>
    </xf>
    <xf numFmtId="176" fontId="1" fillId="0" borderId="0" applyBorder="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3" fillId="0" borderId="0" applyFont="0" applyFill="0" applyBorder="0" applyAlignment="0" applyProtection="0">
      <alignment vertical="center"/>
    </xf>
    <xf numFmtId="176" fontId="1" fillId="0" borderId="0" applyBorder="0" applyProtection="0">
      <alignment vertical="center"/>
    </xf>
    <xf numFmtId="38" fontId="4" fillId="0" borderId="0" applyFont="0" applyFill="0" applyBorder="0" applyAlignment="0" applyProtection="0">
      <alignment vertical="center"/>
    </xf>
    <xf numFmtId="176" fontId="1" fillId="0" borderId="0" applyBorder="0" applyProtection="0">
      <alignment vertical="center"/>
    </xf>
    <xf numFmtId="38" fontId="5"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3"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3" fillId="0" borderId="0">
      <alignment vertical="center"/>
    </xf>
    <xf numFmtId="0" fontId="3"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6"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3" fillId="0" borderId="0"/>
  </cellStyleXfs>
  <cellXfs count="718">
    <xf numFmtId="0" fontId="0" fillId="0" borderId="0" xfId="0">
      <alignment vertical="center"/>
    </xf>
    <xf numFmtId="0" fontId="8" fillId="0" borderId="0" xfId="60" applyFont="1">
      <alignment vertical="center"/>
    </xf>
    <xf numFmtId="0" fontId="8" fillId="0" borderId="0" xfId="60" applyFont="1" applyAlignment="1">
      <alignment horizontal="center" vertical="center"/>
    </xf>
    <xf numFmtId="0" fontId="8" fillId="0" borderId="0" xfId="60" applyFont="1" applyAlignment="1">
      <alignment horizontal="left" vertical="center"/>
    </xf>
    <xf numFmtId="0" fontId="8" fillId="0" borderId="0" xfId="60" applyFont="1" applyAlignment="1">
      <alignment vertical="center" wrapText="1"/>
    </xf>
    <xf numFmtId="0" fontId="9" fillId="0" borderId="0" xfId="0" applyFont="1">
      <alignment vertical="center"/>
    </xf>
    <xf numFmtId="0" fontId="10" fillId="2" borderId="0" xfId="60" applyFont="1" applyFill="1" applyAlignment="1">
      <alignment horizontal="center" vertical="center" wrapText="1"/>
    </xf>
    <xf numFmtId="0" fontId="8" fillId="0" borderId="0" xfId="0" applyFont="1" applyAlignment="1">
      <alignment vertical="center"/>
    </xf>
    <xf numFmtId="0" fontId="8" fillId="3" borderId="1" xfId="60" applyFont="1" applyFill="1" applyBorder="1" applyAlignment="1">
      <alignment horizontal="center" vertical="center"/>
    </xf>
    <xf numFmtId="0" fontId="8" fillId="0" borderId="2" xfId="60" applyFont="1" applyFill="1" applyBorder="1" applyAlignment="1">
      <alignment horizontal="center" vertical="center" wrapText="1"/>
    </xf>
    <xf numFmtId="0" fontId="8" fillId="0" borderId="3" xfId="60" applyFont="1" applyFill="1" applyBorder="1" applyAlignment="1">
      <alignment horizontal="center" vertical="center" wrapText="1"/>
    </xf>
    <xf numFmtId="0" fontId="8" fillId="0" borderId="3" xfId="60" applyFont="1" applyFill="1" applyBorder="1">
      <alignment vertical="center"/>
    </xf>
    <xf numFmtId="0" fontId="8" fillId="0" borderId="4" xfId="60" applyFont="1" applyFill="1" applyBorder="1">
      <alignment vertical="center"/>
    </xf>
    <xf numFmtId="0" fontId="8" fillId="0" borderId="5" xfId="60" applyFont="1" applyBorder="1">
      <alignment vertical="center"/>
    </xf>
    <xf numFmtId="0" fontId="10" fillId="2" borderId="0" xfId="60" applyFont="1" applyFill="1" applyAlignment="1">
      <alignment horizontal="center" vertical="center"/>
    </xf>
    <xf numFmtId="0" fontId="8" fillId="3" borderId="6" xfId="60" applyFont="1" applyFill="1" applyBorder="1" applyAlignment="1">
      <alignment horizontal="center" vertical="center"/>
    </xf>
    <xf numFmtId="0" fontId="8" fillId="0" borderId="7" xfId="60" applyFont="1" applyFill="1" applyBorder="1" applyAlignment="1">
      <alignment horizontal="center" vertical="center" wrapText="1"/>
    </xf>
    <xf numFmtId="0" fontId="8" fillId="0" borderId="8" xfId="60" applyFont="1" applyFill="1" applyBorder="1" applyAlignment="1">
      <alignment horizontal="center" vertical="center" wrapText="1"/>
    </xf>
    <xf numFmtId="0" fontId="8" fillId="0" borderId="9" xfId="60" applyFont="1" applyFill="1" applyBorder="1" applyAlignment="1">
      <alignment horizontal="left" vertical="center" wrapText="1"/>
    </xf>
    <xf numFmtId="0" fontId="8" fillId="0" borderId="10" xfId="60" applyFont="1" applyBorder="1" applyAlignment="1">
      <alignment vertical="center" wrapText="1"/>
    </xf>
    <xf numFmtId="0" fontId="8" fillId="0" borderId="11" xfId="60" applyFont="1" applyBorder="1">
      <alignment vertical="center"/>
    </xf>
    <xf numFmtId="0" fontId="9" fillId="3" borderId="12" xfId="60" applyFont="1" applyFill="1" applyBorder="1" applyAlignment="1">
      <alignment horizontal="center" vertical="center" wrapText="1"/>
    </xf>
    <xf numFmtId="0" fontId="8" fillId="4" borderId="13" xfId="60" applyFont="1" applyFill="1" applyBorder="1" applyAlignment="1">
      <alignment horizontal="center" vertical="center"/>
    </xf>
    <xf numFmtId="0" fontId="8" fillId="4" borderId="14" xfId="60" applyFont="1" applyFill="1" applyBorder="1" applyAlignment="1">
      <alignment horizontal="center" vertical="center"/>
    </xf>
    <xf numFmtId="0" fontId="8" fillId="0" borderId="15" xfId="60" applyFont="1" applyFill="1" applyBorder="1" applyAlignment="1">
      <alignment horizontal="center" vertical="center"/>
    </xf>
    <xf numFmtId="0" fontId="8" fillId="0" borderId="16" xfId="60" applyFont="1" applyFill="1" applyBorder="1" applyAlignment="1">
      <alignment horizontal="center" vertical="center"/>
    </xf>
    <xf numFmtId="0" fontId="8" fillId="0" borderId="14" xfId="60" applyFont="1" applyFill="1" applyBorder="1" applyAlignment="1">
      <alignment horizontal="center" vertical="center"/>
    </xf>
    <xf numFmtId="0" fontId="8" fillId="0" borderId="13" xfId="60" applyFont="1" applyFill="1" applyBorder="1" applyAlignment="1">
      <alignment horizontal="center" vertical="center"/>
    </xf>
    <xf numFmtId="0" fontId="8" fillId="0" borderId="17" xfId="60" applyFont="1" applyFill="1" applyBorder="1" applyAlignment="1">
      <alignment horizontal="center" vertical="center"/>
    </xf>
    <xf numFmtId="0" fontId="8" fillId="0" borderId="18" xfId="60" applyFont="1" applyFill="1" applyBorder="1" applyAlignment="1">
      <alignment horizontal="center" vertical="center"/>
    </xf>
    <xf numFmtId="0" fontId="8" fillId="0" borderId="3" xfId="60" applyFont="1" applyFill="1" applyBorder="1" applyAlignment="1">
      <alignment horizontal="center" vertical="center"/>
    </xf>
    <xf numFmtId="0" fontId="8" fillId="0" borderId="5" xfId="60" applyFont="1" applyBorder="1" applyAlignment="1">
      <alignment horizontal="center" vertical="center"/>
    </xf>
    <xf numFmtId="0" fontId="8" fillId="3" borderId="19" xfId="60" applyFont="1" applyFill="1" applyBorder="1" applyAlignment="1">
      <alignment horizontal="center" vertical="center"/>
    </xf>
    <xf numFmtId="0" fontId="8" fillId="0" borderId="20" xfId="60" applyFont="1" applyFill="1" applyBorder="1" applyAlignment="1">
      <alignment horizontal="left" vertical="center" wrapText="1"/>
    </xf>
    <xf numFmtId="0" fontId="8" fillId="0" borderId="21" xfId="60" applyFont="1" applyFill="1" applyBorder="1" applyAlignment="1">
      <alignment horizontal="left" vertical="center" wrapText="1"/>
    </xf>
    <xf numFmtId="0" fontId="8" fillId="0" borderId="21" xfId="60" applyFont="1" applyFill="1" applyBorder="1" applyAlignment="1">
      <alignment horizontal="left" vertical="center"/>
    </xf>
    <xf numFmtId="0" fontId="8" fillId="0" borderId="0" xfId="60" applyFont="1" applyBorder="1" applyAlignment="1">
      <alignment horizontal="left" vertical="center"/>
    </xf>
    <xf numFmtId="0" fontId="9" fillId="0" borderId="0" xfId="60" applyFont="1" applyFill="1" applyBorder="1" applyAlignment="1">
      <alignment horizontal="right" vertical="center"/>
    </xf>
    <xf numFmtId="0" fontId="8" fillId="0" borderId="22" xfId="60" applyFont="1" applyBorder="1" applyAlignment="1">
      <alignment horizontal="left" vertical="center"/>
    </xf>
    <xf numFmtId="0" fontId="8" fillId="0" borderId="23" xfId="60" applyFont="1" applyFill="1" applyBorder="1" applyAlignment="1">
      <alignment horizontal="left" vertical="center" wrapText="1"/>
    </xf>
    <xf numFmtId="0" fontId="8" fillId="0" borderId="24" xfId="60" applyFont="1" applyFill="1" applyBorder="1" applyAlignment="1">
      <alignment horizontal="left" vertical="center" wrapText="1"/>
    </xf>
    <xf numFmtId="0" fontId="8" fillId="0" borderId="24" xfId="60" applyFont="1" applyFill="1" applyBorder="1" applyAlignment="1">
      <alignment horizontal="left" vertical="center"/>
    </xf>
    <xf numFmtId="0" fontId="8" fillId="0" borderId="8" xfId="60" applyFont="1" applyBorder="1">
      <alignment vertical="center"/>
    </xf>
    <xf numFmtId="0" fontId="9" fillId="0" borderId="8" xfId="60" applyFont="1" applyFill="1" applyBorder="1">
      <alignment vertical="center"/>
    </xf>
    <xf numFmtId="0" fontId="8" fillId="0" borderId="25" xfId="60" applyFont="1" applyBorder="1" applyAlignment="1">
      <alignment horizontal="left" vertical="center"/>
    </xf>
    <xf numFmtId="0" fontId="8" fillId="3" borderId="12" xfId="60" applyFont="1" applyFill="1" applyBorder="1" applyAlignment="1">
      <alignment horizontal="center" vertical="center" wrapText="1"/>
    </xf>
    <xf numFmtId="0" fontId="9" fillId="0" borderId="13" xfId="60" applyFont="1" applyFill="1" applyBorder="1" applyAlignment="1">
      <alignment vertical="center" wrapText="1"/>
    </xf>
    <xf numFmtId="0" fontId="9" fillId="0" borderId="15" xfId="60" applyFont="1" applyFill="1" applyBorder="1" applyAlignment="1">
      <alignment horizontal="left" vertical="center" wrapText="1"/>
    </xf>
    <xf numFmtId="0" fontId="9" fillId="0" borderId="16" xfId="60" applyFont="1" applyFill="1" applyBorder="1" applyAlignment="1">
      <alignment horizontal="left" vertical="center" wrapText="1"/>
    </xf>
    <xf numFmtId="0" fontId="9" fillId="0" borderId="14" xfId="60" applyFont="1" applyFill="1" applyBorder="1" applyAlignment="1">
      <alignment horizontal="left" vertical="center" wrapText="1"/>
    </xf>
    <xf numFmtId="0" fontId="9" fillId="0" borderId="24" xfId="60" applyFont="1" applyFill="1" applyBorder="1" applyAlignment="1">
      <alignment vertical="center" wrapText="1"/>
    </xf>
    <xf numFmtId="0" fontId="8" fillId="0" borderId="25" xfId="60" applyFont="1" applyBorder="1" applyAlignment="1">
      <alignment vertical="center" wrapText="1"/>
    </xf>
    <xf numFmtId="0" fontId="11" fillId="0" borderId="0" xfId="34" applyFont="1" applyFill="1" applyAlignment="1"/>
    <xf numFmtId="0" fontId="11" fillId="0" borderId="0" xfId="34" applyFont="1" applyFill="1" applyAlignment="1">
      <alignment horizontal="left"/>
    </xf>
    <xf numFmtId="0" fontId="11" fillId="0" borderId="0" xfId="34" applyFont="1" applyFill="1" applyAlignment="1">
      <alignment vertical="center"/>
    </xf>
    <xf numFmtId="0" fontId="11" fillId="0" borderId="0" xfId="34" applyFont="1" applyFill="1" applyBorder="1" applyAlignment="1">
      <alignment vertical="center"/>
    </xf>
    <xf numFmtId="0" fontId="12" fillId="0" borderId="0" xfId="0" applyFont="1" applyAlignment="1"/>
    <xf numFmtId="0" fontId="11" fillId="0" borderId="0" xfId="34" applyFont="1" applyFill="1" applyAlignment="1">
      <alignment horizontal="left" vertical="center"/>
    </xf>
    <xf numFmtId="0" fontId="11" fillId="0" borderId="0" xfId="34" applyFont="1" applyFill="1" applyAlignment="1">
      <alignment horizontal="center" vertical="center"/>
    </xf>
    <xf numFmtId="0" fontId="11" fillId="0" borderId="0" xfId="34" applyFont="1" applyFill="1" applyAlignment="1">
      <alignment horizontal="right" vertical="center"/>
    </xf>
    <xf numFmtId="0" fontId="11" fillId="0" borderId="26" xfId="34" applyFont="1" applyFill="1" applyBorder="1" applyAlignment="1">
      <alignment horizontal="center" vertical="center" textRotation="255" wrapText="1"/>
    </xf>
    <xf numFmtId="0" fontId="11" fillId="0" borderId="16" xfId="34" applyFont="1" applyFill="1" applyBorder="1" applyAlignment="1">
      <alignment horizontal="center" vertical="center" textRotation="255" wrapText="1"/>
    </xf>
    <xf numFmtId="0" fontId="11" fillId="0" borderId="27" xfId="34" applyFont="1" applyFill="1" applyBorder="1" applyAlignment="1">
      <alignment horizontal="center" vertical="center" textRotation="255" wrapText="1"/>
    </xf>
    <xf numFmtId="0" fontId="11" fillId="0" borderId="26" xfId="34" applyFont="1" applyFill="1" applyBorder="1" applyAlignment="1">
      <alignment horizontal="center" vertical="center" textRotation="255" shrinkToFit="1"/>
    </xf>
    <xf numFmtId="0" fontId="11" fillId="0" borderId="16" xfId="34" applyFont="1" applyFill="1" applyBorder="1" applyAlignment="1">
      <alignment horizontal="center" vertical="center" textRotation="255" shrinkToFit="1"/>
    </xf>
    <xf numFmtId="0" fontId="11" fillId="0" borderId="27" xfId="34" applyFont="1" applyFill="1" applyBorder="1" applyAlignment="1">
      <alignment horizontal="center" vertical="center" textRotation="255" shrinkToFit="1"/>
    </xf>
    <xf numFmtId="0" fontId="13" fillId="0" borderId="26" xfId="34" applyFont="1" applyFill="1" applyBorder="1" applyAlignment="1">
      <alignment horizontal="center" vertical="center" textRotation="255" wrapText="1" shrinkToFit="1"/>
    </xf>
    <xf numFmtId="0" fontId="13" fillId="0" borderId="16" xfId="34" applyFont="1" applyFill="1" applyBorder="1" applyAlignment="1">
      <alignment horizontal="center" vertical="center" textRotation="255" wrapText="1" shrinkToFit="1"/>
    </xf>
    <xf numFmtId="0" fontId="11" fillId="0" borderId="1" xfId="34" applyFont="1" applyFill="1" applyBorder="1" applyAlignment="1">
      <alignment horizontal="left" wrapText="1"/>
    </xf>
    <xf numFmtId="0" fontId="11" fillId="0" borderId="1" xfId="34" applyFont="1" applyFill="1" applyBorder="1" applyAlignment="1">
      <alignment horizontal="center" vertical="center" wrapText="1"/>
    </xf>
    <xf numFmtId="0" fontId="14" fillId="0" borderId="0" xfId="34" applyFont="1" applyFill="1" applyAlignment="1">
      <alignment horizontal="left"/>
    </xf>
    <xf numFmtId="0" fontId="11" fillId="0" borderId="2" xfId="34" applyFont="1" applyFill="1" applyBorder="1" applyAlignment="1">
      <alignment horizontal="left" vertical="center" wrapText="1"/>
    </xf>
    <xf numFmtId="0" fontId="11" fillId="0" borderId="3" xfId="34" applyFont="1" applyFill="1" applyBorder="1" applyAlignment="1">
      <alignment horizontal="left" vertical="center" wrapText="1"/>
    </xf>
    <xf numFmtId="0" fontId="11" fillId="0" borderId="5" xfId="34" applyFont="1" applyFill="1" applyBorder="1" applyAlignment="1">
      <alignment horizontal="left" vertical="center" wrapText="1"/>
    </xf>
    <xf numFmtId="0" fontId="11" fillId="0" borderId="1" xfId="34" applyFont="1" applyFill="1" applyBorder="1" applyAlignment="1">
      <alignment horizontal="left" vertical="center" wrapText="1"/>
    </xf>
    <xf numFmtId="0" fontId="11" fillId="0" borderId="12" xfId="34" applyFont="1" applyFill="1" applyBorder="1" applyAlignment="1">
      <alignment horizontal="left" wrapText="1"/>
    </xf>
    <xf numFmtId="0" fontId="11" fillId="0" borderId="12" xfId="34" applyFont="1" applyFill="1" applyBorder="1" applyAlignment="1">
      <alignment horizontal="left" vertical="center" wrapText="1"/>
    </xf>
    <xf numFmtId="0" fontId="13" fillId="0" borderId="12" xfId="34" applyFont="1" applyFill="1" applyBorder="1" applyAlignment="1">
      <alignment horizontal="left" vertical="center" wrapText="1"/>
    </xf>
    <xf numFmtId="0" fontId="11" fillId="0" borderId="28" xfId="34" applyFont="1" applyFill="1" applyBorder="1" applyAlignment="1">
      <alignment horizontal="left" wrapText="1"/>
    </xf>
    <xf numFmtId="0" fontId="11" fillId="0" borderId="0" xfId="34" applyFont="1" applyFill="1" applyBorder="1" applyAlignment="1">
      <alignment horizontal="left" wrapText="1"/>
    </xf>
    <xf numFmtId="0" fontId="11" fillId="0" borderId="19" xfId="34" applyFont="1" applyFill="1" applyBorder="1" applyAlignment="1">
      <alignment horizontal="left" wrapText="1"/>
    </xf>
    <xf numFmtId="0" fontId="11" fillId="0" borderId="1" xfId="34" applyFont="1" applyFill="1" applyBorder="1" applyAlignment="1">
      <alignment horizontal="center" wrapText="1"/>
    </xf>
    <xf numFmtId="0" fontId="11" fillId="0" borderId="2" xfId="34" applyFont="1" applyFill="1" applyBorder="1" applyAlignment="1">
      <alignment horizontal="left" vertical="top" wrapText="1"/>
    </xf>
    <xf numFmtId="0" fontId="11" fillId="0" borderId="3" xfId="34" applyFont="1" applyFill="1" applyBorder="1" applyAlignment="1">
      <alignment horizontal="left" vertical="top" wrapText="1"/>
    </xf>
    <xf numFmtId="0" fontId="11" fillId="0" borderId="5" xfId="34" applyFont="1" applyFill="1" applyBorder="1" applyAlignment="1">
      <alignment horizontal="left" vertical="top" wrapText="1"/>
    </xf>
    <xf numFmtId="0" fontId="11" fillId="0" borderId="19" xfId="34" applyFont="1" applyFill="1" applyBorder="1" applyAlignment="1">
      <alignment horizontal="center" vertical="center" wrapText="1"/>
    </xf>
    <xf numFmtId="0" fontId="11" fillId="0" borderId="28" xfId="34" applyFont="1" applyFill="1" applyBorder="1" applyAlignment="1">
      <alignment horizontal="left" vertical="center" wrapText="1"/>
    </xf>
    <xf numFmtId="0" fontId="11" fillId="0" borderId="0" xfId="34" applyFont="1" applyFill="1" applyBorder="1" applyAlignment="1">
      <alignment horizontal="left" vertical="center" wrapText="1"/>
    </xf>
    <xf numFmtId="0" fontId="11" fillId="0" borderId="22" xfId="34" applyFont="1" applyFill="1" applyBorder="1" applyAlignment="1">
      <alignment horizontal="left" vertical="center" wrapText="1"/>
    </xf>
    <xf numFmtId="0" fontId="11" fillId="0" borderId="19" xfId="34" applyFont="1" applyFill="1" applyBorder="1" applyAlignment="1">
      <alignment horizontal="left" vertical="center" wrapText="1"/>
    </xf>
    <xf numFmtId="0" fontId="11" fillId="0" borderId="1" xfId="34" applyFont="1" applyFill="1" applyBorder="1" applyAlignment="1">
      <alignment horizontal="center" vertical="center" textRotation="255" wrapText="1"/>
    </xf>
    <xf numFmtId="0" fontId="11" fillId="0" borderId="19" xfId="34" applyFont="1" applyFill="1" applyBorder="1" applyAlignment="1">
      <alignment horizontal="center" wrapText="1"/>
    </xf>
    <xf numFmtId="0" fontId="11" fillId="0" borderId="28" xfId="34" applyFont="1" applyFill="1" applyBorder="1" applyAlignment="1">
      <alignment horizontal="left" vertical="top" wrapText="1"/>
    </xf>
    <xf numFmtId="0" fontId="11" fillId="0" borderId="0" xfId="34" applyFont="1" applyFill="1" applyBorder="1" applyAlignment="1">
      <alignment horizontal="left" vertical="top" wrapText="1"/>
    </xf>
    <xf numFmtId="0" fontId="11" fillId="0" borderId="22" xfId="34" applyFont="1" applyFill="1" applyBorder="1" applyAlignment="1">
      <alignment horizontal="left" vertical="top" wrapText="1"/>
    </xf>
    <xf numFmtId="0" fontId="15" fillId="0" borderId="19" xfId="34" applyFont="1" applyFill="1" applyBorder="1" applyAlignment="1">
      <alignment horizontal="left" vertical="center" wrapText="1"/>
    </xf>
    <xf numFmtId="0" fontId="16" fillId="0" borderId="19" xfId="34" applyFont="1" applyFill="1" applyBorder="1" applyAlignment="1">
      <alignment horizontal="left" vertical="center" wrapText="1"/>
    </xf>
    <xf numFmtId="0" fontId="11" fillId="0" borderId="6" xfId="34" applyFont="1" applyFill="1" applyBorder="1" applyAlignment="1">
      <alignment horizontal="center" vertical="center" wrapText="1"/>
    </xf>
    <xf numFmtId="0" fontId="4" fillId="0" borderId="12" xfId="34" applyFont="1" applyFill="1" applyBorder="1" applyAlignment="1">
      <alignment horizontal="left" wrapText="1"/>
    </xf>
    <xf numFmtId="0" fontId="4" fillId="0" borderId="12" xfId="34" applyFont="1" applyFill="1" applyBorder="1" applyAlignment="1">
      <alignment horizontal="left" vertical="center" wrapText="1"/>
    </xf>
    <xf numFmtId="0" fontId="4" fillId="0" borderId="28" xfId="34" applyFont="1" applyFill="1" applyBorder="1" applyAlignment="1">
      <alignment horizontal="left" vertical="center" wrapText="1"/>
    </xf>
    <xf numFmtId="0" fontId="11" fillId="0" borderId="7" xfId="34" applyFont="1" applyFill="1" applyBorder="1" applyAlignment="1">
      <alignment horizontal="left" vertical="center" wrapText="1"/>
    </xf>
    <xf numFmtId="0" fontId="11" fillId="0" borderId="8" xfId="34" applyFont="1" applyFill="1" applyBorder="1" applyAlignment="1">
      <alignment horizontal="left" vertical="center" wrapText="1"/>
    </xf>
    <xf numFmtId="0" fontId="11" fillId="0" borderId="25" xfId="34" applyFont="1" applyFill="1" applyBorder="1" applyAlignment="1">
      <alignment horizontal="left" vertical="center" wrapText="1"/>
    </xf>
    <xf numFmtId="0" fontId="11" fillId="0" borderId="6" xfId="34" applyFont="1" applyFill="1" applyBorder="1" applyAlignment="1">
      <alignment horizontal="left" vertical="center" wrapText="1"/>
    </xf>
    <xf numFmtId="0" fontId="4" fillId="0" borderId="1" xfId="34" applyFont="1" applyFill="1" applyBorder="1" applyAlignment="1">
      <alignment horizontal="left" wrapText="1"/>
    </xf>
    <xf numFmtId="0" fontId="11" fillId="0" borderId="6" xfId="34" applyFont="1" applyFill="1" applyBorder="1" applyAlignment="1">
      <alignment horizontal="left" wrapText="1"/>
    </xf>
    <xf numFmtId="0" fontId="11" fillId="0" borderId="29" xfId="34" applyFont="1" applyFill="1" applyBorder="1" applyAlignment="1">
      <alignment horizontal="left" vertical="center"/>
    </xf>
    <xf numFmtId="0" fontId="11" fillId="0" borderId="30" xfId="34" applyFont="1" applyFill="1" applyBorder="1" applyAlignment="1">
      <alignment horizontal="left" vertical="center"/>
    </xf>
    <xf numFmtId="0" fontId="11" fillId="0" borderId="2" xfId="34" applyFont="1" applyFill="1" applyBorder="1" applyAlignment="1">
      <alignment horizontal="center" vertical="center" wrapText="1"/>
    </xf>
    <xf numFmtId="0" fontId="11" fillId="0" borderId="31" xfId="34" applyFont="1" applyFill="1" applyBorder="1" applyAlignment="1">
      <alignment horizontal="center" vertical="center" wrapText="1"/>
    </xf>
    <xf numFmtId="0" fontId="11" fillId="0" borderId="32" xfId="34" applyFont="1" applyFill="1" applyBorder="1" applyAlignment="1">
      <alignment horizontal="justify" vertical="center" wrapText="1"/>
    </xf>
    <xf numFmtId="0" fontId="11" fillId="0" borderId="30" xfId="34" applyFont="1" applyFill="1" applyBorder="1" applyAlignment="1">
      <alignment horizontal="justify" vertical="center" wrapText="1"/>
    </xf>
    <xf numFmtId="0" fontId="11" fillId="0" borderId="33" xfId="34" applyFont="1" applyFill="1" applyBorder="1" applyAlignment="1">
      <alignment horizontal="left" vertical="center" wrapText="1"/>
    </xf>
    <xf numFmtId="0" fontId="11" fillId="0" borderId="34" xfId="34" applyFont="1" applyFill="1" applyBorder="1" applyAlignment="1">
      <alignment horizontal="left" wrapText="1"/>
    </xf>
    <xf numFmtId="0" fontId="11" fillId="0" borderId="0" xfId="34" applyFont="1" applyFill="1" applyBorder="1" applyAlignment="1">
      <alignment horizontal="justify" vertical="center" wrapText="1"/>
    </xf>
    <xf numFmtId="0" fontId="11" fillId="0" borderId="35" xfId="34" applyFont="1" applyFill="1" applyBorder="1" applyAlignment="1">
      <alignment horizontal="left" vertical="center"/>
    </xf>
    <xf numFmtId="0" fontId="11" fillId="0" borderId="36" xfId="34" applyFont="1" applyFill="1" applyBorder="1" applyAlignment="1">
      <alignment horizontal="left" vertical="center"/>
    </xf>
    <xf numFmtId="0" fontId="11" fillId="0" borderId="28" xfId="34" applyFont="1" applyFill="1" applyBorder="1" applyAlignment="1">
      <alignment horizontal="center" vertical="center" wrapText="1"/>
    </xf>
    <xf numFmtId="0" fontId="11" fillId="0" borderId="37" xfId="34" applyFont="1" applyFill="1" applyBorder="1" applyAlignment="1">
      <alignment horizontal="center" vertical="center" wrapText="1"/>
    </xf>
    <xf numFmtId="0" fontId="11" fillId="0" borderId="38" xfId="34" applyFont="1" applyFill="1" applyBorder="1" applyAlignment="1">
      <alignment horizontal="justify" vertical="center" wrapText="1"/>
    </xf>
    <xf numFmtId="0" fontId="11" fillId="0" borderId="36" xfId="34" applyFont="1" applyFill="1" applyBorder="1" applyAlignment="1">
      <alignment horizontal="justify" vertical="center" wrapText="1"/>
    </xf>
    <xf numFmtId="0" fontId="11" fillId="0" borderId="39" xfId="34" applyFont="1" applyFill="1" applyBorder="1" applyAlignment="1">
      <alignment horizontal="left" vertical="center" wrapText="1"/>
    </xf>
    <xf numFmtId="0" fontId="15" fillId="0" borderId="40" xfId="34" applyFont="1" applyFill="1" applyBorder="1" applyAlignment="1">
      <alignment horizontal="left" vertical="center" wrapText="1"/>
    </xf>
    <xf numFmtId="0" fontId="16" fillId="0" borderId="40" xfId="34" applyFont="1" applyFill="1" applyBorder="1" applyAlignment="1">
      <alignment horizontal="left" vertical="center" wrapText="1"/>
    </xf>
    <xf numFmtId="0" fontId="11" fillId="0" borderId="41" xfId="34" applyFont="1" applyFill="1" applyBorder="1" applyAlignment="1">
      <alignment horizontal="justify" wrapText="1"/>
    </xf>
    <xf numFmtId="0" fontId="17" fillId="0" borderId="2" xfId="34" applyFont="1" applyFill="1" applyBorder="1" applyAlignment="1">
      <alignment horizontal="center" wrapText="1"/>
    </xf>
    <xf numFmtId="0" fontId="17" fillId="0" borderId="5" xfId="34" applyFont="1" applyFill="1" applyBorder="1" applyAlignment="1">
      <alignment horizontal="center" wrapText="1"/>
    </xf>
    <xf numFmtId="0" fontId="11" fillId="0" borderId="42" xfId="34" applyFont="1" applyFill="1" applyBorder="1" applyAlignment="1">
      <alignment horizontal="center" vertical="center" wrapText="1"/>
    </xf>
    <xf numFmtId="0" fontId="17" fillId="0" borderId="7" xfId="34" applyFont="1" applyFill="1" applyBorder="1" applyAlignment="1">
      <alignment horizontal="center" wrapText="1"/>
    </xf>
    <xf numFmtId="0" fontId="17" fillId="0" borderId="25" xfId="34" applyFont="1" applyFill="1" applyBorder="1" applyAlignment="1">
      <alignment horizontal="center" wrapText="1"/>
    </xf>
    <xf numFmtId="0" fontId="11" fillId="0" borderId="40" xfId="34" applyFont="1" applyFill="1" applyBorder="1" applyAlignment="1">
      <alignment horizontal="center" vertical="center" wrapText="1"/>
    </xf>
    <xf numFmtId="0" fontId="11" fillId="0" borderId="0" xfId="34" applyFont="1" applyFill="1" applyBorder="1" applyAlignment="1">
      <alignment vertical="center" wrapText="1"/>
    </xf>
    <xf numFmtId="0" fontId="11" fillId="0" borderId="6" xfId="34" applyFont="1" applyFill="1" applyBorder="1" applyAlignment="1">
      <alignment horizontal="center" wrapText="1"/>
    </xf>
    <xf numFmtId="0" fontId="17" fillId="0" borderId="28" xfId="34" applyFont="1" applyFill="1" applyBorder="1" applyAlignment="1">
      <alignment horizontal="left" wrapText="1"/>
    </xf>
    <xf numFmtId="0" fontId="17" fillId="0" borderId="0" xfId="34" applyFont="1" applyFill="1" applyBorder="1" applyAlignment="1">
      <alignment horizontal="left" wrapText="1"/>
    </xf>
    <xf numFmtId="0" fontId="11" fillId="0" borderId="42" xfId="34" applyFont="1" applyFill="1" applyBorder="1" applyAlignment="1">
      <alignment horizontal="center" wrapText="1"/>
    </xf>
    <xf numFmtId="0" fontId="11" fillId="0" borderId="1" xfId="34" applyFont="1" applyFill="1" applyBorder="1" applyAlignment="1">
      <alignment horizontal="center" vertical="center"/>
    </xf>
    <xf numFmtId="0" fontId="11" fillId="0" borderId="1" xfId="34" applyFont="1" applyFill="1" applyBorder="1" applyAlignment="1">
      <alignment horizontal="center"/>
    </xf>
    <xf numFmtId="0" fontId="11" fillId="0" borderId="41" xfId="34" applyFont="1" applyFill="1" applyBorder="1" applyAlignment="1"/>
    <xf numFmtId="0" fontId="11" fillId="0" borderId="19" xfId="34" applyFont="1" applyFill="1" applyBorder="1" applyAlignment="1">
      <alignment horizontal="center" vertical="center"/>
    </xf>
    <xf numFmtId="0" fontId="11" fillId="0" borderId="19" xfId="34" applyFont="1" applyFill="1" applyBorder="1" applyAlignment="1">
      <alignment horizontal="center"/>
    </xf>
    <xf numFmtId="0" fontId="11" fillId="0" borderId="28" xfId="34" applyFont="1" applyFill="1" applyBorder="1" applyAlignment="1">
      <alignment vertical="center" wrapText="1"/>
    </xf>
    <xf numFmtId="0" fontId="17" fillId="0" borderId="7" xfId="34" applyFont="1" applyFill="1" applyBorder="1" applyAlignment="1">
      <alignment horizontal="left" wrapText="1"/>
    </xf>
    <xf numFmtId="0" fontId="17" fillId="0" borderId="8" xfId="34" applyFont="1" applyFill="1" applyBorder="1" applyAlignment="1">
      <alignment horizontal="left" wrapText="1"/>
    </xf>
    <xf numFmtId="0" fontId="11" fillId="0" borderId="7" xfId="34" applyFont="1" applyFill="1" applyBorder="1" applyAlignment="1">
      <alignment horizontal="left" vertical="top" wrapText="1"/>
    </xf>
    <xf numFmtId="0" fontId="11" fillId="0" borderId="8" xfId="34" applyFont="1" applyFill="1" applyBorder="1" applyAlignment="1">
      <alignment horizontal="left" vertical="top" wrapText="1"/>
    </xf>
    <xf numFmtId="0" fontId="11" fillId="0" borderId="25" xfId="34" applyFont="1" applyFill="1" applyBorder="1" applyAlignment="1">
      <alignment horizontal="left" vertical="top" wrapText="1"/>
    </xf>
    <xf numFmtId="0" fontId="11" fillId="0" borderId="0" xfId="34" applyFont="1" applyFill="1" applyAlignment="1">
      <alignment horizontal="center" vertical="top"/>
    </xf>
    <xf numFmtId="0" fontId="13" fillId="0" borderId="37" xfId="34" applyFont="1" applyFill="1" applyBorder="1" applyAlignment="1">
      <alignment horizontal="center" vertical="center" wrapText="1"/>
    </xf>
    <xf numFmtId="0" fontId="13" fillId="0" borderId="1" xfId="20" applyFont="1" applyFill="1" applyBorder="1" applyAlignment="1">
      <alignment horizontal="center" vertical="center"/>
    </xf>
    <xf numFmtId="0" fontId="11" fillId="0" borderId="43" xfId="34" applyFont="1" applyFill="1" applyBorder="1" applyAlignment="1"/>
    <xf numFmtId="0" fontId="18" fillId="0" borderId="19" xfId="34" applyFont="1" applyFill="1" applyBorder="1" applyAlignment="1">
      <alignment horizontal="left" vertical="center" wrapText="1"/>
    </xf>
    <xf numFmtId="0" fontId="11" fillId="0" borderId="12" xfId="34" applyFont="1" applyFill="1" applyBorder="1" applyAlignment="1">
      <alignment horizontal="center"/>
    </xf>
    <xf numFmtId="0" fontId="13" fillId="0" borderId="19" xfId="20" applyFont="1" applyFill="1" applyBorder="1" applyAlignment="1">
      <alignment horizontal="center" vertical="center"/>
    </xf>
    <xf numFmtId="0" fontId="11" fillId="0" borderId="6" xfId="34" applyFont="1" applyFill="1" applyBorder="1" applyAlignment="1">
      <alignment horizontal="center" vertical="center"/>
    </xf>
    <xf numFmtId="0" fontId="11" fillId="0" borderId="6" xfId="34" applyFont="1" applyFill="1" applyBorder="1" applyAlignment="1">
      <alignment horizontal="center"/>
    </xf>
    <xf numFmtId="0" fontId="18" fillId="0" borderId="6" xfId="34" applyFont="1" applyFill="1" applyBorder="1" applyAlignment="1">
      <alignment horizontal="left" vertical="center" wrapText="1"/>
    </xf>
    <xf numFmtId="0" fontId="17" fillId="0" borderId="2" xfId="34" applyFont="1" applyFill="1" applyBorder="1" applyAlignment="1">
      <alignment horizontal="left" wrapText="1"/>
    </xf>
    <xf numFmtId="0" fontId="17" fillId="0" borderId="3" xfId="34" applyFont="1" applyFill="1" applyBorder="1" applyAlignment="1">
      <alignment horizontal="left" wrapText="1"/>
    </xf>
    <xf numFmtId="0" fontId="11" fillId="0" borderId="7" xfId="34" applyFont="1" applyFill="1" applyBorder="1" applyAlignment="1">
      <alignment horizontal="center" vertical="center" wrapText="1"/>
    </xf>
    <xf numFmtId="0" fontId="18" fillId="0" borderId="3" xfId="34" applyFont="1" applyFill="1" applyBorder="1" applyAlignment="1">
      <alignment horizontal="left" wrapText="1"/>
    </xf>
    <xf numFmtId="0" fontId="18" fillId="0" borderId="0" xfId="34" applyFont="1" applyFill="1" applyBorder="1" applyAlignment="1">
      <alignment horizontal="left" wrapText="1"/>
    </xf>
    <xf numFmtId="0" fontId="11" fillId="0" borderId="44" xfId="34" applyFont="1" applyFill="1" applyBorder="1" applyAlignment="1">
      <alignment horizontal="left" vertical="center"/>
    </xf>
    <xf numFmtId="0" fontId="11" fillId="0" borderId="45" xfId="34" applyFont="1" applyFill="1" applyBorder="1" applyAlignment="1">
      <alignment horizontal="left" vertical="center"/>
    </xf>
    <xf numFmtId="0" fontId="11" fillId="0" borderId="46" xfId="34" applyFont="1" applyFill="1" applyBorder="1" applyAlignment="1">
      <alignment horizontal="center" vertical="center" wrapText="1"/>
    </xf>
    <xf numFmtId="0" fontId="11" fillId="0" borderId="47" xfId="34" applyFont="1" applyFill="1" applyBorder="1" applyAlignment="1">
      <alignment horizontal="justify" vertical="center" wrapText="1"/>
    </xf>
    <xf numFmtId="0" fontId="11" fillId="0" borderId="45" xfId="34" applyFont="1" applyFill="1" applyBorder="1" applyAlignment="1">
      <alignment horizontal="justify" vertical="center" wrapText="1"/>
    </xf>
    <xf numFmtId="0" fontId="11" fillId="0" borderId="48" xfId="34" applyFont="1" applyFill="1" applyBorder="1" applyAlignment="1">
      <alignment horizontal="left" vertical="center" wrapText="1"/>
    </xf>
    <xf numFmtId="0" fontId="18" fillId="0" borderId="8" xfId="34" applyFont="1" applyFill="1" applyBorder="1" applyAlignment="1">
      <alignment horizontal="left" wrapText="1"/>
    </xf>
    <xf numFmtId="0" fontId="11" fillId="0" borderId="0" xfId="34" applyFont="1" applyFill="1" applyAlignment="1">
      <alignment horizontal="left" vertical="center" wrapText="1"/>
    </xf>
    <xf numFmtId="0" fontId="19" fillId="0" borderId="0" xfId="34" applyFont="1" applyFill="1" applyAlignment="1">
      <alignment horizontal="left"/>
    </xf>
    <xf numFmtId="0" fontId="20" fillId="0" borderId="0" xfId="0" applyFont="1">
      <alignment vertical="center"/>
    </xf>
    <xf numFmtId="0" fontId="21" fillId="0" borderId="0" xfId="30" applyFont="1" applyFill="1" applyBorder="1" applyAlignment="1">
      <alignment horizontal="left" vertical="center"/>
    </xf>
    <xf numFmtId="0" fontId="21" fillId="0" borderId="0" xfId="30" applyFont="1" applyFill="1" applyBorder="1" applyAlignment="1">
      <alignment horizontal="center" vertical="center"/>
    </xf>
    <xf numFmtId="0" fontId="11" fillId="0" borderId="0" xfId="30" applyFont="1" applyFill="1" applyBorder="1" applyAlignment="1">
      <alignment horizontal="center" vertical="center"/>
    </xf>
    <xf numFmtId="0" fontId="11" fillId="0" borderId="2" xfId="34" applyFont="1" applyFill="1" applyBorder="1" applyAlignment="1">
      <alignment horizontal="center" vertical="center"/>
    </xf>
    <xf numFmtId="0" fontId="11" fillId="0" borderId="3" xfId="34" applyFont="1" applyFill="1" applyBorder="1" applyAlignment="1">
      <alignment horizontal="center" vertical="center"/>
    </xf>
    <xf numFmtId="0" fontId="11" fillId="0" borderId="3" xfId="30" applyFont="1" applyFill="1" applyBorder="1" applyAlignment="1">
      <alignment vertical="center"/>
    </xf>
    <xf numFmtId="0" fontId="4" fillId="0" borderId="3" xfId="30" applyFont="1" applyBorder="1" applyAlignment="1">
      <alignment horizontal="center" vertical="center"/>
    </xf>
    <xf numFmtId="0" fontId="11" fillId="0" borderId="2" xfId="30" applyFont="1" applyFill="1" applyBorder="1" applyAlignment="1">
      <alignment vertical="center"/>
    </xf>
    <xf numFmtId="0" fontId="11" fillId="0" borderId="5" xfId="30" applyFont="1" applyFill="1" applyBorder="1" applyAlignment="1">
      <alignment vertical="center"/>
    </xf>
    <xf numFmtId="0" fontId="19" fillId="0" borderId="0" xfId="34" applyFont="1" applyFill="1" applyBorder="1" applyAlignment="1">
      <alignment vertical="center"/>
    </xf>
    <xf numFmtId="0" fontId="11" fillId="0" borderId="1" xfId="34" applyFont="1" applyFill="1" applyBorder="1" applyAlignment="1">
      <alignment vertical="center"/>
    </xf>
    <xf numFmtId="0" fontId="11" fillId="0" borderId="0" xfId="30" applyFont="1" applyFill="1" applyAlignment="1">
      <alignment horizontal="center"/>
    </xf>
    <xf numFmtId="0" fontId="11" fillId="0" borderId="28" xfId="34" applyFont="1" applyFill="1" applyBorder="1" applyAlignment="1">
      <alignment horizontal="center" vertical="center"/>
    </xf>
    <xf numFmtId="0" fontId="11" fillId="0" borderId="8" xfId="30" applyFont="1" applyFill="1" applyBorder="1" applyAlignment="1">
      <alignment horizontal="center" vertical="center"/>
    </xf>
    <xf numFmtId="0" fontId="11" fillId="0" borderId="7" xfId="30" applyFont="1" applyFill="1" applyBorder="1" applyAlignment="1">
      <alignment horizontal="center" vertical="center"/>
    </xf>
    <xf numFmtId="0" fontId="11" fillId="0" borderId="25" xfId="30" applyFont="1" applyFill="1" applyBorder="1" applyAlignment="1">
      <alignment horizontal="center" vertical="center"/>
    </xf>
    <xf numFmtId="0" fontId="19" fillId="0" borderId="0" xfId="30" applyFont="1" applyFill="1" applyBorder="1" applyAlignment="1">
      <alignment horizontal="center" vertical="center"/>
    </xf>
    <xf numFmtId="0" fontId="11" fillId="0" borderId="19" xfId="34" applyFont="1" applyFill="1" applyBorder="1" applyAlignment="1">
      <alignment vertical="center"/>
    </xf>
    <xf numFmtId="0" fontId="11" fillId="0" borderId="0" xfId="30" applyFont="1" applyFill="1" applyBorder="1" applyAlignment="1">
      <alignment horizontal="left" vertical="center"/>
    </xf>
    <xf numFmtId="0" fontId="11" fillId="0" borderId="26" xfId="34" applyFont="1" applyFill="1" applyBorder="1" applyAlignment="1">
      <alignment horizontal="center" vertical="center"/>
    </xf>
    <xf numFmtId="0" fontId="11" fillId="0" borderId="16" xfId="34" applyFont="1" applyFill="1" applyBorder="1" applyAlignment="1">
      <alignment horizontal="center" vertical="center"/>
    </xf>
    <xf numFmtId="0" fontId="11" fillId="0" borderId="16" xfId="30" applyFont="1" applyFill="1" applyBorder="1" applyAlignment="1">
      <alignment vertical="center"/>
    </xf>
    <xf numFmtId="0" fontId="11" fillId="0" borderId="26" xfId="30" applyFont="1" applyFill="1" applyBorder="1" applyAlignment="1">
      <alignment vertical="center"/>
    </xf>
    <xf numFmtId="0" fontId="11" fillId="0" borderId="22" xfId="30" applyFont="1" applyFill="1" applyBorder="1" applyAlignment="1">
      <alignment vertical="center"/>
    </xf>
    <xf numFmtId="0" fontId="11" fillId="0" borderId="6" xfId="34" applyFont="1" applyFill="1" applyBorder="1" applyAlignment="1">
      <alignment vertical="center"/>
    </xf>
    <xf numFmtId="0" fontId="11" fillId="0" borderId="27" xfId="30" applyFont="1" applyFill="1" applyBorder="1" applyAlignment="1">
      <alignment vertical="center"/>
    </xf>
    <xf numFmtId="0" fontId="11" fillId="0" borderId="3" xfId="30" applyFont="1" applyFill="1" applyBorder="1" applyAlignment="1">
      <alignment horizontal="left" vertical="center"/>
    </xf>
    <xf numFmtId="0" fontId="11" fillId="0" borderId="2" xfId="30" applyFont="1" applyFill="1" applyBorder="1" applyAlignment="1">
      <alignment horizontal="left" vertical="center"/>
    </xf>
    <xf numFmtId="0" fontId="11" fillId="0" borderId="5" xfId="30" applyFont="1" applyFill="1" applyBorder="1" applyAlignment="1">
      <alignment horizontal="left" vertical="center"/>
    </xf>
    <xf numFmtId="0" fontId="19" fillId="0" borderId="0" xfId="30" applyFont="1" applyFill="1" applyBorder="1" applyAlignment="1">
      <alignment horizontal="left" vertical="center"/>
    </xf>
    <xf numFmtId="0" fontId="11" fillId="0" borderId="5" xfId="30" applyFont="1" applyFill="1" applyBorder="1" applyAlignment="1">
      <alignment horizontal="center" vertical="center"/>
    </xf>
    <xf numFmtId="0" fontId="11" fillId="0" borderId="8" xfId="30" applyFont="1" applyFill="1" applyBorder="1" applyAlignment="1">
      <alignment vertical="center"/>
    </xf>
    <xf numFmtId="0" fontId="11" fillId="0" borderId="7" xfId="30" applyFont="1" applyFill="1" applyBorder="1" applyAlignment="1">
      <alignment vertical="center"/>
    </xf>
    <xf numFmtId="0" fontId="11" fillId="0" borderId="25" xfId="30" applyFont="1" applyFill="1" applyBorder="1" applyAlignment="1">
      <alignment vertical="center"/>
    </xf>
    <xf numFmtId="0" fontId="11" fillId="0" borderId="22" xfId="30" applyFont="1" applyFill="1" applyBorder="1" applyAlignment="1">
      <alignment horizontal="center" vertical="center"/>
    </xf>
    <xf numFmtId="0" fontId="11" fillId="0" borderId="7" xfId="30" applyFont="1" applyFill="1" applyBorder="1" applyAlignment="1">
      <alignment vertical="top"/>
    </xf>
    <xf numFmtId="0" fontId="11" fillId="0" borderId="8" xfId="30" applyFont="1" applyFill="1" applyBorder="1" applyAlignment="1">
      <alignment vertical="top"/>
    </xf>
    <xf numFmtId="0" fontId="11" fillId="0" borderId="25" xfId="30" applyFont="1" applyFill="1" applyBorder="1" applyAlignment="1">
      <alignment vertical="top"/>
    </xf>
    <xf numFmtId="0" fontId="19" fillId="0" borderId="0" xfId="30" applyFont="1" applyFill="1" applyBorder="1" applyAlignment="1">
      <alignment vertical="top"/>
    </xf>
    <xf numFmtId="0" fontId="22" fillId="0" borderId="49" xfId="0" applyFont="1" applyFill="1" applyBorder="1" applyAlignment="1">
      <alignment horizontal="left" vertical="center" wrapText="1"/>
    </xf>
    <xf numFmtId="0" fontId="22" fillId="0" borderId="50" xfId="0" applyFont="1" applyFill="1" applyBorder="1" applyAlignment="1">
      <alignment horizontal="left" vertical="center" wrapText="1"/>
    </xf>
    <xf numFmtId="0" fontId="11" fillId="0" borderId="50" xfId="30" applyFont="1" applyFill="1" applyBorder="1" applyAlignment="1">
      <alignment horizontal="left" vertical="center" wrapText="1"/>
    </xf>
    <xf numFmtId="0" fontId="22" fillId="0" borderId="51" xfId="0" applyFont="1" applyFill="1" applyBorder="1" applyAlignment="1">
      <alignment vertical="center"/>
    </xf>
    <xf numFmtId="0" fontId="11" fillId="4" borderId="52" xfId="30" applyFont="1" applyFill="1" applyBorder="1" applyAlignment="1">
      <alignment horizontal="left" vertical="center" wrapText="1"/>
    </xf>
    <xf numFmtId="0" fontId="11" fillId="4" borderId="27" xfId="30" applyFont="1" applyFill="1" applyBorder="1" applyAlignment="1">
      <alignment horizontal="left" vertical="center" wrapText="1"/>
    </xf>
    <xf numFmtId="0" fontId="11" fillId="0" borderId="49" xfId="30" applyFont="1" applyFill="1" applyBorder="1" applyAlignment="1">
      <alignment horizontal="left" vertical="center"/>
    </xf>
    <xf numFmtId="0" fontId="22" fillId="0" borderId="50" xfId="0" applyFont="1" applyFill="1" applyBorder="1" applyAlignment="1">
      <alignment horizontal="left" vertical="center"/>
    </xf>
    <xf numFmtId="0" fontId="11" fillId="0" borderId="50" xfId="30" applyFont="1" applyFill="1" applyBorder="1" applyAlignment="1">
      <alignment horizontal="left" vertical="center"/>
    </xf>
    <xf numFmtId="0" fontId="11" fillId="0" borderId="50" xfId="30" applyFont="1" applyFill="1" applyBorder="1" applyAlignment="1">
      <alignment horizontal="left" vertical="center" shrinkToFit="1"/>
    </xf>
    <xf numFmtId="0" fontId="11" fillId="0" borderId="51" xfId="34" applyFont="1" applyFill="1" applyBorder="1" applyAlignment="1">
      <alignment vertical="center"/>
    </xf>
    <xf numFmtId="0" fontId="11" fillId="4" borderId="32" xfId="30" applyFont="1" applyFill="1" applyBorder="1" applyAlignment="1">
      <alignment horizontal="left" vertical="center" wrapText="1"/>
    </xf>
    <xf numFmtId="0" fontId="11" fillId="4" borderId="31" xfId="30" applyFont="1" applyFill="1" applyBorder="1" applyAlignment="1">
      <alignment horizontal="left" vertical="center" wrapText="1"/>
    </xf>
    <xf numFmtId="0" fontId="11" fillId="0" borderId="53" xfId="30" applyFont="1" applyFill="1" applyBorder="1" applyAlignment="1">
      <alignment horizontal="left" vertical="center" wrapText="1"/>
    </xf>
    <xf numFmtId="0" fontId="11" fillId="0" borderId="53" xfId="30" applyFont="1" applyFill="1" applyBorder="1" applyAlignment="1">
      <alignment horizontal="left" vertical="center"/>
    </xf>
    <xf numFmtId="0" fontId="22" fillId="0" borderId="29" xfId="0" applyFont="1" applyFill="1" applyBorder="1" applyAlignment="1">
      <alignment horizontal="center" vertical="center"/>
    </xf>
    <xf numFmtId="0" fontId="22" fillId="0" borderId="51" xfId="0" applyFont="1" applyFill="1" applyBorder="1" applyAlignment="1">
      <alignment horizontal="center" vertical="center"/>
    </xf>
    <xf numFmtId="0" fontId="11" fillId="0" borderId="54" xfId="30" applyFont="1" applyFill="1" applyBorder="1" applyAlignment="1">
      <alignment horizontal="center" vertical="center"/>
    </xf>
    <xf numFmtId="0" fontId="11" fillId="0" borderId="51" xfId="30" applyFont="1" applyFill="1" applyBorder="1" applyAlignment="1">
      <alignment horizontal="center" vertical="center" wrapText="1"/>
    </xf>
    <xf numFmtId="0" fontId="11" fillId="0" borderId="54" xfId="30" applyFont="1" applyFill="1" applyBorder="1" applyAlignment="1">
      <alignment horizontal="center" vertical="center" wrapText="1"/>
    </xf>
    <xf numFmtId="0" fontId="11" fillId="4" borderId="32" xfId="30" applyFont="1" applyFill="1" applyBorder="1" applyAlignment="1">
      <alignment horizontal="center" vertical="center"/>
    </xf>
    <xf numFmtId="0" fontId="11" fillId="4" borderId="0" xfId="30" applyFont="1" applyFill="1" applyBorder="1" applyAlignment="1">
      <alignment horizontal="center" vertical="center"/>
    </xf>
    <xf numFmtId="0" fontId="11" fillId="0" borderId="55" xfId="30" applyFont="1" applyFill="1" applyBorder="1" applyAlignment="1">
      <alignment horizontal="center" vertical="center"/>
    </xf>
    <xf numFmtId="0" fontId="22" fillId="0" borderId="54" xfId="0" applyFont="1" applyFill="1" applyBorder="1" applyAlignment="1">
      <alignment horizontal="center" vertical="center"/>
    </xf>
    <xf numFmtId="0" fontId="11" fillId="0" borderId="51" xfId="30" applyFont="1" applyFill="1" applyBorder="1" applyAlignment="1">
      <alignment horizontal="center" vertical="center"/>
    </xf>
    <xf numFmtId="0" fontId="11" fillId="4" borderId="31" xfId="30" applyFont="1" applyFill="1" applyBorder="1" applyAlignment="1">
      <alignment horizontal="center" vertical="center"/>
    </xf>
    <xf numFmtId="0" fontId="11" fillId="4" borderId="22" xfId="30" applyFont="1" applyFill="1" applyBorder="1" applyAlignment="1">
      <alignment horizontal="center" vertical="center"/>
    </xf>
    <xf numFmtId="0" fontId="23" fillId="0" borderId="0" xfId="30" applyFont="1" applyBorder="1" applyAlignment="1">
      <alignment horizontal="center" vertical="center"/>
    </xf>
    <xf numFmtId="0" fontId="11" fillId="0" borderId="30" xfId="30" applyFont="1" applyFill="1" applyBorder="1" applyAlignment="1">
      <alignment horizontal="center" vertical="center"/>
    </xf>
    <xf numFmtId="0" fontId="11" fillId="0" borderId="29" xfId="34" applyFont="1" applyFill="1" applyBorder="1" applyAlignment="1">
      <alignment horizontal="center" vertical="center"/>
    </xf>
    <xf numFmtId="0" fontId="22" fillId="0" borderId="35" xfId="0" applyFont="1" applyFill="1" applyBorder="1" applyAlignment="1">
      <alignment vertical="center"/>
    </xf>
    <xf numFmtId="0" fontId="22" fillId="0" borderId="54" xfId="0" applyFont="1" applyFill="1" applyBorder="1" applyAlignment="1">
      <alignment vertical="center"/>
    </xf>
    <xf numFmtId="0" fontId="22" fillId="0" borderId="54" xfId="0" applyFont="1" applyFill="1" applyBorder="1" applyAlignment="1">
      <alignment horizontal="left" vertical="center"/>
    </xf>
    <xf numFmtId="0" fontId="11" fillId="0" borderId="54" xfId="30" applyFont="1" applyFill="1" applyBorder="1" applyAlignment="1">
      <alignment vertical="center"/>
    </xf>
    <xf numFmtId="0" fontId="11" fillId="0" borderId="54" xfId="30" applyFont="1" applyFill="1" applyBorder="1" applyAlignment="1">
      <alignment horizontal="left" vertical="center"/>
    </xf>
    <xf numFmtId="0" fontId="17" fillId="4" borderId="38" xfId="30" applyFont="1" applyFill="1" applyBorder="1" applyAlignment="1">
      <alignment vertical="center"/>
    </xf>
    <xf numFmtId="0" fontId="17" fillId="4" borderId="0" xfId="30" applyFont="1" applyFill="1" applyBorder="1" applyAlignment="1">
      <alignment vertical="center"/>
    </xf>
    <xf numFmtId="0" fontId="11" fillId="0" borderId="55" xfId="34" applyFont="1" applyFill="1" applyBorder="1" applyAlignment="1">
      <alignment vertical="center"/>
    </xf>
    <xf numFmtId="0" fontId="17" fillId="4" borderId="37" xfId="30" applyFont="1" applyFill="1" applyBorder="1" applyAlignment="1">
      <alignment vertical="center"/>
    </xf>
    <xf numFmtId="0" fontId="17" fillId="4" borderId="22" xfId="30" applyFont="1" applyFill="1" applyBorder="1" applyAlignment="1">
      <alignment vertical="center"/>
    </xf>
    <xf numFmtId="0" fontId="11" fillId="0" borderId="36" xfId="30" applyFont="1" applyFill="1" applyBorder="1" applyAlignment="1">
      <alignment vertical="center"/>
    </xf>
    <xf numFmtId="0" fontId="11" fillId="0" borderId="35" xfId="30" applyFont="1" applyFill="1" applyBorder="1" applyAlignment="1">
      <alignment vertical="center"/>
    </xf>
    <xf numFmtId="0" fontId="11" fillId="4" borderId="38" xfId="30" applyFont="1" applyFill="1" applyBorder="1" applyAlignment="1">
      <alignment vertical="center"/>
    </xf>
    <xf numFmtId="0" fontId="11" fillId="4" borderId="0" xfId="30" applyFont="1" applyFill="1" applyBorder="1" applyAlignment="1">
      <alignment vertical="center"/>
    </xf>
    <xf numFmtId="0" fontId="11" fillId="4" borderId="37" xfId="30" applyFont="1" applyFill="1" applyBorder="1" applyAlignment="1">
      <alignment vertical="center"/>
    </xf>
    <xf numFmtId="0" fontId="11" fillId="4" borderId="22" xfId="30" applyFont="1" applyFill="1" applyBorder="1" applyAlignment="1">
      <alignment vertical="center"/>
    </xf>
    <xf numFmtId="0" fontId="11" fillId="4" borderId="38" xfId="30" applyFont="1" applyFill="1" applyBorder="1" applyAlignment="1">
      <alignment horizontal="center" vertical="center"/>
    </xf>
    <xf numFmtId="0" fontId="11" fillId="0" borderId="55" xfId="34" applyFont="1" applyFill="1" applyBorder="1" applyAlignment="1">
      <alignment horizontal="left" vertical="center" wrapText="1"/>
    </xf>
    <xf numFmtId="0" fontId="22" fillId="0" borderId="54" xfId="0" applyFont="1" applyFill="1" applyBorder="1" applyAlignment="1">
      <alignment horizontal="left" vertical="center" wrapText="1"/>
    </xf>
    <xf numFmtId="0" fontId="11" fillId="4" borderId="37" xfId="30" applyFont="1" applyFill="1" applyBorder="1" applyAlignment="1">
      <alignment horizontal="center" vertical="center"/>
    </xf>
    <xf numFmtId="0" fontId="11" fillId="0" borderId="36" xfId="30" applyFont="1" applyFill="1" applyBorder="1" applyAlignment="1">
      <alignment horizontal="center" vertical="center"/>
    </xf>
    <xf numFmtId="0" fontId="11" fillId="0" borderId="35" xfId="30" applyFont="1" applyFill="1" applyBorder="1" applyAlignment="1">
      <alignment horizontal="left" vertical="center" wrapText="1"/>
    </xf>
    <xf numFmtId="0" fontId="22" fillId="0" borderId="35" xfId="0" applyFont="1" applyFill="1" applyBorder="1" applyAlignment="1">
      <alignment horizontal="center" vertical="center"/>
    </xf>
    <xf numFmtId="0" fontId="22" fillId="0" borderId="54" xfId="0" applyFont="1" applyFill="1" applyBorder="1" applyAlignment="1">
      <alignment horizontal="center" vertical="center" wrapText="1"/>
    </xf>
    <xf numFmtId="0" fontId="17" fillId="4" borderId="38" xfId="30" applyFont="1" applyFill="1" applyBorder="1" applyAlignment="1">
      <alignment horizontal="center" vertical="center"/>
    </xf>
    <xf numFmtId="0" fontId="17" fillId="4" borderId="37" xfId="30" applyFont="1" applyFill="1" applyBorder="1" applyAlignment="1">
      <alignment horizontal="center" vertical="center"/>
    </xf>
    <xf numFmtId="0" fontId="17" fillId="4" borderId="0" xfId="30" applyFont="1" applyFill="1" applyBorder="1" applyAlignment="1">
      <alignment horizontal="center" vertical="center"/>
    </xf>
    <xf numFmtId="0" fontId="17" fillId="4" borderId="22" xfId="30" applyFont="1" applyFill="1" applyBorder="1" applyAlignment="1">
      <alignment horizontal="center" vertical="center"/>
    </xf>
    <xf numFmtId="0" fontId="11" fillId="0" borderId="35" xfId="34" applyFont="1" applyFill="1" applyBorder="1" applyAlignment="1">
      <alignment horizontal="center" vertical="center"/>
    </xf>
    <xf numFmtId="0" fontId="17" fillId="0" borderId="54" xfId="30" applyFont="1" applyFill="1" applyBorder="1" applyAlignment="1">
      <alignment horizontal="left" vertical="center"/>
    </xf>
    <xf numFmtId="0" fontId="11" fillId="0" borderId="54" xfId="30" applyFont="1" applyFill="1" applyBorder="1" applyAlignment="1">
      <alignment horizontal="left" vertical="center" wrapText="1"/>
    </xf>
    <xf numFmtId="0" fontId="11" fillId="0" borderId="38" xfId="34" applyFont="1" applyFill="1" applyBorder="1" applyAlignment="1">
      <alignment vertical="center"/>
    </xf>
    <xf numFmtId="0" fontId="11" fillId="0" borderId="37" xfId="34" applyFont="1" applyFill="1" applyBorder="1" applyAlignment="1">
      <alignment vertical="center"/>
    </xf>
    <xf numFmtId="0" fontId="11" fillId="0" borderId="37" xfId="30" applyFont="1" applyFill="1" applyBorder="1" applyAlignment="1">
      <alignment horizontal="left" vertical="center"/>
    </xf>
    <xf numFmtId="0" fontId="11" fillId="4" borderId="38" xfId="30" applyFont="1" applyFill="1" applyBorder="1" applyAlignment="1">
      <alignment horizontal="left" vertical="center"/>
    </xf>
    <xf numFmtId="0" fontId="11" fillId="4" borderId="0" xfId="30" applyFont="1" applyFill="1" applyBorder="1" applyAlignment="1">
      <alignment horizontal="left" vertical="center"/>
    </xf>
    <xf numFmtId="0" fontId="11" fillId="0" borderId="38" xfId="34" applyFont="1" applyFill="1" applyBorder="1" applyAlignment="1">
      <alignment horizontal="center" vertical="center"/>
    </xf>
    <xf numFmtId="0" fontId="11" fillId="0" borderId="37" xfId="30" applyFont="1" applyBorder="1" applyAlignment="1">
      <alignment horizontal="center" vertical="center"/>
    </xf>
    <xf numFmtId="0" fontId="11" fillId="0" borderId="38" xfId="30" applyFont="1" applyFill="1" applyBorder="1" applyAlignment="1">
      <alignment horizontal="left" vertical="center"/>
    </xf>
    <xf numFmtId="0" fontId="11" fillId="0" borderId="55" xfId="30" applyFont="1" applyFill="1" applyBorder="1" applyAlignment="1">
      <alignment horizontal="left" vertical="center"/>
    </xf>
    <xf numFmtId="0" fontId="17" fillId="4" borderId="38" xfId="30" applyFont="1" applyFill="1" applyBorder="1" applyAlignment="1">
      <alignment horizontal="left" vertical="center"/>
    </xf>
    <xf numFmtId="0" fontId="11" fillId="4" borderId="37" xfId="30" applyFont="1" applyFill="1" applyBorder="1" applyAlignment="1">
      <alignment horizontal="left" vertical="center"/>
    </xf>
    <xf numFmtId="0" fontId="11" fillId="4" borderId="22" xfId="30" applyFont="1" applyFill="1" applyBorder="1" applyAlignment="1">
      <alignment horizontal="left" vertical="center"/>
    </xf>
    <xf numFmtId="0" fontId="17" fillId="4" borderId="0" xfId="30" applyFont="1" applyFill="1" applyBorder="1" applyAlignment="1">
      <alignment horizontal="left" vertical="center"/>
    </xf>
    <xf numFmtId="0" fontId="17" fillId="4" borderId="37" xfId="30" applyFont="1" applyFill="1" applyBorder="1" applyAlignment="1">
      <alignment horizontal="left" vertical="center"/>
    </xf>
    <xf numFmtId="0" fontId="17" fillId="4" borderId="22" xfId="30" applyFont="1" applyFill="1" applyBorder="1" applyAlignment="1">
      <alignment horizontal="left" vertical="center"/>
    </xf>
    <xf numFmtId="0" fontId="11" fillId="0" borderId="40" xfId="30" applyFont="1" applyFill="1" applyBorder="1" applyAlignment="1">
      <alignment horizontal="center" vertical="center"/>
    </xf>
    <xf numFmtId="0" fontId="11" fillId="0" borderId="41" xfId="30" applyFont="1" applyFill="1" applyBorder="1" applyAlignment="1">
      <alignment horizontal="center" vertical="center"/>
    </xf>
    <xf numFmtId="0" fontId="4" fillId="0" borderId="54" xfId="30" applyFont="1" applyFill="1" applyBorder="1" applyAlignment="1">
      <alignment horizontal="left" vertical="center"/>
    </xf>
    <xf numFmtId="0" fontId="4" fillId="0" borderId="38" xfId="30" applyFont="1" applyFill="1" applyBorder="1" applyAlignment="1">
      <alignment horizontal="left" vertical="center"/>
    </xf>
    <xf numFmtId="0" fontId="4" fillId="0" borderId="37" xfId="30" applyFont="1" applyFill="1" applyBorder="1" applyAlignment="1">
      <alignment horizontal="left" vertical="center"/>
    </xf>
    <xf numFmtId="0" fontId="4" fillId="0" borderId="36" xfId="30" applyFont="1" applyFill="1" applyBorder="1" applyAlignment="1">
      <alignment horizontal="left" vertical="center"/>
    </xf>
    <xf numFmtId="0" fontId="11" fillId="0" borderId="44" xfId="34" applyFont="1" applyFill="1" applyBorder="1" applyAlignment="1">
      <alignment vertical="center"/>
    </xf>
    <xf numFmtId="0" fontId="11" fillId="0" borderId="56" xfId="34" applyFont="1" applyFill="1" applyBorder="1" applyAlignment="1">
      <alignment vertical="center"/>
    </xf>
    <xf numFmtId="0" fontId="11" fillId="0" borderId="47" xfId="34" applyFont="1" applyFill="1" applyBorder="1" applyAlignment="1">
      <alignment vertical="center"/>
    </xf>
    <xf numFmtId="0" fontId="11" fillId="0" borderId="46" xfId="34" applyFont="1" applyFill="1" applyBorder="1" applyAlignment="1">
      <alignment vertical="center"/>
    </xf>
    <xf numFmtId="0" fontId="11" fillId="0" borderId="46" xfId="30" applyFont="1" applyFill="1" applyBorder="1" applyAlignment="1">
      <alignment horizontal="left" vertical="center"/>
    </xf>
    <xf numFmtId="0" fontId="11" fillId="0" borderId="56" xfId="30" applyFont="1" applyFill="1" applyBorder="1" applyAlignment="1">
      <alignment horizontal="left" vertical="center"/>
    </xf>
    <xf numFmtId="0" fontId="11" fillId="4" borderId="47" xfId="30" applyFont="1" applyFill="1" applyBorder="1" applyAlignment="1">
      <alignment horizontal="left" vertical="center"/>
    </xf>
    <xf numFmtId="0" fontId="11" fillId="4" borderId="8" xfId="30" applyFont="1" applyFill="1" applyBorder="1" applyAlignment="1">
      <alignment horizontal="left" vertical="center"/>
    </xf>
    <xf numFmtId="0" fontId="11" fillId="0" borderId="57" xfId="30" applyFont="1" applyFill="1" applyBorder="1" applyAlignment="1">
      <alignment horizontal="left" vertical="center"/>
    </xf>
    <xf numFmtId="0" fontId="11" fillId="4" borderId="46" xfId="30" applyFont="1" applyFill="1" applyBorder="1" applyAlignment="1">
      <alignment horizontal="left" vertical="center"/>
    </xf>
    <xf numFmtId="0" fontId="4" fillId="0" borderId="3" xfId="30" applyFont="1" applyFill="1" applyBorder="1" applyAlignment="1">
      <alignment vertical="top"/>
    </xf>
    <xf numFmtId="0" fontId="4" fillId="0" borderId="2" xfId="30" applyFont="1" applyBorder="1" applyAlignment="1">
      <alignment horizontal="center" vertical="center"/>
    </xf>
    <xf numFmtId="0" fontId="11" fillId="0" borderId="3" xfId="30" applyFont="1" applyFill="1" applyBorder="1" applyAlignment="1">
      <alignment vertical="top"/>
    </xf>
    <xf numFmtId="0" fontId="11" fillId="0" borderId="5" xfId="30" applyFont="1" applyFill="1" applyBorder="1" applyAlignment="1">
      <alignment vertical="top"/>
    </xf>
    <xf numFmtId="0" fontId="11" fillId="0" borderId="2" xfId="30" applyFont="1" applyFill="1" applyBorder="1" applyAlignment="1">
      <alignment vertical="top"/>
    </xf>
    <xf numFmtId="0" fontId="4" fillId="0" borderId="0" xfId="30" applyFont="1" applyFill="1" applyBorder="1" applyAlignment="1">
      <alignment vertical="top"/>
    </xf>
    <xf numFmtId="0" fontId="11" fillId="0" borderId="28" xfId="34" applyFont="1" applyFill="1" applyBorder="1" applyAlignment="1">
      <alignment vertical="center"/>
    </xf>
    <xf numFmtId="0" fontId="11" fillId="0" borderId="0" xfId="30" applyFont="1" applyFill="1" applyBorder="1" applyAlignment="1">
      <alignment vertical="top"/>
    </xf>
    <xf numFmtId="0" fontId="11" fillId="0" borderId="22" xfId="30" applyFont="1" applyFill="1" applyBorder="1" applyAlignment="1">
      <alignment vertical="top"/>
    </xf>
    <xf numFmtId="0" fontId="11" fillId="0" borderId="28" xfId="30" applyFont="1" applyFill="1" applyBorder="1" applyAlignment="1">
      <alignment vertical="top"/>
    </xf>
    <xf numFmtId="0" fontId="4" fillId="0" borderId="0" xfId="30" applyBorder="1" applyAlignment="1">
      <alignment horizontal="center" vertical="center"/>
    </xf>
    <xf numFmtId="0" fontId="11" fillId="0" borderId="58" xfId="34" applyFont="1" applyFill="1" applyBorder="1" applyAlignment="1">
      <alignment vertical="center"/>
    </xf>
    <xf numFmtId="0" fontId="4" fillId="0" borderId="8" xfId="30" applyFont="1" applyFill="1" applyBorder="1" applyAlignment="1">
      <alignment vertical="top"/>
    </xf>
    <xf numFmtId="0" fontId="11" fillId="0" borderId="59" xfId="30" applyFont="1" applyFill="1" applyBorder="1" applyAlignment="1">
      <alignment vertical="top"/>
    </xf>
    <xf numFmtId="0" fontId="4" fillId="0" borderId="60" xfId="30" applyFont="1" applyBorder="1" applyAlignment="1">
      <alignment horizontal="center" vertical="center"/>
    </xf>
    <xf numFmtId="0" fontId="11" fillId="0" borderId="0" xfId="30" applyFont="1" applyFill="1" applyAlignment="1">
      <alignment vertical="top"/>
    </xf>
    <xf numFmtId="0" fontId="11" fillId="0" borderId="44" xfId="30" applyFont="1" applyFill="1" applyBorder="1" applyAlignment="1">
      <alignment horizontal="center" vertical="center"/>
    </xf>
    <xf numFmtId="0" fontId="11" fillId="0" borderId="56" xfId="30" applyFont="1" applyFill="1" applyBorder="1" applyAlignment="1">
      <alignment horizontal="center" vertical="center"/>
    </xf>
    <xf numFmtId="0" fontId="11" fillId="0" borderId="47" xfId="30" applyFont="1" applyFill="1" applyBorder="1" applyAlignment="1">
      <alignment horizontal="center" vertical="center"/>
    </xf>
    <xf numFmtId="0" fontId="11" fillId="0" borderId="46" xfId="30" applyFont="1" applyFill="1" applyBorder="1" applyAlignment="1">
      <alignment horizontal="center" vertical="center"/>
    </xf>
    <xf numFmtId="0" fontId="4" fillId="0" borderId="56" xfId="30" applyFont="1" applyFill="1" applyBorder="1" applyAlignment="1">
      <alignment horizontal="left" vertical="center"/>
    </xf>
    <xf numFmtId="0" fontId="4" fillId="0" borderId="47" xfId="30" applyFont="1" applyFill="1" applyBorder="1" applyAlignment="1">
      <alignment horizontal="left" vertical="center"/>
    </xf>
    <xf numFmtId="0" fontId="4" fillId="0" borderId="46" xfId="30" applyFont="1" applyFill="1" applyBorder="1" applyAlignment="1">
      <alignment horizontal="left" vertical="center"/>
    </xf>
    <xf numFmtId="0" fontId="4" fillId="0" borderId="45" xfId="30" applyFont="1" applyFill="1" applyBorder="1" applyAlignment="1">
      <alignment horizontal="left" vertical="center"/>
    </xf>
    <xf numFmtId="0" fontId="11" fillId="0" borderId="45" xfId="30" applyFont="1" applyFill="1" applyBorder="1" applyAlignment="1">
      <alignment vertical="center"/>
    </xf>
    <xf numFmtId="0" fontId="19" fillId="0" borderId="0" xfId="34" applyFont="1" applyFill="1" applyAlignment="1">
      <alignment horizontal="left" vertical="center"/>
    </xf>
    <xf numFmtId="0" fontId="18" fillId="0" borderId="0" xfId="0" applyFont="1">
      <alignment vertical="center"/>
    </xf>
    <xf numFmtId="0" fontId="11" fillId="0" borderId="61" xfId="51" applyFont="1" applyBorder="1" applyAlignment="1">
      <alignment horizontal="center" vertical="center"/>
    </xf>
    <xf numFmtId="0" fontId="11" fillId="0" borderId="62" xfId="51" applyFont="1" applyBorder="1" applyAlignment="1">
      <alignment horizontal="left" vertical="center" shrinkToFit="1"/>
    </xf>
    <xf numFmtId="0" fontId="11" fillId="0" borderId="16" xfId="30" applyFont="1" applyFill="1" applyBorder="1" applyAlignment="1">
      <alignment horizontal="left" vertical="center"/>
    </xf>
    <xf numFmtId="0" fontId="11" fillId="0" borderId="63" xfId="30" applyFont="1" applyBorder="1" applyAlignment="1">
      <alignment horizontal="left" vertical="center"/>
    </xf>
    <xf numFmtId="0" fontId="11" fillId="0" borderId="16" xfId="30" applyFont="1" applyFill="1" applyBorder="1" applyAlignment="1">
      <alignment horizontal="left" vertical="center" shrinkToFit="1"/>
    </xf>
    <xf numFmtId="0" fontId="11" fillId="0" borderId="27" xfId="51" applyFont="1" applyBorder="1" applyAlignment="1">
      <alignment horizontal="left" vertical="center"/>
    </xf>
    <xf numFmtId="0" fontId="17" fillId="0" borderId="0" xfId="30" applyFont="1" applyFill="1" applyBorder="1" applyAlignment="1">
      <alignment horizontal="left" vertical="center"/>
    </xf>
    <xf numFmtId="0" fontId="11" fillId="0" borderId="64" xfId="51" applyFont="1" applyBorder="1" applyAlignment="1">
      <alignment horizontal="center" vertical="center"/>
    </xf>
    <xf numFmtId="0" fontId="11" fillId="0" borderId="64" xfId="51" applyFont="1" applyBorder="1" applyAlignment="1">
      <alignment horizontal="right" vertical="center"/>
    </xf>
    <xf numFmtId="0" fontId="11" fillId="0" borderId="65" xfId="51" applyFont="1" applyBorder="1" applyAlignment="1">
      <alignment horizontal="right" vertical="center"/>
    </xf>
    <xf numFmtId="0" fontId="11" fillId="0" borderId="65" xfId="51" applyFont="1" applyBorder="1" applyAlignment="1">
      <alignment horizontal="center" vertical="center"/>
    </xf>
    <xf numFmtId="0" fontId="11" fillId="0" borderId="66" xfId="51" applyFont="1" applyBorder="1" applyAlignment="1">
      <alignment horizontal="center" vertical="center"/>
    </xf>
    <xf numFmtId="0" fontId="11" fillId="0" borderId="67" xfId="51" applyFont="1" applyBorder="1" applyAlignment="1">
      <alignment horizontal="center" vertical="center"/>
    </xf>
    <xf numFmtId="0" fontId="11" fillId="0" borderId="0" xfId="30" applyFont="1" applyFill="1" applyBorder="1" applyAlignment="1">
      <alignment horizontal="center" vertical="center" shrinkToFit="1"/>
    </xf>
    <xf numFmtId="0" fontId="11" fillId="0" borderId="68" xfId="51" applyFont="1" applyBorder="1" applyAlignment="1">
      <alignment horizontal="center" vertical="center"/>
    </xf>
    <xf numFmtId="0" fontId="11" fillId="0" borderId="69" xfId="51" applyFont="1" applyBorder="1" applyAlignment="1">
      <alignment horizontal="center" vertical="center"/>
    </xf>
    <xf numFmtId="0" fontId="11" fillId="0" borderId="0" xfId="26" applyFont="1">
      <alignment vertical="center"/>
    </xf>
    <xf numFmtId="0" fontId="11" fillId="0" borderId="22" xfId="26" applyFont="1" applyBorder="1">
      <alignment vertical="center"/>
    </xf>
    <xf numFmtId="0" fontId="24" fillId="0" borderId="0" xfId="26" applyFont="1" applyAlignment="1">
      <alignment horizontal="center" vertical="center"/>
    </xf>
    <xf numFmtId="0" fontId="13" fillId="0" borderId="0" xfId="26" applyFont="1" applyBorder="1" applyAlignment="1">
      <alignment horizontal="left" vertical="top" wrapText="1"/>
    </xf>
    <xf numFmtId="0" fontId="13" fillId="0" borderId="0" xfId="26" applyFont="1" applyAlignment="1">
      <alignment horizontal="left" vertical="top" wrapText="1"/>
    </xf>
    <xf numFmtId="0" fontId="11" fillId="0" borderId="12" xfId="26" applyFont="1" applyBorder="1" applyAlignment="1">
      <alignment horizontal="center" vertical="center"/>
    </xf>
    <xf numFmtId="0" fontId="11" fillId="0" borderId="5" xfId="26" applyFont="1" applyBorder="1" applyAlignment="1">
      <alignment horizontal="center" vertical="center" wrapText="1"/>
    </xf>
    <xf numFmtId="0" fontId="11" fillId="0" borderId="0" xfId="26" applyFont="1" applyAlignment="1">
      <alignment horizontal="center" vertical="center" wrapText="1"/>
    </xf>
    <xf numFmtId="0" fontId="17" fillId="0" borderId="1" xfId="57" applyFont="1" applyBorder="1" applyAlignment="1">
      <alignment horizontal="left" vertical="center" shrinkToFit="1"/>
    </xf>
    <xf numFmtId="0" fontId="17" fillId="0" borderId="1" xfId="57" applyFont="1" applyBorder="1" applyAlignment="1">
      <alignment horizontal="left" vertical="center" wrapText="1"/>
    </xf>
    <xf numFmtId="0" fontId="11" fillId="5" borderId="0" xfId="26" applyFont="1" applyFill="1" applyAlignment="1">
      <alignment horizontal="center" vertical="center"/>
    </xf>
    <xf numFmtId="0" fontId="11" fillId="0" borderId="22" xfId="26" applyFont="1" applyBorder="1" applyAlignment="1">
      <alignment horizontal="center" vertical="center" wrapText="1"/>
    </xf>
    <xf numFmtId="0" fontId="17" fillId="0" borderId="19" xfId="57" applyFont="1" applyBorder="1" applyAlignment="1">
      <alignment horizontal="left" vertical="center" shrinkToFit="1"/>
    </xf>
    <xf numFmtId="0" fontId="17" fillId="0" borderId="19" xfId="57" applyFont="1" applyBorder="1" applyAlignment="1">
      <alignment horizontal="left" vertical="center" wrapText="1"/>
    </xf>
    <xf numFmtId="0" fontId="11" fillId="0" borderId="28" xfId="26" applyFont="1" applyBorder="1">
      <alignment vertical="center"/>
    </xf>
    <xf numFmtId="0" fontId="17" fillId="0" borderId="0" xfId="26" applyFont="1">
      <alignment vertical="center"/>
    </xf>
    <xf numFmtId="0" fontId="11" fillId="0" borderId="25" xfId="26" applyFont="1" applyBorder="1" applyAlignment="1">
      <alignment horizontal="center" vertical="center" wrapText="1"/>
    </xf>
    <xf numFmtId="0" fontId="11" fillId="5" borderId="1" xfId="26" applyFont="1" applyFill="1" applyBorder="1" applyAlignment="1">
      <alignment horizontal="center" vertical="center"/>
    </xf>
    <xf numFmtId="177" fontId="24" fillId="6" borderId="2" xfId="3" applyNumberFormat="1" applyFont="1" applyFill="1" applyBorder="1" applyAlignment="1">
      <alignment horizontal="center" vertical="center"/>
    </xf>
    <xf numFmtId="177" fontId="24" fillId="6" borderId="5" xfId="3" applyNumberFormat="1" applyFont="1" applyFill="1" applyBorder="1" applyAlignment="1">
      <alignment horizontal="center" vertical="center"/>
    </xf>
    <xf numFmtId="177" fontId="24" fillId="7" borderId="0" xfId="3" applyNumberFormat="1" applyFont="1" applyFill="1" applyBorder="1" applyAlignment="1">
      <alignment horizontal="center" vertical="center"/>
    </xf>
    <xf numFmtId="0" fontId="11" fillId="5" borderId="19" xfId="26" applyFont="1" applyFill="1" applyBorder="1" applyAlignment="1">
      <alignment horizontal="center" vertical="center"/>
    </xf>
    <xf numFmtId="177" fontId="24" fillId="6" borderId="28" xfId="3" applyNumberFormat="1" applyFont="1" applyFill="1" applyBorder="1" applyAlignment="1">
      <alignment horizontal="center" vertical="center"/>
    </xf>
    <xf numFmtId="177" fontId="24" fillId="6" borderId="22" xfId="3" applyNumberFormat="1" applyFont="1" applyFill="1" applyBorder="1" applyAlignment="1">
      <alignment horizontal="center" vertical="center"/>
    </xf>
    <xf numFmtId="177" fontId="24" fillId="6" borderId="7" xfId="3" applyNumberFormat="1" applyFont="1" applyFill="1" applyBorder="1" applyAlignment="1">
      <alignment horizontal="center" vertical="center"/>
    </xf>
    <xf numFmtId="177" fontId="24" fillId="6" borderId="25" xfId="3" applyNumberFormat="1" applyFont="1" applyFill="1" applyBorder="1" applyAlignment="1">
      <alignment horizontal="center" vertical="center"/>
    </xf>
    <xf numFmtId="0" fontId="17" fillId="0" borderId="6" xfId="57" applyFont="1" applyBorder="1" applyAlignment="1">
      <alignment horizontal="left" vertical="center" wrapText="1"/>
    </xf>
    <xf numFmtId="0" fontId="17" fillId="0" borderId="12" xfId="26" applyFont="1" applyBorder="1" applyAlignment="1">
      <alignment horizontal="left" vertical="center" wrapText="1"/>
    </xf>
    <xf numFmtId="0" fontId="17" fillId="0" borderId="6" xfId="57" applyFont="1" applyBorder="1" applyAlignment="1">
      <alignment horizontal="left" vertical="center" shrinkToFit="1"/>
    </xf>
    <xf numFmtId="0" fontId="11" fillId="5" borderId="70" xfId="26" applyFont="1" applyFill="1" applyBorder="1" applyAlignment="1">
      <alignment vertical="center" shrinkToFit="1"/>
    </xf>
    <xf numFmtId="0" fontId="11" fillId="5" borderId="21" xfId="26" applyFont="1" applyFill="1" applyBorder="1" applyAlignment="1">
      <alignment horizontal="center" vertical="center" shrinkToFit="1"/>
    </xf>
    <xf numFmtId="0" fontId="11" fillId="5" borderId="6" xfId="17" applyFont="1" applyFill="1" applyBorder="1" applyAlignment="1">
      <alignment horizontal="center" vertical="center"/>
    </xf>
    <xf numFmtId="0" fontId="11" fillId="0" borderId="3" xfId="26" applyFont="1" applyBorder="1">
      <alignment vertical="center"/>
    </xf>
    <xf numFmtId="0" fontId="11" fillId="0" borderId="0" xfId="57" applyFont="1"/>
    <xf numFmtId="0" fontId="18" fillId="0" borderId="0" xfId="0" applyNumberFormat="1" applyFont="1" applyAlignment="1">
      <alignment vertical="center"/>
    </xf>
    <xf numFmtId="0" fontId="11" fillId="0" borderId="2" xfId="57" applyFont="1" applyBorder="1" applyAlignment="1">
      <alignment horizontal="center"/>
    </xf>
    <xf numFmtId="0" fontId="11" fillId="0" borderId="3" xfId="57" applyFont="1" applyBorder="1" applyAlignment="1">
      <alignment horizontal="center" vertical="top"/>
    </xf>
    <xf numFmtId="0" fontId="11" fillId="0" borderId="3" xfId="57" applyFont="1" applyBorder="1" applyAlignment="1">
      <alignment horizontal="center"/>
    </xf>
    <xf numFmtId="0" fontId="11" fillId="0" borderId="5" xfId="57" applyFont="1" applyBorder="1" applyAlignment="1">
      <alignment horizontal="center"/>
    </xf>
    <xf numFmtId="0" fontId="13" fillId="0" borderId="0" xfId="57" applyFont="1" applyAlignment="1">
      <alignment horizontal="left" vertical="center" wrapText="1"/>
    </xf>
    <xf numFmtId="0" fontId="13" fillId="0" borderId="0" xfId="57" applyFont="1" applyAlignment="1">
      <alignment vertical="center"/>
    </xf>
    <xf numFmtId="0" fontId="13" fillId="0" borderId="0" xfId="57" applyFont="1"/>
    <xf numFmtId="0" fontId="11" fillId="0" borderId="28" xfId="57" applyFont="1" applyBorder="1"/>
    <xf numFmtId="0" fontId="11" fillId="0" borderId="0" xfId="57" applyFont="1" applyAlignment="1">
      <alignment horizontal="center" vertical="top" wrapText="1"/>
    </xf>
    <xf numFmtId="0" fontId="11" fillId="0" borderId="0" xfId="57" applyFont="1" applyAlignment="1">
      <alignment vertical="top" wrapText="1"/>
    </xf>
    <xf numFmtId="0" fontId="11" fillId="0" borderId="22" xfId="57" applyFont="1" applyBorder="1"/>
    <xf numFmtId="0" fontId="11" fillId="0" borderId="19" xfId="57" applyFont="1" applyBorder="1"/>
    <xf numFmtId="0" fontId="11" fillId="0" borderId="0" xfId="57" applyFont="1" applyAlignment="1">
      <alignment vertical="center" wrapText="1"/>
    </xf>
    <xf numFmtId="0" fontId="11" fillId="0" borderId="0" xfId="57" applyFont="1" applyAlignment="1">
      <alignment horizontal="left" vertical="top" wrapText="1"/>
    </xf>
    <xf numFmtId="0" fontId="11" fillId="0" borderId="6" xfId="57" applyFont="1" applyBorder="1"/>
    <xf numFmtId="0" fontId="11" fillId="0" borderId="7" xfId="57" applyFont="1" applyBorder="1"/>
    <xf numFmtId="0" fontId="11" fillId="0" borderId="8" xfId="57" applyFont="1" applyBorder="1" applyAlignment="1">
      <alignment horizontal="center" vertical="top" wrapText="1"/>
    </xf>
    <xf numFmtId="0" fontId="11" fillId="0" borderId="8" xfId="57" applyFont="1" applyBorder="1"/>
    <xf numFmtId="0" fontId="11" fillId="0" borderId="8" xfId="57" applyFont="1" applyBorder="1" applyAlignment="1">
      <alignment vertical="top" wrapText="1"/>
    </xf>
    <xf numFmtId="0" fontId="11" fillId="0" borderId="25" xfId="57" applyFont="1" applyBorder="1"/>
    <xf numFmtId="0" fontId="11" fillId="0" borderId="1" xfId="57" applyFont="1" applyBorder="1" applyAlignment="1">
      <alignment horizontal="left" vertical="center"/>
    </xf>
    <xf numFmtId="0" fontId="11" fillId="0" borderId="2" xfId="57" applyFont="1" applyBorder="1"/>
    <xf numFmtId="0" fontId="11" fillId="0" borderId="3" xfId="57" applyFont="1" applyBorder="1"/>
    <xf numFmtId="0" fontId="11" fillId="0" borderId="16" xfId="57" applyFont="1" applyBorder="1"/>
    <xf numFmtId="0" fontId="11" fillId="0" borderId="5" xfId="57" applyFont="1" applyBorder="1"/>
    <xf numFmtId="0" fontId="11" fillId="0" borderId="19" xfId="57" applyFont="1" applyBorder="1" applyAlignment="1">
      <alignment horizontal="left" vertical="center"/>
    </xf>
    <xf numFmtId="0" fontId="11" fillId="0" borderId="27" xfId="57" applyFont="1" applyBorder="1" applyAlignment="1">
      <alignment horizontal="center" vertical="center"/>
    </xf>
    <xf numFmtId="0" fontId="11" fillId="0" borderId="28" xfId="57" applyFont="1" applyBorder="1" applyAlignment="1">
      <alignment horizontal="left" vertical="center"/>
    </xf>
    <xf numFmtId="0" fontId="11" fillId="0" borderId="22" xfId="30" applyFont="1" applyFill="1" applyBorder="1" applyAlignment="1">
      <alignment horizontal="left" vertical="center"/>
    </xf>
    <xf numFmtId="0" fontId="11" fillId="0" borderId="7" xfId="57" applyFont="1" applyBorder="1" applyAlignment="1">
      <alignment horizontal="left" vertical="center"/>
    </xf>
    <xf numFmtId="0" fontId="11" fillId="0" borderId="25" xfId="30" applyFont="1" applyBorder="1" applyAlignment="1">
      <alignment horizontal="left" vertical="center"/>
    </xf>
    <xf numFmtId="0" fontId="11" fillId="0" borderId="22" xfId="57" applyFont="1" applyBorder="1" applyAlignment="1">
      <alignment vertical="center" wrapText="1"/>
    </xf>
    <xf numFmtId="0" fontId="11" fillId="0" borderId="6" xfId="57" applyFont="1" applyBorder="1" applyAlignment="1">
      <alignment horizontal="left" vertical="center"/>
    </xf>
    <xf numFmtId="0" fontId="11" fillId="0" borderId="8" xfId="57" applyFont="1" applyBorder="1" applyAlignment="1">
      <alignment vertical="center" wrapText="1"/>
    </xf>
    <xf numFmtId="0" fontId="11" fillId="0" borderId="25" xfId="57" applyFont="1" applyBorder="1" applyAlignment="1">
      <alignment vertical="center" wrapText="1"/>
    </xf>
    <xf numFmtId="0" fontId="3" fillId="7" borderId="0" xfId="36" applyFill="1">
      <alignment vertical="center"/>
    </xf>
    <xf numFmtId="0" fontId="26" fillId="7" borderId="0" xfId="36" applyFont="1" applyFill="1" applyAlignment="1">
      <alignment vertical="center"/>
    </xf>
    <xf numFmtId="0" fontId="27" fillId="7" borderId="0" xfId="36" applyFont="1" applyFill="1" applyAlignment="1">
      <alignment horizontal="left" vertical="center"/>
    </xf>
    <xf numFmtId="0" fontId="26" fillId="7" borderId="0" xfId="36" applyFont="1" applyFill="1" applyAlignment="1">
      <alignment horizontal="left" vertical="center"/>
    </xf>
    <xf numFmtId="0" fontId="26" fillId="8" borderId="12" xfId="36" applyFont="1" applyFill="1" applyBorder="1" applyAlignment="1">
      <alignment horizontal="left" vertical="center"/>
    </xf>
    <xf numFmtId="0" fontId="26" fillId="9" borderId="12" xfId="36" applyFont="1" applyFill="1" applyBorder="1" applyAlignment="1">
      <alignment horizontal="left" vertical="center"/>
    </xf>
    <xf numFmtId="0" fontId="28" fillId="7" borderId="0" xfId="36" applyFont="1" applyFill="1" applyAlignment="1">
      <alignment horizontal="left" vertical="center"/>
    </xf>
    <xf numFmtId="0" fontId="29" fillId="7" borderId="0" xfId="36" applyFont="1" applyFill="1" applyAlignment="1">
      <alignment vertical="center"/>
    </xf>
    <xf numFmtId="0" fontId="26" fillId="7" borderId="0" xfId="36" applyFont="1" applyFill="1" applyAlignment="1">
      <alignment vertical="center" textRotation="90"/>
    </xf>
    <xf numFmtId="0" fontId="30" fillId="7" borderId="0" xfId="36" applyFont="1" applyFill="1" applyAlignment="1">
      <alignment horizontal="left" vertical="center"/>
    </xf>
    <xf numFmtId="0" fontId="30" fillId="0" borderId="0" xfId="36" applyFont="1" applyAlignment="1">
      <alignment horizontal="left" vertical="center"/>
    </xf>
    <xf numFmtId="0" fontId="26" fillId="7" borderId="12" xfId="36" applyFont="1" applyFill="1" applyBorder="1" applyAlignment="1">
      <alignment horizontal="center" vertical="center"/>
    </xf>
    <xf numFmtId="0" fontId="31" fillId="7" borderId="0" xfId="36" applyFont="1" applyFill="1" applyAlignment="1">
      <alignment horizontal="left" vertical="center"/>
    </xf>
    <xf numFmtId="0" fontId="26" fillId="7" borderId="12" xfId="36" applyFont="1" applyFill="1" applyBorder="1" applyAlignment="1">
      <alignment horizontal="left" vertical="center"/>
    </xf>
    <xf numFmtId="0" fontId="31" fillId="7" borderId="0" xfId="36" applyFont="1" applyFill="1" applyBorder="1" applyAlignment="1">
      <alignment horizontal="left" vertical="center"/>
    </xf>
    <xf numFmtId="0" fontId="31" fillId="7" borderId="0" xfId="36" applyFont="1" applyFill="1" applyBorder="1" applyAlignment="1">
      <alignment vertical="center" shrinkToFit="1"/>
    </xf>
    <xf numFmtId="0" fontId="26" fillId="7" borderId="0" xfId="36" applyFont="1" applyFill="1" applyAlignment="1">
      <alignment vertical="center" wrapText="1"/>
    </xf>
    <xf numFmtId="0" fontId="26" fillId="7" borderId="0" xfId="36" applyFont="1" applyFill="1" applyAlignment="1">
      <alignment horizontal="left" vertical="center" wrapText="1"/>
    </xf>
    <xf numFmtId="0" fontId="31" fillId="7" borderId="0" xfId="36" applyFont="1" applyFill="1" applyBorder="1" applyAlignment="1">
      <alignment vertical="center"/>
    </xf>
    <xf numFmtId="0" fontId="32" fillId="7" borderId="0" xfId="36" applyFont="1" applyFill="1" applyBorder="1" applyAlignment="1">
      <alignment vertical="center" shrinkToFit="1"/>
    </xf>
    <xf numFmtId="0" fontId="26" fillId="0" borderId="0" xfId="36" applyFont="1" applyFill="1" applyAlignment="1">
      <alignment vertical="center"/>
    </xf>
    <xf numFmtId="0" fontId="21" fillId="0" borderId="0" xfId="36" applyFont="1" applyFill="1" applyAlignment="1">
      <alignment vertical="center"/>
    </xf>
    <xf numFmtId="0" fontId="33" fillId="0" borderId="0" xfId="36" applyFont="1" applyFill="1" applyAlignment="1">
      <alignment vertical="center"/>
    </xf>
    <xf numFmtId="0" fontId="21" fillId="0" borderId="0" xfId="36" applyFont="1" applyFill="1" applyAlignment="1" applyProtection="1">
      <alignment vertical="center"/>
    </xf>
    <xf numFmtId="0" fontId="33" fillId="0" borderId="0" xfId="36" applyFont="1" applyFill="1" applyAlignment="1" applyProtection="1">
      <alignment vertical="center"/>
    </xf>
    <xf numFmtId="0" fontId="26" fillId="0" borderId="0" xfId="36" applyFont="1" applyFill="1" applyAlignment="1" applyProtection="1">
      <alignment vertical="center"/>
    </xf>
    <xf numFmtId="0" fontId="26" fillId="0" borderId="0" xfId="36" applyFont="1" applyFill="1" applyBorder="1" applyAlignment="1">
      <alignment vertical="center"/>
    </xf>
    <xf numFmtId="0" fontId="21" fillId="7" borderId="0" xfId="36" applyFont="1" applyFill="1" applyBorder="1" applyAlignment="1" applyProtection="1">
      <alignment vertical="center"/>
    </xf>
    <xf numFmtId="0" fontId="21" fillId="7" borderId="0" xfId="36" applyFont="1" applyFill="1" applyBorder="1" applyAlignment="1" applyProtection="1">
      <alignment horizontal="center" vertical="center"/>
    </xf>
    <xf numFmtId="0" fontId="21" fillId="0" borderId="71" xfId="36" applyFont="1" applyFill="1" applyBorder="1" applyAlignment="1" applyProtection="1">
      <alignment horizontal="center" vertical="center"/>
    </xf>
    <xf numFmtId="0" fontId="21" fillId="0" borderId="72" xfId="36" applyFont="1" applyFill="1" applyBorder="1" applyAlignment="1" applyProtection="1">
      <alignment horizontal="center" vertical="center"/>
    </xf>
    <xf numFmtId="0" fontId="21" fillId="0" borderId="73" xfId="36" applyFont="1" applyFill="1" applyBorder="1" applyAlignment="1" applyProtection="1">
      <alignment horizontal="center" vertical="center"/>
    </xf>
    <xf numFmtId="0" fontId="21" fillId="0" borderId="74" xfId="36" applyFont="1" applyFill="1" applyBorder="1" applyAlignment="1" applyProtection="1">
      <alignment vertical="center"/>
    </xf>
    <xf numFmtId="0" fontId="21" fillId="0" borderId="75" xfId="36" applyFont="1" applyFill="1" applyBorder="1" applyAlignment="1" applyProtection="1">
      <alignment vertical="center"/>
    </xf>
    <xf numFmtId="0" fontId="21" fillId="0" borderId="76" xfId="36" applyFont="1" applyFill="1" applyBorder="1" applyAlignment="1" applyProtection="1">
      <alignment vertical="center"/>
    </xf>
    <xf numFmtId="0" fontId="21" fillId="0" borderId="0" xfId="36" applyFont="1" applyFill="1" applyAlignment="1" applyProtection="1">
      <alignment horizontal="left" vertical="center"/>
    </xf>
    <xf numFmtId="0" fontId="26" fillId="0" borderId="0" xfId="36" applyFont="1" applyFill="1" applyAlignment="1" applyProtection="1">
      <alignment horizontal="left" vertical="center"/>
    </xf>
    <xf numFmtId="0" fontId="21" fillId="0" borderId="77" xfId="36" applyFont="1" applyFill="1" applyBorder="1" applyAlignment="1" applyProtection="1">
      <alignment horizontal="center" vertical="center" wrapText="1"/>
    </xf>
    <xf numFmtId="0" fontId="21" fillId="0" borderId="0" xfId="36" applyFont="1" applyFill="1" applyBorder="1" applyAlignment="1" applyProtection="1">
      <alignment horizontal="center" vertical="center" wrapText="1"/>
    </xf>
    <xf numFmtId="0" fontId="21" fillId="0" borderId="78" xfId="36" applyFont="1" applyFill="1" applyBorder="1" applyAlignment="1" applyProtection="1">
      <alignment horizontal="center" vertical="center" wrapText="1"/>
    </xf>
    <xf numFmtId="0" fontId="26" fillId="3" borderId="79" xfId="36" applyFont="1" applyFill="1" applyBorder="1" applyAlignment="1" applyProtection="1">
      <alignment horizontal="center" vertical="center" wrapText="1"/>
      <protection locked="0"/>
    </xf>
    <xf numFmtId="0" fontId="26" fillId="3" borderId="80" xfId="36" applyFont="1" applyFill="1" applyBorder="1" applyAlignment="1" applyProtection="1">
      <alignment horizontal="center" vertical="center" wrapText="1"/>
      <protection locked="0"/>
    </xf>
    <xf numFmtId="0" fontId="26" fillId="3" borderId="81" xfId="36" applyFont="1" applyFill="1" applyBorder="1" applyAlignment="1" applyProtection="1">
      <alignment horizontal="center" vertical="center" wrapText="1"/>
      <protection locked="0"/>
    </xf>
    <xf numFmtId="0" fontId="29" fillId="0" borderId="0" xfId="36" applyFont="1" applyFill="1" applyAlignment="1" applyProtection="1">
      <alignment vertical="center"/>
    </xf>
    <xf numFmtId="0" fontId="34" fillId="0" borderId="0" xfId="36" applyFont="1" applyFill="1" applyAlignment="1" applyProtection="1">
      <alignment vertical="center"/>
    </xf>
    <xf numFmtId="0" fontId="27" fillId="0" borderId="1" xfId="36" applyFont="1" applyFill="1" applyBorder="1" applyAlignment="1" applyProtection="1">
      <alignment horizontal="center" vertical="center"/>
    </xf>
    <xf numFmtId="0" fontId="27" fillId="0" borderId="0" xfId="36" applyFont="1" applyFill="1" applyAlignment="1" applyProtection="1">
      <alignment vertical="center"/>
    </xf>
    <xf numFmtId="0" fontId="34" fillId="0" borderId="22" xfId="36" applyFont="1" applyFill="1" applyBorder="1" applyAlignment="1" applyProtection="1">
      <alignment horizontal="center" vertical="center"/>
    </xf>
    <xf numFmtId="178" fontId="34" fillId="7" borderId="1" xfId="36" applyNumberFormat="1" applyFont="1" applyFill="1" applyBorder="1" applyAlignment="1" applyProtection="1">
      <alignment horizontal="center" vertical="center"/>
    </xf>
    <xf numFmtId="0" fontId="26" fillId="0" borderId="0" xfId="36" applyFont="1" applyFill="1" applyBorder="1" applyAlignment="1">
      <alignment horizontal="left" vertical="center"/>
    </xf>
    <xf numFmtId="0" fontId="26" fillId="0" borderId="0" xfId="36" applyFont="1" applyFill="1" applyBorder="1" applyAlignment="1">
      <alignment vertical="center" wrapText="1"/>
    </xf>
    <xf numFmtId="0" fontId="33" fillId="0" borderId="0" xfId="36" applyFont="1" applyFill="1" applyAlignment="1" applyProtection="1">
      <alignment horizontal="left" vertical="center"/>
    </xf>
    <xf numFmtId="0" fontId="21" fillId="0" borderId="82" xfId="36" applyFont="1" applyFill="1" applyBorder="1" applyAlignment="1" applyProtection="1">
      <alignment horizontal="center" vertical="center" wrapText="1"/>
    </xf>
    <xf numFmtId="0" fontId="21" fillId="0" borderId="8" xfId="36" applyFont="1" applyFill="1" applyBorder="1" applyAlignment="1" applyProtection="1">
      <alignment horizontal="center" vertical="center" wrapText="1"/>
    </xf>
    <xf numFmtId="0" fontId="21" fillId="0" borderId="83" xfId="36" applyFont="1" applyFill="1" applyBorder="1" applyAlignment="1" applyProtection="1">
      <alignment horizontal="center" vertical="center" wrapText="1"/>
    </xf>
    <xf numFmtId="0" fontId="26" fillId="3" borderId="84" xfId="36" applyFont="1" applyFill="1" applyBorder="1" applyAlignment="1" applyProtection="1">
      <alignment horizontal="center" vertical="center" wrapText="1"/>
      <protection locked="0"/>
    </xf>
    <xf numFmtId="0" fontId="26" fillId="3" borderId="6" xfId="36" applyFont="1" applyFill="1" applyBorder="1" applyAlignment="1" applyProtection="1">
      <alignment horizontal="center" vertical="center" wrapText="1"/>
      <protection locked="0"/>
    </xf>
    <xf numFmtId="0" fontId="26" fillId="3" borderId="85" xfId="36" applyFont="1" applyFill="1" applyBorder="1" applyAlignment="1" applyProtection="1">
      <alignment horizontal="center" vertical="center" wrapText="1"/>
      <protection locked="0"/>
    </xf>
    <xf numFmtId="0" fontId="26" fillId="0" borderId="0" xfId="36" applyFont="1" applyFill="1" applyBorder="1" applyAlignment="1" applyProtection="1">
      <alignment vertical="center" shrinkToFit="1"/>
    </xf>
    <xf numFmtId="0" fontId="34" fillId="0" borderId="0" xfId="36" applyFont="1" applyFill="1" applyBorder="1" applyAlignment="1" applyProtection="1">
      <alignment vertical="center" shrinkToFit="1"/>
    </xf>
    <xf numFmtId="0" fontId="27" fillId="0" borderId="19" xfId="36" applyFont="1" applyFill="1" applyBorder="1" applyAlignment="1" applyProtection="1">
      <alignment horizontal="center" vertical="center"/>
    </xf>
    <xf numFmtId="178" fontId="34" fillId="7" borderId="6" xfId="36" applyNumberFormat="1" applyFont="1" applyFill="1" applyBorder="1" applyAlignment="1" applyProtection="1">
      <alignment horizontal="center" vertical="center"/>
    </xf>
    <xf numFmtId="0" fontId="34" fillId="0" borderId="0" xfId="36" applyFont="1" applyFill="1" applyBorder="1" applyAlignment="1" applyProtection="1">
      <alignment vertical="center"/>
    </xf>
    <xf numFmtId="0" fontId="21" fillId="0" borderId="86" xfId="36" applyFont="1" applyFill="1" applyBorder="1" applyAlignment="1" applyProtection="1">
      <alignment horizontal="center" vertical="center" wrapText="1"/>
    </xf>
    <xf numFmtId="0" fontId="21" fillId="0" borderId="3" xfId="36" applyFont="1" applyFill="1" applyBorder="1" applyAlignment="1" applyProtection="1">
      <alignment horizontal="center" vertical="center" wrapText="1"/>
    </xf>
    <xf numFmtId="0" fontId="21" fillId="0" borderId="87" xfId="36" applyFont="1" applyFill="1" applyBorder="1" applyAlignment="1" applyProtection="1">
      <alignment horizontal="center" vertical="center" wrapText="1"/>
    </xf>
    <xf numFmtId="0" fontId="21" fillId="3" borderId="88" xfId="36" applyFont="1" applyFill="1" applyBorder="1" applyAlignment="1" applyProtection="1">
      <alignment horizontal="center" vertical="center" wrapText="1"/>
      <protection locked="0"/>
    </xf>
    <xf numFmtId="0" fontId="21" fillId="3" borderId="1" xfId="36" applyFont="1" applyFill="1" applyBorder="1" applyAlignment="1" applyProtection="1">
      <alignment horizontal="center" vertical="center" wrapText="1"/>
      <protection locked="0"/>
    </xf>
    <xf numFmtId="0" fontId="21" fillId="3" borderId="89" xfId="36" applyFont="1" applyFill="1" applyBorder="1" applyAlignment="1" applyProtection="1">
      <alignment horizontal="center" vertical="center" wrapText="1"/>
      <protection locked="0"/>
    </xf>
    <xf numFmtId="0" fontId="11" fillId="0" borderId="0" xfId="36" applyFont="1" applyFill="1" applyBorder="1" applyAlignment="1" applyProtection="1">
      <alignment vertical="center" shrinkToFit="1"/>
    </xf>
    <xf numFmtId="0" fontId="27" fillId="0" borderId="6" xfId="36" applyFont="1" applyFill="1" applyBorder="1" applyAlignment="1" applyProtection="1">
      <alignment horizontal="center" vertical="center"/>
    </xf>
    <xf numFmtId="0" fontId="34" fillId="0" borderId="0" xfId="36" applyFont="1" applyFill="1" applyBorder="1" applyAlignment="1" applyProtection="1">
      <alignment horizontal="center" vertical="center"/>
    </xf>
    <xf numFmtId="0" fontId="21" fillId="3" borderId="84" xfId="36" applyFont="1" applyFill="1" applyBorder="1" applyAlignment="1" applyProtection="1">
      <alignment horizontal="center" vertical="center" wrapText="1"/>
      <protection locked="0"/>
    </xf>
    <xf numFmtId="0" fontId="21" fillId="3" borderId="6" xfId="36" applyFont="1" applyFill="1" applyBorder="1" applyAlignment="1" applyProtection="1">
      <alignment horizontal="center" vertical="center" wrapText="1"/>
      <protection locked="0"/>
    </xf>
    <xf numFmtId="0" fontId="21" fillId="3" borderId="85" xfId="36" applyFont="1" applyFill="1" applyBorder="1" applyAlignment="1" applyProtection="1">
      <alignment horizontal="center" vertical="center" wrapText="1"/>
      <protection locked="0"/>
    </xf>
    <xf numFmtId="0" fontId="26" fillId="0" borderId="0" xfId="36" applyFont="1" applyFill="1" applyBorder="1" applyAlignment="1" applyProtection="1">
      <alignment vertical="center"/>
    </xf>
    <xf numFmtId="179" fontId="34" fillId="0" borderId="1" xfId="36" applyNumberFormat="1" applyFont="1" applyFill="1" applyBorder="1" applyAlignment="1" applyProtection="1">
      <alignment horizontal="center" vertical="center"/>
    </xf>
    <xf numFmtId="178" fontId="34" fillId="8" borderId="12" xfId="10" applyNumberFormat="1" applyFont="1" applyFill="1" applyBorder="1" applyAlignment="1" applyProtection="1">
      <alignment horizontal="right" vertical="center"/>
      <protection locked="0"/>
    </xf>
    <xf numFmtId="178" fontId="34" fillId="8" borderId="1" xfId="10" applyNumberFormat="1" applyFont="1" applyFill="1" applyBorder="1" applyAlignment="1" applyProtection="1">
      <alignment horizontal="right" vertical="center"/>
      <protection locked="0"/>
    </xf>
    <xf numFmtId="178" fontId="34" fillId="0" borderId="12" xfId="10" applyNumberFormat="1" applyFont="1" applyFill="1" applyBorder="1" applyAlignment="1" applyProtection="1">
      <alignment horizontal="right" vertical="center"/>
    </xf>
    <xf numFmtId="0" fontId="34" fillId="3" borderId="1" xfId="36" applyFont="1" applyFill="1" applyBorder="1" applyAlignment="1" applyProtection="1">
      <alignment horizontal="center" vertical="center"/>
      <protection locked="0"/>
    </xf>
    <xf numFmtId="0" fontId="21" fillId="3" borderId="88" xfId="36" applyFont="1" applyFill="1" applyBorder="1" applyAlignment="1" applyProtection="1">
      <alignment horizontal="center" vertical="center" shrinkToFit="1"/>
      <protection locked="0"/>
    </xf>
    <xf numFmtId="0" fontId="21" fillId="3" borderId="1" xfId="36" applyFont="1" applyFill="1" applyBorder="1" applyAlignment="1" applyProtection="1">
      <alignment horizontal="center" vertical="center" shrinkToFit="1"/>
      <protection locked="0"/>
    </xf>
    <xf numFmtId="0" fontId="21" fillId="3" borderId="89" xfId="36" applyFont="1" applyFill="1" applyBorder="1" applyAlignment="1" applyProtection="1">
      <alignment horizontal="center" vertical="center" shrinkToFit="1"/>
      <protection locked="0"/>
    </xf>
    <xf numFmtId="179" fontId="34" fillId="0" borderId="6" xfId="36" applyNumberFormat="1" applyFont="1" applyFill="1" applyBorder="1" applyAlignment="1" applyProtection="1">
      <alignment horizontal="center" vertical="center"/>
    </xf>
    <xf numFmtId="178" fontId="34" fillId="8" borderId="6" xfId="10" applyNumberFormat="1" applyFont="1" applyFill="1" applyBorder="1" applyAlignment="1" applyProtection="1">
      <alignment horizontal="right" vertical="center"/>
      <protection locked="0"/>
    </xf>
    <xf numFmtId="0" fontId="34" fillId="3" borderId="6" xfId="36" applyFont="1" applyFill="1" applyBorder="1" applyAlignment="1" applyProtection="1">
      <alignment horizontal="center" vertical="center"/>
      <protection locked="0"/>
    </xf>
    <xf numFmtId="0" fontId="21" fillId="3" borderId="90" xfId="36" applyFont="1" applyFill="1" applyBorder="1" applyAlignment="1" applyProtection="1">
      <alignment horizontal="center" vertical="center" shrinkToFit="1"/>
      <protection locked="0"/>
    </xf>
    <xf numFmtId="0" fontId="21" fillId="3" borderId="19" xfId="36" applyFont="1" applyFill="1" applyBorder="1" applyAlignment="1" applyProtection="1">
      <alignment horizontal="center" vertical="center" shrinkToFit="1"/>
      <protection locked="0"/>
    </xf>
    <xf numFmtId="0" fontId="21" fillId="3" borderId="91" xfId="36" applyFont="1" applyFill="1" applyBorder="1" applyAlignment="1" applyProtection="1">
      <alignment horizontal="center" vertical="center" shrinkToFit="1"/>
      <protection locked="0"/>
    </xf>
    <xf numFmtId="0" fontId="33" fillId="0" borderId="0" xfId="36" applyFont="1" applyFill="1" applyAlignment="1" applyProtection="1">
      <alignment horizontal="right" vertical="center"/>
    </xf>
    <xf numFmtId="0" fontId="34" fillId="0" borderId="22" xfId="36" applyFont="1" applyFill="1" applyBorder="1" applyAlignment="1" applyProtection="1">
      <alignment vertical="center"/>
    </xf>
    <xf numFmtId="180" fontId="34" fillId="7" borderId="1" xfId="36" applyNumberFormat="1" applyFont="1" applyFill="1" applyBorder="1" applyAlignment="1" applyProtection="1">
      <alignment horizontal="center" vertical="center"/>
    </xf>
    <xf numFmtId="0" fontId="33" fillId="7" borderId="0" xfId="36" applyFont="1" applyFill="1" applyBorder="1" applyAlignment="1" applyProtection="1">
      <alignment horizontal="right" vertical="center"/>
    </xf>
    <xf numFmtId="0" fontId="33" fillId="7" borderId="0" xfId="36" applyFont="1" applyFill="1" applyBorder="1" applyAlignment="1" applyProtection="1">
      <alignment vertical="center"/>
    </xf>
    <xf numFmtId="180" fontId="34" fillId="7" borderId="6" xfId="36" applyNumberFormat="1" applyFont="1" applyFill="1" applyBorder="1" applyAlignment="1" applyProtection="1">
      <alignment horizontal="center" vertical="center"/>
    </xf>
    <xf numFmtId="0" fontId="33" fillId="7" borderId="0" xfId="36" applyFont="1" applyFill="1" applyBorder="1" applyProtection="1">
      <alignment vertical="center"/>
    </xf>
    <xf numFmtId="0" fontId="34" fillId="7" borderId="0" xfId="36" applyFont="1" applyFill="1" applyBorder="1" applyAlignment="1" applyProtection="1">
      <alignment horizontal="centerContinuous" vertical="center"/>
    </xf>
    <xf numFmtId="20" fontId="21" fillId="7" borderId="0" xfId="36" applyNumberFormat="1" applyFont="1" applyFill="1" applyBorder="1" applyAlignment="1" applyProtection="1">
      <alignment vertical="center"/>
    </xf>
    <xf numFmtId="0" fontId="21" fillId="3" borderId="84" xfId="36" applyFont="1" applyFill="1" applyBorder="1" applyAlignment="1" applyProtection="1">
      <alignment horizontal="center" vertical="center" shrinkToFit="1"/>
      <protection locked="0"/>
    </xf>
    <xf numFmtId="0" fontId="21" fillId="3" borderId="6" xfId="36" applyFont="1" applyFill="1" applyBorder="1" applyAlignment="1" applyProtection="1">
      <alignment horizontal="center" vertical="center" shrinkToFit="1"/>
      <protection locked="0"/>
    </xf>
    <xf numFmtId="0" fontId="21" fillId="3" borderId="85" xfId="36" applyFont="1" applyFill="1" applyBorder="1" applyAlignment="1" applyProtection="1">
      <alignment horizontal="center" vertical="center" shrinkToFit="1"/>
      <protection locked="0"/>
    </xf>
    <xf numFmtId="0" fontId="21" fillId="7" borderId="0" xfId="36" applyFont="1" applyFill="1" applyBorder="1" applyAlignment="1" applyProtection="1">
      <alignment horizontal="centerContinuous" vertical="center"/>
    </xf>
    <xf numFmtId="0" fontId="21" fillId="8" borderId="88" xfId="36" applyFont="1" applyFill="1" applyBorder="1" applyAlignment="1" applyProtection="1">
      <alignment horizontal="center" vertical="center" wrapText="1"/>
      <protection locked="0"/>
    </xf>
    <xf numFmtId="0" fontId="21" fillId="8" borderId="1" xfId="36" applyFont="1" applyFill="1" applyBorder="1" applyAlignment="1" applyProtection="1">
      <alignment horizontal="center" vertical="center" wrapText="1"/>
      <protection locked="0"/>
    </xf>
    <xf numFmtId="0" fontId="21" fillId="8" borderId="89" xfId="36" applyFont="1" applyFill="1" applyBorder="1" applyAlignment="1" applyProtection="1">
      <alignment horizontal="center" vertical="center" wrapText="1"/>
      <protection locked="0"/>
    </xf>
    <xf numFmtId="0" fontId="34" fillId="0" borderId="22" xfId="36" applyFont="1" applyFill="1" applyBorder="1" applyAlignment="1" applyProtection="1">
      <alignment horizontal="right" vertical="center"/>
    </xf>
    <xf numFmtId="0" fontId="34" fillId="0" borderId="1" xfId="36" applyFont="1" applyFill="1" applyBorder="1" applyAlignment="1" applyProtection="1">
      <alignment horizontal="center" vertical="center"/>
    </xf>
    <xf numFmtId="178" fontId="34" fillId="0" borderId="1" xfId="10" applyNumberFormat="1" applyFont="1" applyFill="1" applyBorder="1" applyAlignment="1" applyProtection="1">
      <alignment horizontal="right" vertical="center"/>
    </xf>
    <xf numFmtId="178" fontId="34" fillId="0" borderId="12" xfId="36" applyNumberFormat="1" applyFont="1" applyFill="1" applyBorder="1" applyAlignment="1" applyProtection="1">
      <alignment horizontal="center" vertical="center"/>
    </xf>
    <xf numFmtId="0" fontId="34" fillId="0" borderId="0" xfId="36" applyFont="1" applyFill="1" applyBorder="1" applyAlignment="1" applyProtection="1">
      <alignment horizontal="left"/>
    </xf>
    <xf numFmtId="181" fontId="34" fillId="7" borderId="1" xfId="36" applyNumberFormat="1" applyFont="1" applyFill="1" applyBorder="1" applyAlignment="1" applyProtection="1">
      <alignment horizontal="center" vertical="center"/>
    </xf>
    <xf numFmtId="0" fontId="21" fillId="8" borderId="90" xfId="36" applyFont="1" applyFill="1" applyBorder="1" applyAlignment="1" applyProtection="1">
      <alignment horizontal="center" vertical="center" wrapText="1"/>
      <protection locked="0"/>
    </xf>
    <xf numFmtId="0" fontId="21" fillId="8" borderId="19" xfId="36" applyFont="1" applyFill="1" applyBorder="1" applyAlignment="1" applyProtection="1">
      <alignment horizontal="center" vertical="center" wrapText="1"/>
      <protection locked="0"/>
    </xf>
    <xf numFmtId="0" fontId="21" fillId="8" borderId="91" xfId="36" applyFont="1" applyFill="1" applyBorder="1" applyAlignment="1" applyProtection="1">
      <alignment horizontal="center" vertical="center" wrapText="1"/>
      <protection locked="0"/>
    </xf>
    <xf numFmtId="0" fontId="34" fillId="0" borderId="6" xfId="36" applyFont="1" applyFill="1" applyBorder="1" applyAlignment="1" applyProtection="1">
      <alignment horizontal="center" vertical="center"/>
    </xf>
    <xf numFmtId="178" fontId="34" fillId="0" borderId="6" xfId="10" applyNumberFormat="1" applyFont="1" applyFill="1" applyBorder="1" applyAlignment="1" applyProtection="1">
      <alignment horizontal="right" vertical="center"/>
    </xf>
    <xf numFmtId="0" fontId="34" fillId="0" borderId="0" xfId="36" applyFont="1" applyFill="1" applyBorder="1" applyAlignment="1" applyProtection="1">
      <alignment horizontal="left" vertical="center"/>
    </xf>
    <xf numFmtId="181" fontId="34" fillId="7" borderId="19" xfId="36" applyNumberFormat="1" applyFont="1" applyFill="1" applyBorder="1" applyAlignment="1" applyProtection="1">
      <alignment horizontal="center" vertical="center"/>
    </xf>
    <xf numFmtId="181" fontId="34" fillId="7" borderId="6" xfId="36" applyNumberFormat="1" applyFont="1" applyFill="1" applyBorder="1" applyAlignment="1" applyProtection="1">
      <alignment horizontal="center" vertical="center"/>
    </xf>
    <xf numFmtId="20" fontId="21" fillId="7" borderId="0" xfId="36" applyNumberFormat="1" applyFont="1" applyFill="1" applyBorder="1" applyAlignment="1" applyProtection="1">
      <alignment horizontal="center" vertical="center"/>
    </xf>
    <xf numFmtId="0" fontId="21" fillId="0" borderId="92" xfId="36" applyFont="1" applyFill="1" applyBorder="1" applyAlignment="1" applyProtection="1">
      <alignment horizontal="center" vertical="center" wrapText="1"/>
    </xf>
    <xf numFmtId="0" fontId="21" fillId="0" borderId="93" xfId="36" applyFont="1" applyFill="1" applyBorder="1" applyAlignment="1" applyProtection="1">
      <alignment horizontal="center" vertical="center" wrapText="1"/>
    </xf>
    <xf numFmtId="0" fontId="21" fillId="0" borderId="94" xfId="36" applyFont="1" applyFill="1" applyBorder="1" applyAlignment="1" applyProtection="1">
      <alignment horizontal="center" vertical="center" wrapText="1"/>
    </xf>
    <xf numFmtId="0" fontId="21" fillId="8" borderId="95" xfId="36" applyFont="1" applyFill="1" applyBorder="1" applyAlignment="1" applyProtection="1">
      <alignment horizontal="center" vertical="center" wrapText="1"/>
      <protection locked="0"/>
    </xf>
    <xf numFmtId="0" fontId="21" fillId="8" borderId="96" xfId="36" applyFont="1" applyFill="1" applyBorder="1" applyAlignment="1" applyProtection="1">
      <alignment horizontal="center" vertical="center" wrapText="1"/>
      <protection locked="0"/>
    </xf>
    <xf numFmtId="0" fontId="21" fillId="8" borderId="97" xfId="36" applyFont="1" applyFill="1" applyBorder="1" applyAlignment="1" applyProtection="1">
      <alignment horizontal="center" vertical="center" wrapText="1"/>
      <protection locked="0"/>
    </xf>
    <xf numFmtId="0" fontId="34" fillId="0" borderId="0" xfId="36" applyFont="1" applyFill="1" applyBorder="1" applyAlignment="1" applyProtection="1">
      <alignment horizontal="center"/>
    </xf>
    <xf numFmtId="0" fontId="33" fillId="7" borderId="0" xfId="36" applyFont="1" applyFill="1" applyBorder="1" applyAlignment="1" applyProtection="1">
      <alignment horizontal="center" vertical="center"/>
    </xf>
    <xf numFmtId="180" fontId="21" fillId="7" borderId="0" xfId="36" applyNumberFormat="1" applyFont="1" applyFill="1" applyBorder="1" applyAlignment="1" applyProtection="1">
      <alignment vertical="center"/>
    </xf>
    <xf numFmtId="0" fontId="21" fillId="0" borderId="98" xfId="36" quotePrefix="1" applyFont="1" applyFill="1" applyBorder="1" applyAlignment="1" applyProtection="1">
      <alignment horizontal="center" vertical="center"/>
    </xf>
    <xf numFmtId="0" fontId="21" fillId="0" borderId="80" xfId="36" applyFont="1" applyFill="1" applyBorder="1" applyAlignment="1" applyProtection="1">
      <alignment horizontal="center" vertical="center"/>
    </xf>
    <xf numFmtId="0" fontId="34" fillId="0" borderId="99" xfId="36" applyFont="1" applyFill="1" applyBorder="1" applyAlignment="1" applyProtection="1">
      <alignment horizontal="center" vertical="center"/>
    </xf>
    <xf numFmtId="0" fontId="34" fillId="0" borderId="100" xfId="36" applyNumberFormat="1" applyFont="1" applyFill="1" applyBorder="1" applyAlignment="1" applyProtection="1">
      <alignment horizontal="center" vertical="center" wrapText="1"/>
    </xf>
    <xf numFmtId="182" fontId="21" fillId="8" borderId="101" xfId="36" applyNumberFormat="1" applyFont="1" applyFill="1" applyBorder="1" applyAlignment="1" applyProtection="1">
      <alignment horizontal="center" vertical="center" shrinkToFit="1"/>
      <protection locked="0"/>
    </xf>
    <xf numFmtId="182" fontId="21" fillId="8" borderId="102" xfId="36" applyNumberFormat="1" applyFont="1" applyFill="1" applyBorder="1" applyAlignment="1" applyProtection="1">
      <alignment horizontal="center" vertical="center" shrinkToFit="1"/>
      <protection locked="0"/>
    </xf>
    <xf numFmtId="182" fontId="21" fillId="8" borderId="100" xfId="36" applyNumberFormat="1" applyFont="1" applyFill="1" applyBorder="1" applyAlignment="1" applyProtection="1">
      <alignment horizontal="center" vertical="center" shrinkToFit="1"/>
      <protection locked="0"/>
    </xf>
    <xf numFmtId="0" fontId="21" fillId="7" borderId="0" xfId="36" applyFont="1" applyFill="1" applyBorder="1" applyProtection="1">
      <alignment vertical="center"/>
    </xf>
    <xf numFmtId="0" fontId="21" fillId="0" borderId="77" xfId="36" applyFont="1" applyFill="1" applyBorder="1" applyAlignment="1" applyProtection="1">
      <alignment horizontal="center" vertical="center"/>
    </xf>
    <xf numFmtId="0" fontId="21" fillId="0" borderId="19" xfId="36" applyFont="1" applyFill="1" applyBorder="1" applyAlignment="1" applyProtection="1">
      <alignment horizontal="center" vertical="center"/>
    </xf>
    <xf numFmtId="0" fontId="34" fillId="0" borderId="12" xfId="36" applyFont="1" applyFill="1" applyBorder="1" applyAlignment="1" applyProtection="1">
      <alignment horizontal="center" vertical="center"/>
    </xf>
    <xf numFmtId="0" fontId="34" fillId="0" borderId="103" xfId="36" applyNumberFormat="1" applyFont="1" applyFill="1" applyBorder="1" applyAlignment="1" applyProtection="1">
      <alignment horizontal="center" vertical="center" wrapText="1"/>
    </xf>
    <xf numFmtId="182" fontId="21" fillId="8" borderId="104" xfId="36" applyNumberFormat="1" applyFont="1" applyFill="1" applyBorder="1" applyAlignment="1" applyProtection="1">
      <alignment horizontal="center" vertical="center" shrinkToFit="1"/>
      <protection locked="0"/>
    </xf>
    <xf numFmtId="182" fontId="21" fillId="8" borderId="105" xfId="36" applyNumberFormat="1" applyFont="1" applyFill="1" applyBorder="1" applyAlignment="1" applyProtection="1">
      <alignment horizontal="center" vertical="center" shrinkToFit="1"/>
      <protection locked="0"/>
    </xf>
    <xf numFmtId="182" fontId="21" fillId="8" borderId="103" xfId="36" applyNumberFormat="1" applyFont="1" applyFill="1" applyBorder="1" applyAlignment="1" applyProtection="1">
      <alignment horizontal="center" vertical="center" shrinkToFit="1"/>
      <protection locked="0"/>
    </xf>
    <xf numFmtId="0" fontId="21" fillId="7" borderId="0" xfId="36" applyFont="1" applyFill="1" applyBorder="1" applyAlignment="1" applyProtection="1">
      <alignment horizontal="left" vertical="center"/>
    </xf>
    <xf numFmtId="178" fontId="34" fillId="0" borderId="1" xfId="36" applyNumberFormat="1" applyFont="1" applyFill="1" applyBorder="1" applyAlignment="1" applyProtection="1">
      <alignment horizontal="center" vertical="center"/>
    </xf>
    <xf numFmtId="0" fontId="33" fillId="0" borderId="0" xfId="36" applyFont="1" applyBorder="1" applyProtection="1">
      <alignment vertical="center"/>
    </xf>
    <xf numFmtId="0" fontId="21" fillId="0" borderId="0" xfId="36" applyFont="1" applyBorder="1" applyProtection="1">
      <alignment vertical="center"/>
    </xf>
    <xf numFmtId="0" fontId="21" fillId="0" borderId="0" xfId="36" applyFont="1" applyBorder="1" applyAlignment="1" applyProtection="1">
      <alignment horizontal="center" vertical="center"/>
    </xf>
    <xf numFmtId="178" fontId="34" fillId="0" borderId="19" xfId="36" applyNumberFormat="1" applyFont="1" applyFill="1" applyBorder="1" applyAlignment="1" applyProtection="1">
      <alignment horizontal="center" vertical="center"/>
    </xf>
    <xf numFmtId="0" fontId="27" fillId="0" borderId="0" xfId="36" applyFont="1" applyFill="1" applyAlignment="1" applyProtection="1">
      <alignment horizontal="right" vertical="center"/>
    </xf>
    <xf numFmtId="0" fontId="34" fillId="0" borderId="1" xfId="36" applyFont="1" applyFill="1" applyBorder="1" applyAlignment="1" applyProtection="1">
      <alignment horizontal="right" vertical="center"/>
    </xf>
    <xf numFmtId="0" fontId="33" fillId="8" borderId="0" xfId="36" applyFont="1" applyFill="1" applyAlignment="1" applyProtection="1">
      <alignment horizontal="center" vertical="center"/>
      <protection locked="0"/>
    </xf>
    <xf numFmtId="0" fontId="27" fillId="7" borderId="0" xfId="36" applyFont="1" applyFill="1" applyAlignment="1" applyProtection="1">
      <alignment horizontal="center" vertical="center"/>
    </xf>
    <xf numFmtId="0" fontId="34" fillId="0" borderId="6" xfId="36" applyFont="1" applyFill="1" applyBorder="1" applyAlignment="1" applyProtection="1">
      <alignment horizontal="right" vertical="center"/>
    </xf>
    <xf numFmtId="178" fontId="34" fillId="0" borderId="6" xfId="36" applyNumberFormat="1" applyFont="1" applyFill="1" applyBorder="1" applyAlignment="1" applyProtection="1">
      <alignment horizontal="center" vertical="center"/>
    </xf>
    <xf numFmtId="0" fontId="26" fillId="0" borderId="0" xfId="36" applyFont="1" applyFill="1" applyBorder="1" applyAlignment="1">
      <alignment horizontal="justify" vertical="center" wrapText="1"/>
    </xf>
    <xf numFmtId="0" fontId="21" fillId="0" borderId="96" xfId="36" applyFont="1" applyFill="1" applyBorder="1" applyAlignment="1" applyProtection="1">
      <alignment horizontal="center" vertical="center"/>
    </xf>
    <xf numFmtId="0" fontId="34" fillId="0" borderId="106" xfId="36" applyFont="1" applyFill="1" applyBorder="1" applyAlignment="1" applyProtection="1">
      <alignment horizontal="center" vertical="center"/>
    </xf>
    <xf numFmtId="0" fontId="34" fillId="0" borderId="107" xfId="36" applyNumberFormat="1" applyFont="1" applyFill="1" applyBorder="1" applyAlignment="1" applyProtection="1">
      <alignment horizontal="center" vertical="center" wrapText="1"/>
    </xf>
    <xf numFmtId="182" fontId="21" fillId="8" borderId="108" xfId="36" applyNumberFormat="1" applyFont="1" applyFill="1" applyBorder="1" applyAlignment="1" applyProtection="1">
      <alignment horizontal="center" vertical="center" shrinkToFit="1"/>
      <protection locked="0"/>
    </xf>
    <xf numFmtId="182" fontId="21" fillId="8" borderId="109" xfId="36" applyNumberFormat="1" applyFont="1" applyFill="1" applyBorder="1" applyAlignment="1" applyProtection="1">
      <alignment horizontal="center" vertical="center" shrinkToFit="1"/>
      <protection locked="0"/>
    </xf>
    <xf numFmtId="182" fontId="21" fillId="8" borderId="107" xfId="36" applyNumberFormat="1" applyFont="1" applyFill="1" applyBorder="1" applyAlignment="1" applyProtection="1">
      <alignment horizontal="center" vertical="center" shrinkToFit="1"/>
      <protection locked="0"/>
    </xf>
    <xf numFmtId="183" fontId="34" fillId="0" borderId="1" xfId="10" applyNumberFormat="1" applyFont="1" applyFill="1" applyBorder="1" applyAlignment="1" applyProtection="1">
      <alignment horizontal="right" vertical="center"/>
    </xf>
    <xf numFmtId="0" fontId="27" fillId="7" borderId="0" xfId="36" applyFont="1" applyFill="1" applyAlignment="1" applyProtection="1">
      <alignment horizontal="right" vertical="center"/>
    </xf>
    <xf numFmtId="183" fontId="34" fillId="0" borderId="6" xfId="10" applyNumberFormat="1" applyFont="1" applyFill="1" applyBorder="1" applyAlignment="1" applyProtection="1">
      <alignment horizontal="right" vertical="center"/>
    </xf>
    <xf numFmtId="180" fontId="34" fillId="0" borderId="1" xfId="36" applyNumberFormat="1" applyFont="1" applyFill="1" applyBorder="1" applyAlignment="1" applyProtection="1">
      <alignment horizontal="center" vertical="center"/>
    </xf>
    <xf numFmtId="0" fontId="33" fillId="0" borderId="0" xfId="36" applyFont="1" applyFill="1" applyAlignment="1" applyProtection="1">
      <alignment horizontal="center" vertical="center"/>
    </xf>
    <xf numFmtId="0" fontId="34" fillId="0" borderId="0" xfId="36" applyFont="1" applyFill="1" applyBorder="1" applyAlignment="1" applyProtection="1">
      <alignment horizontal="right" vertical="center"/>
    </xf>
    <xf numFmtId="0" fontId="34" fillId="0" borderId="19" xfId="36" applyFont="1" applyFill="1" applyBorder="1" applyAlignment="1" applyProtection="1">
      <alignment horizontal="center" vertical="center"/>
    </xf>
    <xf numFmtId="180" fontId="34" fillId="0" borderId="19" xfId="36" applyNumberFormat="1" applyFont="1" applyFill="1" applyBorder="1" applyAlignment="1" applyProtection="1">
      <alignment horizontal="center" vertical="center"/>
    </xf>
    <xf numFmtId="0" fontId="26" fillId="0" borderId="0" xfId="36" applyFont="1" applyFill="1" applyBorder="1" applyAlignment="1" applyProtection="1">
      <alignment horizontal="center" vertical="center" wrapText="1"/>
    </xf>
    <xf numFmtId="0" fontId="34" fillId="8" borderId="1" xfId="36" applyFont="1" applyFill="1" applyBorder="1" applyAlignment="1" applyProtection="1">
      <alignment horizontal="right" vertical="center"/>
      <protection locked="0"/>
    </xf>
    <xf numFmtId="0" fontId="34" fillId="8" borderId="1" xfId="36" applyFont="1" applyFill="1" applyBorder="1" applyAlignment="1" applyProtection="1">
      <alignment horizontal="center" vertical="center"/>
      <protection locked="0"/>
    </xf>
    <xf numFmtId="0" fontId="27" fillId="7" borderId="0" xfId="36" applyFont="1" applyFill="1" applyAlignment="1" applyProtection="1">
      <alignment vertical="center"/>
    </xf>
    <xf numFmtId="0" fontId="34" fillId="8" borderId="6" xfId="36" applyFont="1" applyFill="1" applyBorder="1" applyAlignment="1" applyProtection="1">
      <alignment horizontal="right" vertical="center"/>
      <protection locked="0"/>
    </xf>
    <xf numFmtId="0" fontId="34" fillId="8" borderId="6" xfId="36" applyFont="1" applyFill="1" applyBorder="1" applyAlignment="1" applyProtection="1">
      <alignment horizontal="center" vertical="center"/>
      <protection locked="0"/>
    </xf>
    <xf numFmtId="180" fontId="34" fillId="0" borderId="6" xfId="36" applyNumberFormat="1" applyFont="1" applyFill="1" applyBorder="1" applyAlignment="1" applyProtection="1">
      <alignment horizontal="center" vertical="center"/>
    </xf>
    <xf numFmtId="180" fontId="34" fillId="8" borderId="1" xfId="36" applyNumberFormat="1" applyFont="1" applyFill="1" applyBorder="1" applyAlignment="1" applyProtection="1">
      <alignment horizontal="right" vertical="center"/>
      <protection locked="0"/>
    </xf>
    <xf numFmtId="183" fontId="34" fillId="8" borderId="1" xfId="10" applyNumberFormat="1" applyFont="1" applyFill="1" applyBorder="1" applyAlignment="1" applyProtection="1">
      <alignment horizontal="right" vertical="center"/>
      <protection locked="0"/>
    </xf>
    <xf numFmtId="180" fontId="34" fillId="0" borderId="1" xfId="36" applyNumberFormat="1" applyFont="1" applyFill="1" applyBorder="1" applyAlignment="1" applyProtection="1">
      <alignment horizontal="right" vertical="center"/>
    </xf>
    <xf numFmtId="0" fontId="35" fillId="0" borderId="0" xfId="36" applyFont="1" applyFill="1" applyBorder="1" applyAlignment="1" applyProtection="1">
      <alignment vertical="center"/>
    </xf>
    <xf numFmtId="180" fontId="34" fillId="8" borderId="6" xfId="36" applyNumberFormat="1" applyFont="1" applyFill="1" applyBorder="1" applyAlignment="1" applyProtection="1">
      <alignment horizontal="right" vertical="center"/>
      <protection locked="0"/>
    </xf>
    <xf numFmtId="183" fontId="34" fillId="8" borderId="6" xfId="10" applyNumberFormat="1" applyFont="1" applyFill="1" applyBorder="1" applyAlignment="1" applyProtection="1">
      <alignment horizontal="right" vertical="center"/>
      <protection locked="0"/>
    </xf>
    <xf numFmtId="180" fontId="34" fillId="0" borderId="6" xfId="36" applyNumberFormat="1" applyFont="1" applyFill="1" applyBorder="1" applyAlignment="1" applyProtection="1">
      <alignment horizontal="right" vertical="center"/>
    </xf>
    <xf numFmtId="184" fontId="34" fillId="7" borderId="1" xfId="36" applyNumberFormat="1" applyFont="1" applyFill="1" applyBorder="1" applyAlignment="1" applyProtection="1">
      <alignment horizontal="center" vertical="center"/>
    </xf>
    <xf numFmtId="0" fontId="26" fillId="0" borderId="0" xfId="36" applyFont="1" applyFill="1" applyBorder="1" applyAlignment="1" applyProtection="1">
      <alignment horizontal="left" vertical="center"/>
    </xf>
    <xf numFmtId="184" fontId="34" fillId="7" borderId="19" xfId="36" applyNumberFormat="1" applyFont="1" applyFill="1" applyBorder="1" applyAlignment="1" applyProtection="1">
      <alignment horizontal="center" vertical="center"/>
    </xf>
    <xf numFmtId="0" fontId="21" fillId="0" borderId="0" xfId="36" applyFont="1" applyProtection="1">
      <alignment vertical="center"/>
    </xf>
    <xf numFmtId="184" fontId="34" fillId="7" borderId="6" xfId="36" applyNumberFormat="1" applyFont="1" applyFill="1" applyBorder="1" applyAlignment="1" applyProtection="1">
      <alignment horizontal="center" vertical="center"/>
    </xf>
    <xf numFmtId="0" fontId="27" fillId="0" borderId="0" xfId="36" applyFont="1" applyFill="1" applyAlignment="1" applyProtection="1">
      <alignment horizontal="left" vertical="center"/>
    </xf>
    <xf numFmtId="0" fontId="34" fillId="7" borderId="0" xfId="36" applyFont="1" applyFill="1" applyBorder="1" applyAlignment="1" applyProtection="1">
      <alignment horizontal="center" vertical="center"/>
    </xf>
    <xf numFmtId="0" fontId="34" fillId="7" borderId="0" xfId="36" applyFont="1" applyFill="1" applyBorder="1" applyAlignment="1" applyProtection="1">
      <alignment vertical="center"/>
    </xf>
    <xf numFmtId="0" fontId="34" fillId="7" borderId="0" xfId="36" applyFont="1" applyFill="1" applyBorder="1" applyAlignment="1" applyProtection="1">
      <alignment horizontal="left" vertical="center"/>
    </xf>
    <xf numFmtId="183" fontId="34" fillId="7" borderId="0" xfId="36" applyNumberFormat="1" applyFont="1" applyFill="1" applyBorder="1" applyAlignment="1" applyProtection="1">
      <alignment horizontal="center" vertical="center"/>
    </xf>
    <xf numFmtId="0" fontId="34" fillId="0" borderId="0" xfId="36" applyFont="1" applyFill="1" applyBorder="1" applyAlignment="1" applyProtection="1">
      <alignment vertical="center" wrapText="1"/>
    </xf>
    <xf numFmtId="0" fontId="34" fillId="7" borderId="0" xfId="36" applyFont="1" applyFill="1" applyBorder="1" applyAlignment="1" applyProtection="1">
      <alignment horizontal="right" vertical="center"/>
    </xf>
    <xf numFmtId="0" fontId="34" fillId="0" borderId="0" xfId="36" applyFont="1" applyFill="1" applyBorder="1" applyAlignment="1" applyProtection="1">
      <alignment horizontal="justify" vertical="center" wrapText="1"/>
    </xf>
    <xf numFmtId="0" fontId="33" fillId="3" borderId="0" xfId="36" applyFont="1" applyFill="1" applyAlignment="1" applyProtection="1">
      <alignment horizontal="center" vertical="center"/>
      <protection locked="0"/>
    </xf>
    <xf numFmtId="0" fontId="34" fillId="0" borderId="0" xfId="36" applyFont="1" applyFill="1" applyAlignment="1" applyProtection="1">
      <alignment horizontal="left" vertical="center"/>
    </xf>
    <xf numFmtId="183" fontId="34" fillId="7" borderId="0" xfId="10" applyNumberFormat="1" applyFont="1" applyFill="1" applyBorder="1" applyAlignment="1" applyProtection="1">
      <alignment horizontal="right" vertical="center"/>
    </xf>
    <xf numFmtId="180" fontId="34" fillId="7" borderId="0" xfId="36" applyNumberFormat="1" applyFont="1" applyFill="1" applyBorder="1" applyAlignment="1" applyProtection="1">
      <alignment horizontal="right" vertical="center"/>
    </xf>
    <xf numFmtId="0" fontId="21" fillId="0" borderId="0" xfId="36" applyFont="1" applyFill="1" applyAlignment="1" applyProtection="1">
      <alignment horizontal="right" vertical="center"/>
    </xf>
    <xf numFmtId="185" fontId="34" fillId="7" borderId="0" xfId="36" applyNumberFormat="1" applyFont="1" applyFill="1" applyBorder="1" applyAlignment="1" applyProtection="1">
      <alignment horizontal="center" vertical="center"/>
    </xf>
    <xf numFmtId="0" fontId="21" fillId="0" borderId="0" xfId="36" applyFont="1" applyFill="1" applyAlignment="1" applyProtection="1">
      <alignment horizontal="center" vertical="center"/>
    </xf>
    <xf numFmtId="0" fontId="34" fillId="7" borderId="0" xfId="36" applyFont="1" applyFill="1" applyBorder="1" applyAlignment="1" applyProtection="1">
      <alignment horizontal="center" vertical="center" wrapText="1"/>
    </xf>
    <xf numFmtId="180" fontId="34" fillId="7" borderId="0" xfId="36" applyNumberFormat="1" applyFont="1" applyFill="1" applyBorder="1" applyAlignment="1" applyProtection="1">
      <alignment horizontal="center" vertical="center"/>
    </xf>
    <xf numFmtId="0" fontId="34" fillId="0" borderId="0" xfId="36" applyFont="1" applyProtection="1">
      <alignment vertical="center"/>
    </xf>
    <xf numFmtId="0" fontId="21" fillId="0" borderId="106" xfId="36" applyFont="1" applyFill="1" applyBorder="1" applyAlignment="1" applyProtection="1">
      <alignment horizontal="center" vertical="center"/>
    </xf>
    <xf numFmtId="0" fontId="21" fillId="0" borderId="103" xfId="36" applyNumberFormat="1" applyFont="1" applyFill="1" applyBorder="1" applyAlignment="1" applyProtection="1">
      <alignment horizontal="center" vertical="center" wrapText="1"/>
    </xf>
    <xf numFmtId="0" fontId="26" fillId="0" borderId="110" xfId="36" applyFont="1" applyFill="1" applyBorder="1" applyAlignment="1" applyProtection="1">
      <alignment horizontal="center" vertical="center" wrapText="1"/>
    </xf>
    <xf numFmtId="0" fontId="26" fillId="0" borderId="99" xfId="36" applyFont="1" applyFill="1" applyBorder="1" applyAlignment="1" applyProtection="1">
      <alignment horizontal="center" vertical="center" wrapText="1"/>
    </xf>
    <xf numFmtId="0" fontId="26" fillId="0" borderId="111" xfId="36" applyFont="1" applyFill="1" applyBorder="1" applyAlignment="1" applyProtection="1">
      <alignment horizontal="center" vertical="center" wrapText="1"/>
    </xf>
    <xf numFmtId="0" fontId="26" fillId="0" borderId="100" xfId="36" applyFont="1" applyFill="1" applyBorder="1" applyAlignment="1" applyProtection="1">
      <alignment horizontal="center" vertical="center" wrapText="1"/>
    </xf>
    <xf numFmtId="182" fontId="33" fillId="7" borderId="79" xfId="36" applyNumberFormat="1" applyFont="1" applyFill="1" applyBorder="1" applyAlignment="1" applyProtection="1">
      <alignment horizontal="center" vertical="center" wrapText="1"/>
    </xf>
    <xf numFmtId="182" fontId="33" fillId="7" borderId="80" xfId="36" applyNumberFormat="1" applyFont="1" applyFill="1" applyBorder="1" applyAlignment="1" applyProtection="1">
      <alignment horizontal="center" vertical="center" wrapText="1"/>
    </xf>
    <xf numFmtId="182" fontId="33" fillId="7" borderId="81" xfId="36" applyNumberFormat="1" applyFont="1" applyFill="1" applyBorder="1" applyAlignment="1" applyProtection="1">
      <alignment horizontal="center" vertical="center" wrapText="1"/>
    </xf>
    <xf numFmtId="0" fontId="21" fillId="8" borderId="1" xfId="36" applyFont="1" applyFill="1" applyBorder="1" applyAlignment="1" applyProtection="1">
      <alignment horizontal="center" vertical="center"/>
      <protection locked="0"/>
    </xf>
    <xf numFmtId="0" fontId="26" fillId="0" borderId="112" xfId="36" applyFont="1" applyFill="1" applyBorder="1" applyAlignment="1" applyProtection="1">
      <alignment horizontal="center" vertical="center" wrapText="1"/>
    </xf>
    <xf numFmtId="0" fontId="26" fillId="0" borderId="106" xfId="36" applyFont="1" applyFill="1" applyBorder="1" applyAlignment="1" applyProtection="1">
      <alignment horizontal="center" vertical="center" wrapText="1"/>
    </xf>
    <xf numFmtId="0" fontId="26" fillId="0" borderId="113" xfId="36" applyFont="1" applyFill="1" applyBorder="1" applyAlignment="1" applyProtection="1">
      <alignment horizontal="center" vertical="center" wrapText="1"/>
    </xf>
    <xf numFmtId="0" fontId="26" fillId="0" borderId="107" xfId="36" applyFont="1" applyFill="1" applyBorder="1" applyAlignment="1" applyProtection="1">
      <alignment horizontal="center" vertical="center" wrapText="1"/>
    </xf>
    <xf numFmtId="182" fontId="33" fillId="7" borderId="95" xfId="36" applyNumberFormat="1" applyFont="1" applyFill="1" applyBorder="1" applyAlignment="1" applyProtection="1">
      <alignment horizontal="center" vertical="center" wrapText="1"/>
    </xf>
    <xf numFmtId="182" fontId="33" fillId="7" borderId="96" xfId="36" applyNumberFormat="1" applyFont="1" applyFill="1" applyBorder="1" applyAlignment="1" applyProtection="1">
      <alignment horizontal="center" vertical="center" wrapText="1"/>
    </xf>
    <xf numFmtId="182" fontId="33" fillId="7" borderId="97" xfId="36" applyNumberFormat="1" applyFont="1" applyFill="1" applyBorder="1" applyAlignment="1" applyProtection="1">
      <alignment horizontal="center" vertical="center" wrapText="1"/>
    </xf>
    <xf numFmtId="0" fontId="21" fillId="8" borderId="6" xfId="36" applyFont="1" applyFill="1" applyBorder="1" applyAlignment="1" applyProtection="1">
      <alignment horizontal="center" vertical="center"/>
      <protection locked="0"/>
    </xf>
    <xf numFmtId="0" fontId="21" fillId="0" borderId="0" xfId="36" quotePrefix="1" applyFont="1" applyFill="1" applyAlignment="1" applyProtection="1">
      <alignment horizontal="center" vertical="center"/>
    </xf>
    <xf numFmtId="0" fontId="21" fillId="0" borderId="114" xfId="36" applyFont="1" applyFill="1" applyBorder="1" applyAlignment="1" applyProtection="1">
      <alignment horizontal="center" vertical="center" wrapText="1"/>
    </xf>
    <xf numFmtId="0" fontId="21" fillId="0" borderId="71" xfId="36" applyFont="1" applyFill="1" applyBorder="1" applyAlignment="1" applyProtection="1">
      <alignment horizontal="center" vertical="center" wrapText="1"/>
    </xf>
    <xf numFmtId="0" fontId="21" fillId="8" borderId="79" xfId="36" applyFont="1" applyFill="1" applyBorder="1" applyAlignment="1" applyProtection="1">
      <alignment horizontal="left" vertical="center" wrapText="1"/>
      <protection locked="0"/>
    </xf>
    <xf numFmtId="0" fontId="21" fillId="8" borderId="80" xfId="36" applyFont="1" applyFill="1" applyBorder="1" applyAlignment="1" applyProtection="1">
      <alignment horizontal="left" vertical="center" wrapText="1"/>
      <protection locked="0"/>
    </xf>
    <xf numFmtId="0" fontId="21" fillId="8" borderId="81" xfId="36" applyFont="1" applyFill="1" applyBorder="1" applyAlignment="1" applyProtection="1">
      <alignment horizontal="left" vertical="center" wrapText="1"/>
      <protection locked="0"/>
    </xf>
    <xf numFmtId="0" fontId="21" fillId="3" borderId="12" xfId="36" applyFont="1" applyFill="1" applyBorder="1" applyAlignment="1" applyProtection="1">
      <alignment horizontal="center" vertical="center"/>
      <protection locked="0"/>
    </xf>
    <xf numFmtId="0" fontId="21" fillId="7" borderId="1" xfId="36" applyNumberFormat="1" applyFont="1" applyFill="1" applyBorder="1" applyAlignment="1" applyProtection="1">
      <alignment horizontal="center" vertical="center"/>
    </xf>
    <xf numFmtId="0" fontId="21" fillId="8" borderId="90" xfId="36" applyFont="1" applyFill="1" applyBorder="1" applyAlignment="1" applyProtection="1">
      <alignment horizontal="left" vertical="center" wrapText="1"/>
      <protection locked="0"/>
    </xf>
    <xf numFmtId="0" fontId="21" fillId="8" borderId="19" xfId="36" applyFont="1" applyFill="1" applyBorder="1" applyAlignment="1" applyProtection="1">
      <alignment horizontal="left" vertical="center" wrapText="1"/>
      <protection locked="0"/>
    </xf>
    <xf numFmtId="0" fontId="21" fillId="8" borderId="91" xfId="36" applyFont="1" applyFill="1" applyBorder="1" applyAlignment="1" applyProtection="1">
      <alignment horizontal="left" vertical="center" wrapText="1"/>
      <protection locked="0"/>
    </xf>
    <xf numFmtId="0" fontId="21" fillId="7" borderId="6" xfId="36" applyNumberFormat="1" applyFont="1" applyFill="1" applyBorder="1" applyAlignment="1" applyProtection="1">
      <alignment horizontal="center" vertical="center"/>
    </xf>
    <xf numFmtId="0" fontId="26" fillId="0" borderId="0" xfId="36" applyFont="1" applyFill="1" applyAlignment="1" applyProtection="1">
      <alignment horizontal="right" vertical="center"/>
    </xf>
    <xf numFmtId="0" fontId="21" fillId="8" borderId="95" xfId="36" applyFont="1" applyFill="1" applyBorder="1" applyAlignment="1" applyProtection="1">
      <alignment horizontal="left" vertical="center" wrapText="1"/>
      <protection locked="0"/>
    </xf>
    <xf numFmtId="0" fontId="21" fillId="8" borderId="96" xfId="36" applyFont="1" applyFill="1" applyBorder="1" applyAlignment="1" applyProtection="1">
      <alignment horizontal="left" vertical="center" wrapText="1"/>
      <protection locked="0"/>
    </xf>
    <xf numFmtId="0" fontId="21" fillId="8" borderId="97" xfId="36" applyFont="1" applyFill="1" applyBorder="1" applyAlignment="1" applyProtection="1">
      <alignment horizontal="left" vertical="center" wrapText="1"/>
      <protection locked="0"/>
    </xf>
    <xf numFmtId="0" fontId="33" fillId="0" borderId="0" xfId="36" applyFont="1" applyFill="1" applyAlignment="1">
      <alignment horizontal="right" vertical="center"/>
    </xf>
    <xf numFmtId="0" fontId="26" fillId="0" borderId="0" xfId="36" applyFont="1" applyFill="1" applyAlignment="1">
      <alignment horizontal="right" vertical="center"/>
    </xf>
    <xf numFmtId="0" fontId="26" fillId="0" borderId="0" xfId="36" applyFont="1" applyFill="1" applyAlignment="1" applyProtection="1">
      <alignment vertical="center"/>
      <protection locked="0"/>
    </xf>
    <xf numFmtId="0" fontId="21" fillId="0" borderId="0" xfId="36" applyFont="1" applyFill="1" applyAlignment="1" applyProtection="1">
      <alignment vertical="center"/>
      <protection locked="0"/>
    </xf>
    <xf numFmtId="0" fontId="33" fillId="0" borderId="0" xfId="36" applyFont="1" applyFill="1" applyAlignment="1" applyProtection="1">
      <alignment vertical="center"/>
      <protection locked="0"/>
    </xf>
    <xf numFmtId="0" fontId="26" fillId="0" borderId="0" xfId="36" applyFont="1" applyFill="1" applyBorder="1" applyAlignment="1" applyProtection="1">
      <alignment vertical="center"/>
      <protection locked="0"/>
    </xf>
    <xf numFmtId="0" fontId="27" fillId="0" borderId="12" xfId="36" applyFont="1" applyFill="1" applyBorder="1" applyAlignment="1" applyProtection="1">
      <alignment horizontal="center" vertical="center"/>
    </xf>
    <xf numFmtId="0" fontId="27" fillId="0" borderId="27" xfId="36" applyFont="1" applyFill="1" applyBorder="1" applyAlignment="1" applyProtection="1">
      <alignment horizontal="center" vertical="center"/>
    </xf>
    <xf numFmtId="0" fontId="34" fillId="0" borderId="22" xfId="36" applyFont="1" applyFill="1" applyBorder="1" applyAlignment="1" applyProtection="1">
      <alignment horizontal="centerContinuous" vertical="center"/>
    </xf>
    <xf numFmtId="0" fontId="26" fillId="0" borderId="0" xfId="36" applyFont="1" applyFill="1" applyBorder="1" applyAlignment="1" applyProtection="1">
      <alignment horizontal="left" vertical="center"/>
      <protection locked="0"/>
    </xf>
    <xf numFmtId="0" fontId="26" fillId="0" borderId="0" xfId="36" applyFont="1" applyFill="1" applyBorder="1" applyAlignment="1" applyProtection="1">
      <alignment vertical="center" wrapText="1"/>
      <protection locked="0"/>
    </xf>
    <xf numFmtId="179" fontId="34" fillId="0" borderId="12" xfId="36" applyNumberFormat="1" applyFont="1" applyFill="1" applyBorder="1" applyAlignment="1" applyProtection="1">
      <alignment horizontal="center" vertical="center"/>
    </xf>
    <xf numFmtId="178" fontId="34" fillId="0" borderId="27" xfId="10" applyNumberFormat="1" applyFont="1" applyFill="1" applyBorder="1" applyAlignment="1" applyProtection="1">
      <alignment horizontal="right" vertical="center"/>
    </xf>
    <xf numFmtId="0" fontId="26" fillId="0" borderId="22" xfId="36" applyFont="1" applyFill="1" applyBorder="1" applyAlignment="1" applyProtection="1">
      <alignment horizontal="right" vertical="center"/>
    </xf>
    <xf numFmtId="0" fontId="34" fillId="0" borderId="0" xfId="36" applyFont="1" applyFill="1" applyBorder="1" applyAlignment="1" applyProtection="1">
      <alignment horizontal="centerContinuous" vertical="center"/>
    </xf>
    <xf numFmtId="180" fontId="34" fillId="0" borderId="12" xfId="36" applyNumberFormat="1" applyFont="1" applyFill="1" applyBorder="1" applyAlignment="1" applyProtection="1">
      <alignment horizontal="center" vertical="center"/>
    </xf>
    <xf numFmtId="0" fontId="26" fillId="0" borderId="0" xfId="36" applyFont="1" applyFill="1" applyBorder="1" applyAlignment="1" applyProtection="1">
      <alignment horizontal="center" vertical="center"/>
    </xf>
    <xf numFmtId="0" fontId="13" fillId="0" borderId="0" xfId="36" applyFont="1" applyFill="1" applyBorder="1" applyAlignment="1" applyProtection="1">
      <alignment vertical="center"/>
    </xf>
    <xf numFmtId="0" fontId="34" fillId="0" borderId="0" xfId="36" applyFont="1" applyFill="1" applyBorder="1" applyAlignment="1" applyProtection="1">
      <alignment horizontal="centerContinuous"/>
    </xf>
    <xf numFmtId="0" fontId="26" fillId="0" borderId="0" xfId="36" applyFont="1" applyFill="1" applyBorder="1" applyAlignment="1" applyProtection="1">
      <alignment horizontal="justify" vertical="center" wrapText="1"/>
      <protection locked="0"/>
    </xf>
    <xf numFmtId="178" fontId="34" fillId="0" borderId="0" xfId="36" applyNumberFormat="1" applyFont="1" applyFill="1" applyBorder="1" applyAlignment="1" applyProtection="1">
      <alignment vertical="center"/>
    </xf>
    <xf numFmtId="178" fontId="34" fillId="0" borderId="0" xfId="36" applyNumberFormat="1" applyFont="1" applyFill="1" applyAlignment="1" applyProtection="1">
      <alignment vertical="center"/>
    </xf>
    <xf numFmtId="0" fontId="21" fillId="8" borderId="5" xfId="36" applyFont="1" applyFill="1" applyBorder="1" applyAlignment="1" applyProtection="1">
      <alignment horizontal="center" vertical="center"/>
      <protection locked="0"/>
    </xf>
    <xf numFmtId="0" fontId="21" fillId="8" borderId="25" xfId="36" applyFont="1" applyFill="1" applyBorder="1" applyAlignment="1" applyProtection="1">
      <alignment horizontal="center" vertical="center"/>
      <protection locked="0"/>
    </xf>
    <xf numFmtId="0" fontId="33" fillId="0" borderId="0" xfId="36" applyFont="1" applyFill="1" applyAlignment="1" applyProtection="1">
      <alignment horizontal="right" vertical="center"/>
      <protection locked="0"/>
    </xf>
    <xf numFmtId="0" fontId="26" fillId="0" borderId="0" xfId="36" applyFont="1" applyFill="1" applyAlignment="1" applyProtection="1">
      <alignment horizontal="right" vertical="center"/>
      <protection locked="0"/>
    </xf>
    <xf numFmtId="0" fontId="36" fillId="7" borderId="0" xfId="36" applyFont="1" applyFill="1">
      <alignment vertical="center"/>
    </xf>
    <xf numFmtId="0" fontId="36" fillId="7" borderId="12" xfId="36" applyFont="1" applyFill="1" applyBorder="1" applyAlignment="1">
      <alignment horizontal="center" vertical="center"/>
    </xf>
    <xf numFmtId="0" fontId="36" fillId="7" borderId="114" xfId="36" applyFont="1" applyFill="1" applyBorder="1" applyAlignment="1">
      <alignment horizontal="center" vertical="center" shrinkToFit="1"/>
    </xf>
    <xf numFmtId="0" fontId="36" fillId="7" borderId="72" xfId="36" applyFont="1" applyFill="1" applyBorder="1" applyAlignment="1">
      <alignment horizontal="center" vertical="center"/>
    </xf>
    <xf numFmtId="0" fontId="36" fillId="7" borderId="73" xfId="36" applyFont="1" applyFill="1" applyBorder="1" applyAlignment="1">
      <alignment horizontal="center" vertical="center"/>
    </xf>
    <xf numFmtId="0" fontId="36" fillId="7" borderId="12" xfId="36" applyFont="1" applyFill="1" applyBorder="1" applyAlignment="1">
      <alignment vertical="center" shrinkToFit="1"/>
    </xf>
    <xf numFmtId="0" fontId="36" fillId="7" borderId="12" xfId="36" applyFont="1" applyFill="1" applyBorder="1">
      <alignment vertical="center"/>
    </xf>
    <xf numFmtId="0" fontId="21" fillId="7" borderId="115" xfId="36" applyFont="1" applyFill="1" applyBorder="1" applyAlignment="1">
      <alignment horizontal="center" vertical="center"/>
    </xf>
    <xf numFmtId="0" fontId="21" fillId="7" borderId="110" xfId="36" applyFont="1" applyFill="1" applyBorder="1">
      <alignment vertical="center"/>
    </xf>
    <xf numFmtId="0" fontId="21" fillId="7" borderId="99" xfId="36" applyFont="1" applyFill="1" applyBorder="1">
      <alignment vertical="center"/>
    </xf>
    <xf numFmtId="0" fontId="21" fillId="7" borderId="100" xfId="36" applyFont="1" applyFill="1" applyBorder="1">
      <alignment vertical="center"/>
    </xf>
    <xf numFmtId="0" fontId="21" fillId="7" borderId="116" xfId="36" applyFont="1" applyFill="1" applyBorder="1" applyAlignment="1">
      <alignment horizontal="center" vertical="center"/>
    </xf>
    <xf numFmtId="0" fontId="21" fillId="7" borderId="88" xfId="36" applyFont="1" applyFill="1" applyBorder="1" applyAlignment="1">
      <alignment vertical="center" shrinkToFit="1"/>
    </xf>
    <xf numFmtId="0" fontId="21" fillId="7" borderId="5" xfId="36" applyFont="1" applyFill="1" applyBorder="1" applyAlignment="1">
      <alignment vertical="center" shrinkToFit="1"/>
    </xf>
    <xf numFmtId="0" fontId="21" fillId="7" borderId="1" xfId="36" applyFont="1" applyFill="1" applyBorder="1" applyAlignment="1">
      <alignment vertical="center" shrinkToFit="1"/>
    </xf>
    <xf numFmtId="0" fontId="21" fillId="7" borderId="12" xfId="36" applyFont="1" applyFill="1" applyBorder="1" applyAlignment="1">
      <alignment vertical="center" shrinkToFit="1"/>
    </xf>
    <xf numFmtId="0" fontId="36" fillId="7" borderId="103" xfId="36" applyFont="1" applyFill="1" applyBorder="1" applyAlignment="1">
      <alignment vertical="center" shrinkToFit="1"/>
    </xf>
    <xf numFmtId="0" fontId="21" fillId="7" borderId="117" xfId="36" applyFont="1" applyFill="1" applyBorder="1" applyAlignment="1">
      <alignment horizontal="center" vertical="center"/>
    </xf>
    <xf numFmtId="0" fontId="21" fillId="7" borderId="118" xfId="36" applyFont="1" applyFill="1" applyBorder="1" applyAlignment="1">
      <alignment vertical="center" shrinkToFit="1"/>
    </xf>
    <xf numFmtId="0" fontId="21" fillId="7" borderId="27" xfId="36" applyFont="1" applyFill="1" applyBorder="1" applyAlignment="1">
      <alignment vertical="center" shrinkToFit="1"/>
    </xf>
    <xf numFmtId="0" fontId="21" fillId="7" borderId="103" xfId="36" applyFont="1" applyFill="1" applyBorder="1" applyAlignment="1">
      <alignment vertical="center" shrinkToFit="1"/>
    </xf>
    <xf numFmtId="0" fontId="21" fillId="7" borderId="118" xfId="36" applyFont="1" applyFill="1" applyBorder="1">
      <alignment vertical="center"/>
    </xf>
    <xf numFmtId="0" fontId="21" fillId="7" borderId="27" xfId="36" applyFont="1" applyFill="1" applyBorder="1">
      <alignment vertical="center"/>
    </xf>
    <xf numFmtId="0" fontId="21" fillId="7" borderId="12" xfId="36" applyFont="1" applyFill="1" applyBorder="1">
      <alignment vertical="center"/>
    </xf>
    <xf numFmtId="0" fontId="21" fillId="7" borderId="103" xfId="36" applyFont="1" applyFill="1" applyBorder="1">
      <alignment vertical="center"/>
    </xf>
    <xf numFmtId="0" fontId="36" fillId="7" borderId="117" xfId="36" applyFont="1" applyFill="1" applyBorder="1" applyAlignment="1">
      <alignment horizontal="center" vertical="center"/>
    </xf>
    <xf numFmtId="0" fontId="36" fillId="7" borderId="118" xfId="36" applyFont="1" applyFill="1" applyBorder="1">
      <alignment vertical="center"/>
    </xf>
    <xf numFmtId="0" fontId="36" fillId="7" borderId="103" xfId="36" applyFont="1" applyFill="1" applyBorder="1">
      <alignment vertical="center"/>
    </xf>
    <xf numFmtId="0" fontId="36" fillId="7" borderId="119" xfId="36" applyFont="1" applyFill="1" applyBorder="1" applyAlignment="1">
      <alignment horizontal="center" vertical="center"/>
    </xf>
    <xf numFmtId="0" fontId="36" fillId="7" borderId="112" xfId="36" applyFont="1" applyFill="1" applyBorder="1">
      <alignment vertical="center"/>
    </xf>
    <xf numFmtId="0" fontId="36" fillId="7" borderId="106" xfId="36" applyFont="1" applyFill="1" applyBorder="1">
      <alignment vertical="center"/>
    </xf>
    <xf numFmtId="0" fontId="36" fillId="7" borderId="107" xfId="36" applyFont="1" applyFill="1" applyBorder="1">
      <alignment vertical="center"/>
    </xf>
  </cellXfs>
  <cellStyles count="65">
    <cellStyle name="Excel Built-in Comma [0]" xfId="1"/>
    <cellStyle name="パーセント 2 2" xfId="2"/>
    <cellStyle name="パーセント 2 2 2" xfId="3"/>
    <cellStyle name="パーセント 2 2_220317 介護保険最新情報vol.1045 別紙1_別紙(様式)8以降" xfId="4"/>
    <cellStyle name="パーセント_（参考様式）通所介護等において感染症又は災害の発生を理由とする利用者数の減少が一定以上生じている場合-届出様式例・参考計算シート" xfId="5"/>
    <cellStyle name="桁区切り 2" xfId="6"/>
    <cellStyle name="桁区切り 2_（参考様式）通所介護等において感染症又は災害の発生を理由とする利用者数の減少が一定以上生じている場合-届出様式例・参考計算シート" xfId="7"/>
    <cellStyle name="桁区切り 3" xfId="8"/>
    <cellStyle name="桁区切り 3_（参考様式）通所介護等において感染症又は災害の発生を理由とする利用者数の減少が一定以上生じている場合-届出様式例・参考計算シート" xfId="9"/>
    <cellStyle name="桁区切り_sougoujigyouhoumon" xfId="10"/>
    <cellStyle name="桁区切り_timitutuusyo" xfId="11"/>
    <cellStyle name="桁区切り_勤務形態一覧表" xfId="12"/>
    <cellStyle name="桁区切り_勤務形態一覧表_1" xfId="13"/>
    <cellStyle name="桁区切り_（参考様式）通所介護等において感染症又は災害の発生を理由とする利用者数の減少が一定以上生じている場合-届出様式例・参考計算シート" xfId="14"/>
    <cellStyle name="標準" xfId="0" builtinId="0"/>
    <cellStyle name="標準 2" xfId="15"/>
    <cellStyle name="標準 2 2" xfId="16"/>
    <cellStyle name="標準 2 2_大牟田ヘルプ" xfId="17"/>
    <cellStyle name="標準 2 2_（参考様式）通所介護等において感染症又は災害の発生を理由とする利用者数の減少が一定以上生じている場合-届出様式例・参考計算シート" xfId="18"/>
    <cellStyle name="標準 2_220317 介護保険最新情報vol.1045 別紙1_別紙(様式)8以降" xfId="19"/>
    <cellStyle name="標準 2_220317 介護保険最新情報vol.1045 別紙1_別紙(様式)8以降_1" xfId="20"/>
    <cellStyle name="標準 2_Ⅰ-資料３②_別紙様式（変更あり）" xfId="21"/>
    <cellStyle name="標準 2_別紙1　介護給付費算定に係る体制届一式（定期巡回・随時対応型訪問介護看護）" xfId="22"/>
    <cellStyle name="標準 2_（参考様式）通所介護等において感染症又は災害の発生を理由とする利用者数の減少が一定以上生じている場合-届出様式例・参考計算シート" xfId="23"/>
    <cellStyle name="標準 3" xfId="24"/>
    <cellStyle name="標準 3 2" xfId="25"/>
    <cellStyle name="標準 3 2 2" xfId="26"/>
    <cellStyle name="標準 3 2_220317 介護保険最新情報vol.1045 別紙1_別紙(様式)8以降" xfId="27"/>
    <cellStyle name="標準 3_（参考様式）通所介護等において感染症又は災害の発生を理由とする利用者数の減少が一定以上生じている場合-届出様式例・参考計算シート" xfId="28"/>
    <cellStyle name="標準_21tokuyo2501" xfId="29"/>
    <cellStyle name="標準_220317 介護保険最新情報vol.1045 別紙1_別紙(様式)1-7" xfId="30"/>
    <cellStyle name="標準_220317 介護保険最新情報vol.1045 別紙1_別紙(様式)8以降" xfId="31"/>
    <cellStyle name="標準_220317 介護保険最新情報vol.1045 別紙1_別紙(様式)8以降_1" xfId="32"/>
    <cellStyle name="標準_220317 介護保険最新情報vol.1045 別紙1_別紙(様式)8以降_2" xfId="33"/>
    <cellStyle name="標準_220317 介護保険最新情報vol.1045 別紙1_別紙(様式)8以降_3" xfId="34"/>
    <cellStyle name="標準_Sheet1" xfId="35"/>
    <cellStyle name="標準_sougoujigyouhoumon" xfId="36"/>
    <cellStyle name="標準_timitutuusyo" xfId="37"/>
    <cellStyle name="標準_Ⅰ-資料３②_別紙様式（変更あり）" xfId="38"/>
    <cellStyle name="標準_【現在】介護予防訪問介護相当サービス_1" xfId="39"/>
    <cellStyle name="標準_【現在】介護予防訪問介護相当サービス_2" xfId="40"/>
    <cellStyle name="標準_【現在】介護予防訪問介護相当サービス_4" xfId="41"/>
    <cellStyle name="標準_介護老人福祉施設（加算届）" xfId="42"/>
    <cellStyle name="標準_別紙1　介護給付費算定に係る体制届一式（定期巡回・随時対応型訪問介護看護）" xfId="43"/>
    <cellStyle name="標準_別紙1　介護給付費算定に係る体制届一式（定期巡回・随時対応型訪問介護看護）_1" xfId="44"/>
    <cellStyle name="標準_別紙1　介護給付費算定に係る体制届一式（定期巡回・随時対応型訪問介護看護）_2" xfId="45"/>
    <cellStyle name="標準_別紙1　介護給付費算定に係る体制届一式（定期巡回・随時対応型訪問介護看護）_3" xfId="46"/>
    <cellStyle name="標準_別紙1　介護給付費算定に係る体制届一式（定期巡回・随時対応型訪問介護看護）_別紙1　介護給付費算定に係る体制届一式（定期巡回・随時対応型訪問介護看護）" xfId="47"/>
    <cellStyle name="標準_別紙1　介護給付費算定に係る体制状況一覧表（地域密着型事業所）" xfId="48"/>
    <cellStyle name="標準_別紙1　介護給付費算定に係る体制状況一覧表（地域密着型事業所）_2" xfId="49"/>
    <cellStyle name="標準_別紙７（勤務表）" xfId="50"/>
    <cellStyle name="標準_割引率（地密）" xfId="51"/>
    <cellStyle name="標準_割引率（居宅）" xfId="52"/>
    <cellStyle name="標準_加算届出書H1804" xfId="53"/>
    <cellStyle name="標準_勤務形態一覧表" xfId="54"/>
    <cellStyle name="標準_勤務形態一覧表_1" xfId="55"/>
    <cellStyle name="標準_地域密着介護老人福祉施設（加算届）" xfId="56"/>
    <cellStyle name="標準_大牟田ヘルプ" xfId="57"/>
    <cellStyle name="標準_時間延長サービス" xfId="58"/>
    <cellStyle name="標準_特定施設（加算届）" xfId="59"/>
    <cellStyle name="標準_訪問介護（加算届）" xfId="60"/>
    <cellStyle name="標準_通所介護（加算届）" xfId="61"/>
    <cellStyle name="標準_通所介護（状況一覧）" xfId="62"/>
    <cellStyle name="標準_（参考様式）サービス提供体制強化加算に関する計算書_新規 JUST Calc ブック(xlsx)" xfId="63"/>
    <cellStyle name="標準_（参考様式）通所介護等において感染症又は災害の発生を理由とする利用者数の減少が一定以上生じている場合-届出様式例・参考計算シート" xfId="64"/>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2CC"/>
      <rgbColor rgb="00DDEBF7"/>
      <rgbColor rgb="00660066"/>
      <rgbColor rgb="00FF8080"/>
      <rgbColor rgb="000066CC"/>
      <rgbColor rgb="00C6D9F1"/>
      <rgbColor rgb="00000080"/>
      <rgbColor rgb="00FF00FF"/>
      <rgbColor rgb="00FFFF00"/>
      <rgbColor rgb="0000FFFF"/>
      <rgbColor rgb="00800080"/>
      <rgbColor rgb="00800000"/>
      <rgbColor rgb="00008080"/>
      <rgbColor rgb="000000FF"/>
      <rgbColor rgb="0000CCFF"/>
      <rgbColor rgb="00E2EFDA"/>
      <rgbColor rgb="00CCFFCC"/>
      <rgbColor rgb="00FDEADA"/>
      <rgbColor rgb="00CCC1DA"/>
      <rgbColor rgb="00FF99CC"/>
      <rgbColor rgb="00DCE6F2"/>
      <rgbColor rgb="00E6E0EC"/>
      <rgbColor rgb="003366FF"/>
      <rgbColor rgb="0033CCCC"/>
      <rgbColor rgb="0099CC00"/>
      <rgbColor rgb="00FFC000"/>
      <rgbColor rgb="00FF9900"/>
      <rgbColor rgb="00FF6600"/>
      <rgbColor rgb="00558ED5"/>
      <rgbColor rgb="00909090"/>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264160</xdr:colOff>
      <xdr:row>3</xdr:row>
      <xdr:rowOff>38100</xdr:rowOff>
    </xdr:from>
    <xdr:to xmlns:xdr="http://schemas.openxmlformats.org/drawingml/2006/spreadsheetDrawing">
      <xdr:col>3</xdr:col>
      <xdr:colOff>400050</xdr:colOff>
      <xdr:row>4</xdr:row>
      <xdr:rowOff>199390</xdr:rowOff>
    </xdr:to>
    <xdr:sp macro="" textlink="">
      <xdr:nvSpPr>
        <xdr:cNvPr id="2" name="右中かっこ 2"/>
        <xdr:cNvSpPr/>
      </xdr:nvSpPr>
      <xdr:spPr>
        <a:xfrm>
          <a:off x="3821430" y="790575"/>
          <a:ext cx="135890"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149860</xdr:colOff>
      <xdr:row>67</xdr:row>
      <xdr:rowOff>219075</xdr:rowOff>
    </xdr:from>
    <xdr:to xmlns:xdr="http://schemas.openxmlformats.org/drawingml/2006/spreadsheetDrawing">
      <xdr:col>14</xdr:col>
      <xdr:colOff>371475</xdr:colOff>
      <xdr:row>76</xdr:row>
      <xdr:rowOff>142875</xdr:rowOff>
    </xdr:to>
    <xdr:sp macro="" textlink="">
      <xdr:nvSpPr>
        <xdr:cNvPr id="3" name="正方形/長方形 1"/>
        <xdr:cNvSpPr/>
      </xdr:nvSpPr>
      <xdr:spPr>
        <a:xfrm>
          <a:off x="149860" y="17430750"/>
          <a:ext cx="943673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88900</xdr:rowOff>
    </xdr:from>
    <xdr:to xmlns:xdr="http://schemas.openxmlformats.org/drawingml/2006/spreadsheetDrawing">
      <xdr:col>5</xdr:col>
      <xdr:colOff>36195</xdr:colOff>
      <xdr:row>3</xdr:row>
      <xdr:rowOff>215900</xdr:rowOff>
    </xdr:to>
    <xdr:sp macro="" textlink="">
      <xdr:nvSpPr>
        <xdr:cNvPr id="2" name="正方形/長方形 1"/>
        <xdr:cNvSpPr/>
      </xdr:nvSpPr>
      <xdr:spPr>
        <a:xfrm>
          <a:off x="0" y="346075"/>
          <a:ext cx="1399540" cy="641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FFFF00"/>
  </sheetPr>
  <dimension ref="A1:IV19"/>
  <sheetViews>
    <sheetView tabSelected="1" view="pageBreakPreview" zoomScale="110" zoomScaleSheetLayoutView="110" workbookViewId="0">
      <selection sqref="A1:G1"/>
    </sheetView>
  </sheetViews>
  <sheetFormatPr defaultColWidth="12" defaultRowHeight="11.25"/>
  <cols>
    <col min="1" max="1" width="2.16015625" style="1" customWidth="1"/>
    <col min="2" max="2" width="20.83203125" style="1" customWidth="1"/>
    <col min="3" max="3" width="10.16015625" style="1" customWidth="1"/>
    <col min="4" max="4" width="3.33203125" style="2" customWidth="1"/>
    <col min="5" max="5" width="3.33203125" style="3" customWidth="1"/>
    <col min="6" max="6" width="53.83203125" style="1" customWidth="1"/>
    <col min="7" max="7" width="32.50390625" style="4" customWidth="1"/>
    <col min="8" max="256" width="12.00390625" style="1" bestFit="1" customWidth="1"/>
    <col min="257" max="16384" width="12" style="5"/>
  </cols>
  <sheetData>
    <row r="1" spans="1:7" ht="48.75" customHeight="1">
      <c r="A1" s="6" t="s">
        <v>88</v>
      </c>
      <c r="B1" s="14"/>
      <c r="C1" s="14"/>
      <c r="D1" s="14"/>
      <c r="E1" s="14"/>
      <c r="F1" s="14"/>
      <c r="G1" s="14"/>
    </row>
    <row r="2" spans="1:7" ht="12" customHeight="1"/>
    <row r="3" spans="1:7" ht="12" customHeight="1"/>
    <row r="4" spans="1:7" ht="12" customHeight="1">
      <c r="A4" s="7" t="s">
        <v>78</v>
      </c>
    </row>
    <row r="5" spans="1:7" ht="12" customHeight="1">
      <c r="A5" s="7"/>
      <c r="B5" s="1" t="s">
        <v>98</v>
      </c>
    </row>
    <row r="6" spans="1:7" ht="60" customHeight="1">
      <c r="A6" s="8" t="s">
        <v>51</v>
      </c>
      <c r="B6" s="15"/>
      <c r="C6" s="21" t="s">
        <v>8</v>
      </c>
      <c r="D6" s="8" t="s">
        <v>111</v>
      </c>
      <c r="E6" s="32"/>
      <c r="F6" s="15"/>
      <c r="G6" s="45" t="s">
        <v>97</v>
      </c>
    </row>
    <row r="7" spans="1:7" s="1" customFormat="1" ht="23.25" customHeight="1">
      <c r="A7" s="9" t="s">
        <v>66</v>
      </c>
      <c r="B7" s="16"/>
      <c r="C7" s="22" t="s">
        <v>3</v>
      </c>
      <c r="D7" s="29" t="s">
        <v>28</v>
      </c>
      <c r="E7" s="33" t="s">
        <v>121</v>
      </c>
      <c r="F7" s="39"/>
      <c r="G7" s="46"/>
    </row>
    <row r="8" spans="1:7" s="1" customFormat="1" ht="23.25" customHeight="1">
      <c r="A8" s="10"/>
      <c r="B8" s="17"/>
      <c r="C8" s="22" t="s">
        <v>3</v>
      </c>
      <c r="D8" s="29" t="s">
        <v>28</v>
      </c>
      <c r="E8" s="34" t="s">
        <v>56</v>
      </c>
      <c r="F8" s="40"/>
      <c r="G8" s="46"/>
    </row>
    <row r="9" spans="1:7" ht="22.5" customHeight="1">
      <c r="A9" s="10"/>
      <c r="B9" s="17"/>
      <c r="C9" s="23" t="s">
        <v>3</v>
      </c>
      <c r="D9" s="29" t="s">
        <v>28</v>
      </c>
      <c r="E9" s="35" t="s">
        <v>24</v>
      </c>
      <c r="F9" s="41"/>
      <c r="G9" s="46" t="s">
        <v>49</v>
      </c>
    </row>
    <row r="10" spans="1:7" ht="14.25" customHeight="1">
      <c r="A10" s="10"/>
      <c r="B10" s="17"/>
      <c r="C10" s="24" t="s">
        <v>3</v>
      </c>
      <c r="D10" s="30" t="s">
        <v>28</v>
      </c>
      <c r="E10" s="36" t="s">
        <v>62</v>
      </c>
      <c r="F10" s="42"/>
      <c r="G10" s="47" t="s">
        <v>397</v>
      </c>
    </row>
    <row r="11" spans="1:7" ht="14.25" customHeight="1">
      <c r="A11" s="10"/>
      <c r="B11" s="17"/>
      <c r="C11" s="25"/>
      <c r="D11" s="30"/>
      <c r="E11" s="37" t="s">
        <v>27</v>
      </c>
      <c r="F11" s="43" t="s">
        <v>112</v>
      </c>
      <c r="G11" s="48"/>
    </row>
    <row r="12" spans="1:7" ht="14.25" customHeight="1">
      <c r="A12" s="10"/>
      <c r="B12" s="17"/>
      <c r="C12" s="25"/>
      <c r="D12" s="30"/>
      <c r="E12" s="36"/>
      <c r="F12" s="42"/>
      <c r="G12" s="48"/>
    </row>
    <row r="13" spans="1:7" ht="14.25" customHeight="1">
      <c r="A13" s="10"/>
      <c r="B13" s="17"/>
      <c r="C13" s="26"/>
      <c r="D13" s="30"/>
      <c r="E13" s="36"/>
      <c r="F13" s="42"/>
      <c r="G13" s="49"/>
    </row>
    <row r="14" spans="1:7" ht="30" customHeight="1">
      <c r="A14" s="11"/>
      <c r="B14" s="18" t="s">
        <v>0</v>
      </c>
      <c r="C14" s="27" t="s">
        <v>3</v>
      </c>
      <c r="D14" s="29" t="s">
        <v>28</v>
      </c>
      <c r="E14" s="34" t="s">
        <v>123</v>
      </c>
      <c r="F14" s="40"/>
      <c r="G14" s="46"/>
    </row>
    <row r="15" spans="1:7" ht="30" customHeight="1">
      <c r="A15" s="11"/>
      <c r="B15" s="18" t="s">
        <v>396</v>
      </c>
      <c r="C15" s="27" t="s">
        <v>3</v>
      </c>
      <c r="D15" s="29" t="s">
        <v>28</v>
      </c>
      <c r="E15" s="34" t="s">
        <v>395</v>
      </c>
      <c r="F15" s="40"/>
      <c r="G15" s="46"/>
    </row>
    <row r="16" spans="1:7" ht="30" customHeight="1">
      <c r="A16" s="11"/>
      <c r="B16" s="18" t="s">
        <v>145</v>
      </c>
      <c r="C16" s="27" t="s">
        <v>3</v>
      </c>
      <c r="D16" s="29" t="s">
        <v>28</v>
      </c>
      <c r="E16" s="34" t="s">
        <v>395</v>
      </c>
      <c r="F16" s="40"/>
      <c r="G16" s="46"/>
    </row>
    <row r="17" spans="1:7" ht="18" customHeight="1">
      <c r="A17" s="11"/>
      <c r="B17" s="18" t="s">
        <v>120</v>
      </c>
      <c r="C17" s="27" t="s">
        <v>3</v>
      </c>
      <c r="D17" s="29" t="s">
        <v>28</v>
      </c>
      <c r="E17" s="35" t="s">
        <v>395</v>
      </c>
      <c r="F17" s="41"/>
      <c r="G17" s="46"/>
    </row>
    <row r="18" spans="1:7" ht="26.25" customHeight="1">
      <c r="A18" s="12"/>
      <c r="B18" s="19" t="s">
        <v>398</v>
      </c>
      <c r="C18" s="27" t="s">
        <v>3</v>
      </c>
      <c r="D18" s="29" t="s">
        <v>28</v>
      </c>
      <c r="E18" s="34" t="s">
        <v>304</v>
      </c>
      <c r="F18" s="40"/>
      <c r="G18" s="50"/>
    </row>
    <row r="19" spans="1:7" ht="26.25" customHeight="1">
      <c r="A19" s="13"/>
      <c r="B19" s="20" t="s">
        <v>399</v>
      </c>
      <c r="C19" s="28" t="s">
        <v>3</v>
      </c>
      <c r="D19" s="31" t="s">
        <v>28</v>
      </c>
      <c r="E19" s="38" t="s">
        <v>91</v>
      </c>
      <c r="F19" s="44"/>
      <c r="G19" s="51"/>
    </row>
  </sheetData>
  <mergeCells count="15">
    <mergeCell ref="A1:G1"/>
    <mergeCell ref="A6:B6"/>
    <mergeCell ref="D6:F6"/>
    <mergeCell ref="E7:F7"/>
    <mergeCell ref="E8:F8"/>
    <mergeCell ref="E9:F9"/>
    <mergeCell ref="E14:F14"/>
    <mergeCell ref="E15:F15"/>
    <mergeCell ref="E16:F16"/>
    <mergeCell ref="E17:F17"/>
    <mergeCell ref="E18:F18"/>
    <mergeCell ref="E19:F19"/>
    <mergeCell ref="C10:C13"/>
    <mergeCell ref="G10:G13"/>
    <mergeCell ref="A7:B13"/>
  </mergeCells>
  <phoneticPr fontId="7" type="Hiragana"/>
  <printOptions horizontalCentered="1"/>
  <pageMargins left="0.23622047244094488" right="0.23622047244094488" top="0.74803149606299213" bottom="0.74803149606299213" header="0.31496062992125984" footer="0.31496062992125984"/>
  <pageSetup paperSize="9" fitToWidth="1" fitToHeight="1" orientation="portrait" usePrinterDefaults="1"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B1:K42"/>
  <sheetViews>
    <sheetView workbookViewId="0">
      <selection activeCell="C6" sqref="C6"/>
    </sheetView>
  </sheetViews>
  <sheetFormatPr defaultRowHeight="25.5"/>
  <cols>
    <col min="1" max="1" width="2" style="686" customWidth="1"/>
    <col min="2" max="2" width="7.125" style="686" bestFit="1" customWidth="1"/>
    <col min="3" max="11" width="40.625" style="686" customWidth="1"/>
    <col min="12" max="16384" width="9" style="686" customWidth="1"/>
  </cols>
  <sheetData>
    <row r="1" spans="2:11">
      <c r="B1" s="686" t="s">
        <v>244</v>
      </c>
    </row>
    <row r="3" spans="2:11">
      <c r="B3" s="687" t="s">
        <v>167</v>
      </c>
      <c r="C3" s="687" t="s">
        <v>246</v>
      </c>
    </row>
    <row r="4" spans="2:11">
      <c r="B4" s="687">
        <v>1</v>
      </c>
      <c r="C4" s="691" t="s">
        <v>128</v>
      </c>
    </row>
    <row r="5" spans="2:11">
      <c r="B5" s="687">
        <v>2</v>
      </c>
      <c r="C5" s="691" t="s">
        <v>248</v>
      </c>
    </row>
    <row r="6" spans="2:11">
      <c r="B6" s="687">
        <v>3</v>
      </c>
      <c r="C6" s="692"/>
    </row>
    <row r="7" spans="2:11">
      <c r="B7" s="687">
        <v>4</v>
      </c>
      <c r="C7" s="692"/>
    </row>
    <row r="8" spans="2:11">
      <c r="B8" s="687">
        <v>5</v>
      </c>
      <c r="C8" s="692"/>
    </row>
    <row r="10" spans="2:11">
      <c r="B10" s="686" t="s">
        <v>245</v>
      </c>
    </row>
    <row r="11" spans="2:11" ht="26.25"/>
    <row r="12" spans="2:11" ht="26.25">
      <c r="B12" s="688" t="s">
        <v>79</v>
      </c>
      <c r="C12" s="693" t="s">
        <v>179</v>
      </c>
      <c r="D12" s="697" t="s">
        <v>180</v>
      </c>
      <c r="E12" s="703" t="s">
        <v>100</v>
      </c>
      <c r="F12" s="697" t="s">
        <v>42</v>
      </c>
      <c r="G12" s="711" t="s">
        <v>42</v>
      </c>
      <c r="H12" s="711" t="s">
        <v>42</v>
      </c>
      <c r="I12" s="711" t="s">
        <v>42</v>
      </c>
      <c r="J12" s="711" t="s">
        <v>42</v>
      </c>
      <c r="K12" s="714" t="s">
        <v>42</v>
      </c>
    </row>
    <row r="13" spans="2:11">
      <c r="B13" s="689" t="s">
        <v>74</v>
      </c>
      <c r="C13" s="694" t="s">
        <v>42</v>
      </c>
      <c r="D13" s="698" t="s">
        <v>260</v>
      </c>
      <c r="E13" s="704" t="s">
        <v>260</v>
      </c>
      <c r="F13" s="707"/>
      <c r="G13" s="712"/>
      <c r="H13" s="712"/>
      <c r="I13" s="712"/>
      <c r="J13" s="712"/>
      <c r="K13" s="715"/>
    </row>
    <row r="14" spans="2:11">
      <c r="B14" s="689"/>
      <c r="C14" s="695" t="s">
        <v>42</v>
      </c>
      <c r="D14" s="699" t="s">
        <v>261</v>
      </c>
      <c r="E14" s="705" t="s">
        <v>265</v>
      </c>
      <c r="F14" s="708"/>
      <c r="G14" s="692"/>
      <c r="H14" s="692"/>
      <c r="I14" s="692"/>
      <c r="J14" s="692"/>
      <c r="K14" s="716"/>
    </row>
    <row r="15" spans="2:11">
      <c r="B15" s="689"/>
      <c r="C15" s="695" t="s">
        <v>42</v>
      </c>
      <c r="D15" s="700" t="s">
        <v>262</v>
      </c>
      <c r="E15" s="701" t="s">
        <v>55</v>
      </c>
      <c r="F15" s="709"/>
      <c r="G15" s="692"/>
      <c r="H15" s="692"/>
      <c r="I15" s="692"/>
      <c r="J15" s="692"/>
      <c r="K15" s="716"/>
    </row>
    <row r="16" spans="2:11">
      <c r="B16" s="689"/>
      <c r="C16" s="695" t="s">
        <v>42</v>
      </c>
      <c r="D16" s="700" t="s">
        <v>263</v>
      </c>
      <c r="E16" s="701" t="s">
        <v>162</v>
      </c>
      <c r="F16" s="709"/>
      <c r="G16" s="692"/>
      <c r="H16" s="692"/>
      <c r="I16" s="692"/>
      <c r="J16" s="692"/>
      <c r="K16" s="716"/>
    </row>
    <row r="17" spans="2:11">
      <c r="B17" s="689"/>
      <c r="C17" s="695" t="s">
        <v>42</v>
      </c>
      <c r="D17" s="700" t="s">
        <v>102</v>
      </c>
      <c r="E17" s="701" t="s">
        <v>267</v>
      </c>
      <c r="F17" s="709"/>
      <c r="G17" s="692"/>
      <c r="H17" s="692"/>
      <c r="I17" s="692"/>
      <c r="J17" s="692"/>
      <c r="K17" s="716"/>
    </row>
    <row r="18" spans="2:11">
      <c r="B18" s="689"/>
      <c r="C18" s="695" t="s">
        <v>42</v>
      </c>
      <c r="D18" s="700" t="s">
        <v>247</v>
      </c>
      <c r="E18" s="701" t="s">
        <v>268</v>
      </c>
      <c r="F18" s="709"/>
      <c r="G18" s="692"/>
      <c r="H18" s="692"/>
      <c r="I18" s="692"/>
      <c r="J18" s="692"/>
      <c r="K18" s="716"/>
    </row>
    <row r="19" spans="2:11">
      <c r="B19" s="689"/>
      <c r="C19" s="695" t="s">
        <v>42</v>
      </c>
      <c r="D19" s="700" t="s">
        <v>264</v>
      </c>
      <c r="E19" s="701" t="s">
        <v>270</v>
      </c>
      <c r="F19" s="709"/>
      <c r="G19" s="692"/>
      <c r="H19" s="692"/>
      <c r="I19" s="692"/>
      <c r="J19" s="692"/>
      <c r="K19" s="716"/>
    </row>
    <row r="20" spans="2:11">
      <c r="B20" s="689"/>
      <c r="C20" s="695" t="s">
        <v>42</v>
      </c>
      <c r="D20" s="700" t="s">
        <v>42</v>
      </c>
      <c r="E20" s="701" t="s">
        <v>247</v>
      </c>
      <c r="F20" s="709"/>
      <c r="G20" s="692"/>
      <c r="H20" s="692"/>
      <c r="I20" s="692"/>
      <c r="J20" s="692"/>
      <c r="K20" s="716"/>
    </row>
    <row r="21" spans="2:11">
      <c r="B21" s="689"/>
      <c r="C21" s="695" t="s">
        <v>42</v>
      </c>
      <c r="D21" s="700" t="s">
        <v>42</v>
      </c>
      <c r="E21" s="701" t="s">
        <v>271</v>
      </c>
      <c r="F21" s="709"/>
      <c r="G21" s="692"/>
      <c r="H21" s="692"/>
      <c r="I21" s="692"/>
      <c r="J21" s="692"/>
      <c r="K21" s="716"/>
    </row>
    <row r="22" spans="2:11">
      <c r="B22" s="689"/>
      <c r="C22" s="695" t="s">
        <v>42</v>
      </c>
      <c r="D22" s="701" t="s">
        <v>42</v>
      </c>
      <c r="E22" s="701" t="s">
        <v>42</v>
      </c>
      <c r="F22" s="709"/>
      <c r="G22" s="692"/>
      <c r="H22" s="692"/>
      <c r="I22" s="692"/>
      <c r="J22" s="692"/>
      <c r="K22" s="716"/>
    </row>
    <row r="23" spans="2:11">
      <c r="B23" s="689"/>
      <c r="C23" s="695" t="s">
        <v>42</v>
      </c>
      <c r="D23" s="701" t="s">
        <v>42</v>
      </c>
      <c r="E23" s="701" t="s">
        <v>42</v>
      </c>
      <c r="F23" s="709"/>
      <c r="G23" s="692"/>
      <c r="H23" s="692"/>
      <c r="I23" s="692"/>
      <c r="J23" s="692"/>
      <c r="K23" s="716"/>
    </row>
    <row r="24" spans="2:11">
      <c r="B24" s="689"/>
      <c r="C24" s="695" t="s">
        <v>42</v>
      </c>
      <c r="D24" s="701" t="s">
        <v>42</v>
      </c>
      <c r="E24" s="701" t="s">
        <v>42</v>
      </c>
      <c r="F24" s="709"/>
      <c r="G24" s="692"/>
      <c r="H24" s="692"/>
      <c r="I24" s="692"/>
      <c r="J24" s="692"/>
      <c r="K24" s="716"/>
    </row>
    <row r="25" spans="2:11" ht="26.25">
      <c r="B25" s="690"/>
      <c r="C25" s="696" t="s">
        <v>42</v>
      </c>
      <c r="D25" s="702" t="s">
        <v>42</v>
      </c>
      <c r="E25" s="706" t="s">
        <v>42</v>
      </c>
      <c r="F25" s="710"/>
      <c r="G25" s="713"/>
      <c r="H25" s="713"/>
      <c r="I25" s="713"/>
      <c r="J25" s="713"/>
      <c r="K25" s="717"/>
    </row>
    <row r="28" spans="2:11">
      <c r="C28" s="686" t="s">
        <v>23</v>
      </c>
    </row>
    <row r="29" spans="2:11">
      <c r="C29" s="686" t="s">
        <v>250</v>
      </c>
    </row>
    <row r="30" spans="2:11">
      <c r="C30" s="686" t="s">
        <v>151</v>
      </c>
    </row>
    <row r="31" spans="2:11">
      <c r="C31" s="686" t="s">
        <v>251</v>
      </c>
    </row>
    <row r="32" spans="2:11">
      <c r="C32" s="686" t="s">
        <v>203</v>
      </c>
    </row>
    <row r="33" spans="3:3">
      <c r="C33" s="686" t="s">
        <v>252</v>
      </c>
    </row>
    <row r="34" spans="3:3">
      <c r="C34" s="686" t="s">
        <v>253</v>
      </c>
    </row>
    <row r="35" spans="3:3">
      <c r="C35" s="686" t="s">
        <v>254</v>
      </c>
    </row>
    <row r="37" spans="3:3">
      <c r="C37" s="686" t="s">
        <v>159</v>
      </c>
    </row>
    <row r="38" spans="3:3">
      <c r="C38" s="686" t="s">
        <v>130</v>
      </c>
    </row>
    <row r="39" spans="3:3">
      <c r="C39" s="686" t="s">
        <v>223</v>
      </c>
    </row>
    <row r="40" spans="3:3">
      <c r="C40" s="686" t="s">
        <v>255</v>
      </c>
    </row>
    <row r="41" spans="3:3">
      <c r="C41" s="686" t="s">
        <v>257</v>
      </c>
    </row>
    <row r="42" spans="3:3">
      <c r="C42" s="686" t="s">
        <v>258</v>
      </c>
    </row>
  </sheetData>
  <mergeCells count="1">
    <mergeCell ref="B13:B25"/>
  </mergeCells>
  <phoneticPr fontId="25"/>
  <pageMargins left="0.70866141732283472" right="0.70866141732283472" top="0.74803149606299213" bottom="0.74803149606299213" header="0.31496062992125984" footer="0.31496062992125984"/>
  <pageSetup paperSize="9" scale="30"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B1:AP65"/>
  <sheetViews>
    <sheetView view="pageBreakPreview" topLeftCell="A46" zoomScaleNormal="85" zoomScaleSheetLayoutView="100" workbookViewId="0">
      <selection activeCell="Q60" sqref="Q60"/>
    </sheetView>
  </sheetViews>
  <sheetFormatPr defaultRowHeight="13.5"/>
  <cols>
    <col min="1" max="1" width="1.5" style="52" customWidth="1"/>
    <col min="2" max="3" width="4.25" style="52" customWidth="1"/>
    <col min="4" max="4" width="0.625" style="52" customWidth="1"/>
    <col min="5" max="40" width="3.125" style="52" customWidth="1"/>
    <col min="41" max="41" width="1.5" style="52" customWidth="1"/>
    <col min="42" max="42" width="9" style="53" customWidth="1"/>
    <col min="43" max="16384" width="9" style="52" customWidth="1"/>
  </cols>
  <sheetData>
    <row r="1" spans="2:42" s="54" customFormat="1">
      <c r="AP1" s="57"/>
    </row>
    <row r="2" spans="2:42" s="54" customFormat="1">
      <c r="B2" s="57" t="s">
        <v>273</v>
      </c>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row>
    <row r="3" spans="2:42" s="54" customFormat="1" ht="14.25" customHeight="1">
      <c r="AB3" s="69" t="s">
        <v>326</v>
      </c>
      <c r="AC3" s="85"/>
      <c r="AD3" s="85"/>
      <c r="AE3" s="85"/>
      <c r="AF3" s="97"/>
      <c r="AG3" s="137"/>
      <c r="AH3" s="140"/>
      <c r="AI3" s="140"/>
      <c r="AJ3" s="140"/>
      <c r="AK3" s="140"/>
      <c r="AL3" s="140"/>
      <c r="AM3" s="140"/>
      <c r="AN3" s="155"/>
      <c r="AO3" s="115"/>
      <c r="AP3" s="57"/>
    </row>
    <row r="4" spans="2:42" s="54" customFormat="1">
      <c r="AP4" s="170"/>
    </row>
    <row r="5" spans="2:42" s="54" customFormat="1">
      <c r="B5" s="58" t="s">
        <v>275</v>
      </c>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row>
    <row r="6" spans="2:42" s="54" customFormat="1" ht="13.5" customHeight="1">
      <c r="AE6" s="59" t="s">
        <v>330</v>
      </c>
      <c r="AF6" s="58"/>
      <c r="AG6" s="58"/>
      <c r="AH6" s="54" t="s">
        <v>327</v>
      </c>
      <c r="AI6" s="58"/>
      <c r="AJ6" s="58"/>
      <c r="AK6" s="54" t="s">
        <v>65</v>
      </c>
      <c r="AL6" s="58"/>
      <c r="AM6" s="58"/>
      <c r="AN6" s="54" t="s">
        <v>331</v>
      </c>
    </row>
    <row r="7" spans="2:42" s="54" customFormat="1">
      <c r="B7" s="59" t="s">
        <v>52</v>
      </c>
      <c r="C7" s="59"/>
      <c r="D7" s="59"/>
      <c r="E7" s="59"/>
      <c r="F7" s="59"/>
      <c r="G7" s="59"/>
      <c r="H7" s="59"/>
      <c r="I7" s="59"/>
      <c r="J7" s="59"/>
      <c r="K7" s="54" t="s">
        <v>309</v>
      </c>
      <c r="L7" s="58"/>
      <c r="M7" s="58"/>
      <c r="N7" s="58"/>
      <c r="O7" s="58"/>
      <c r="P7" s="58"/>
      <c r="Q7" s="58"/>
      <c r="R7" s="58"/>
      <c r="S7" s="58"/>
      <c r="T7" s="58"/>
      <c r="U7" s="58"/>
    </row>
    <row r="8" spans="2:42" s="54" customFormat="1">
      <c r="V8" s="148" t="s">
        <v>318</v>
      </c>
      <c r="W8" s="148"/>
      <c r="X8" s="148"/>
      <c r="Y8" s="148"/>
      <c r="Z8" s="148"/>
      <c r="AA8" s="148"/>
      <c r="AB8" s="148"/>
      <c r="AC8" s="148"/>
      <c r="AD8" s="148"/>
      <c r="AE8" s="148"/>
      <c r="AF8" s="148"/>
      <c r="AG8" s="148"/>
      <c r="AH8" s="148"/>
      <c r="AI8" s="148"/>
      <c r="AJ8" s="148"/>
      <c r="AK8" s="148"/>
      <c r="AL8" s="148"/>
      <c r="AM8" s="148"/>
      <c r="AN8" s="148"/>
    </row>
    <row r="9" spans="2:42" s="54" customFormat="1">
      <c r="Y9" s="58"/>
      <c r="Z9" s="58"/>
      <c r="AA9" s="58"/>
      <c r="AB9" s="58"/>
      <c r="AC9" s="58"/>
      <c r="AD9" s="58"/>
      <c r="AE9" s="58"/>
      <c r="AF9" s="58"/>
      <c r="AG9" s="58"/>
      <c r="AH9" s="58"/>
      <c r="AI9" s="58"/>
      <c r="AJ9" s="58"/>
      <c r="AK9" s="58"/>
      <c r="AL9" s="58"/>
      <c r="AM9" s="58"/>
      <c r="AN9" s="58"/>
    </row>
    <row r="10" spans="2:42" s="54" customFormat="1">
      <c r="V10" s="58" t="s">
        <v>321</v>
      </c>
      <c r="W10" s="58"/>
      <c r="X10" s="58"/>
      <c r="Y10" s="58"/>
      <c r="Z10" s="58"/>
      <c r="AA10" s="58"/>
      <c r="AB10" s="58"/>
      <c r="AC10" s="58"/>
      <c r="AD10" s="58"/>
      <c r="AE10" s="58"/>
      <c r="AF10" s="58"/>
      <c r="AG10" s="58"/>
      <c r="AH10" s="58"/>
      <c r="AI10" s="58"/>
      <c r="AJ10" s="58"/>
      <c r="AK10" s="58"/>
      <c r="AL10" s="58"/>
      <c r="AM10" s="58"/>
      <c r="AN10" s="58"/>
    </row>
    <row r="11" spans="2:42" s="54" customFormat="1">
      <c r="Y11" s="58"/>
      <c r="Z11" s="58"/>
      <c r="AA11" s="58"/>
      <c r="AB11" s="58"/>
      <c r="AC11" s="58"/>
      <c r="AD11" s="58"/>
      <c r="AE11" s="58"/>
      <c r="AF11" s="58"/>
      <c r="AG11" s="58"/>
      <c r="AH11" s="58"/>
      <c r="AI11" s="58"/>
      <c r="AJ11" s="58"/>
      <c r="AK11" s="58"/>
      <c r="AL11" s="58"/>
      <c r="AM11" s="58"/>
      <c r="AN11" s="58"/>
    </row>
    <row r="12" spans="2:42" s="54" customFormat="1">
      <c r="C12" s="57" t="s">
        <v>5</v>
      </c>
      <c r="D12" s="57"/>
    </row>
    <row r="13" spans="2:42" s="55" customFormat="1">
      <c r="N13" s="115"/>
      <c r="O13" s="115"/>
      <c r="AB13" s="69" t="s">
        <v>328</v>
      </c>
      <c r="AC13" s="85"/>
      <c r="AD13" s="85"/>
      <c r="AE13" s="85"/>
      <c r="AF13" s="85"/>
      <c r="AG13" s="85"/>
      <c r="AH13" s="85"/>
      <c r="AI13" s="97"/>
      <c r="AJ13" s="109"/>
      <c r="AK13" s="118"/>
      <c r="AL13" s="118"/>
      <c r="AM13" s="118"/>
      <c r="AN13" s="160"/>
    </row>
    <row r="14" spans="2:42" s="54" customFormat="1" ht="14.25" customHeight="1">
      <c r="B14" s="60" t="s">
        <v>276</v>
      </c>
      <c r="C14" s="71" t="s">
        <v>293</v>
      </c>
      <c r="D14" s="86"/>
      <c r="E14" s="86"/>
      <c r="F14" s="86"/>
      <c r="G14" s="86"/>
      <c r="H14" s="86"/>
      <c r="I14" s="86"/>
      <c r="J14" s="86"/>
      <c r="K14" s="86"/>
      <c r="L14" s="100"/>
      <c r="M14" s="107"/>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63"/>
    </row>
    <row r="15" spans="2:42" s="54" customFormat="1" ht="14.25" customHeight="1">
      <c r="B15" s="61"/>
      <c r="C15" s="72" t="s">
        <v>286</v>
      </c>
      <c r="D15" s="87"/>
      <c r="E15" s="87"/>
      <c r="F15" s="87"/>
      <c r="G15" s="87"/>
      <c r="H15" s="87"/>
      <c r="I15" s="87"/>
      <c r="J15" s="87"/>
      <c r="K15" s="87"/>
      <c r="L15" s="87"/>
      <c r="M15" s="108"/>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64"/>
    </row>
    <row r="16" spans="2:42" s="54" customFormat="1" ht="13.5" customHeight="1">
      <c r="B16" s="61"/>
      <c r="C16" s="71" t="s">
        <v>294</v>
      </c>
      <c r="D16" s="86"/>
      <c r="E16" s="86"/>
      <c r="F16" s="86"/>
      <c r="G16" s="86"/>
      <c r="H16" s="86"/>
      <c r="I16" s="86"/>
      <c r="J16" s="86"/>
      <c r="K16" s="86"/>
      <c r="L16" s="101"/>
      <c r="M16" s="109" t="s">
        <v>310</v>
      </c>
      <c r="N16" s="118"/>
      <c r="O16" s="118"/>
      <c r="P16" s="118"/>
      <c r="Q16" s="118"/>
      <c r="R16" s="118"/>
      <c r="S16" s="118"/>
      <c r="T16" s="142" t="s">
        <v>42</v>
      </c>
      <c r="U16" s="118"/>
      <c r="V16" s="118"/>
      <c r="W16" s="118"/>
      <c r="X16" s="142" t="s">
        <v>17</v>
      </c>
      <c r="Y16" s="118"/>
      <c r="Z16" s="118"/>
      <c r="AA16" s="118"/>
      <c r="AB16" s="118"/>
      <c r="AC16" s="118"/>
      <c r="AD16" s="118"/>
      <c r="AE16" s="118"/>
      <c r="AF16" s="118"/>
      <c r="AG16" s="118"/>
      <c r="AH16" s="118"/>
      <c r="AI16" s="118"/>
      <c r="AJ16" s="118"/>
      <c r="AK16" s="118"/>
      <c r="AL16" s="118"/>
      <c r="AM16" s="118"/>
      <c r="AN16" s="160"/>
    </row>
    <row r="17" spans="2:42" s="54" customFormat="1" ht="13.5" customHeight="1">
      <c r="B17" s="61"/>
      <c r="C17" s="72"/>
      <c r="D17" s="87"/>
      <c r="E17" s="87"/>
      <c r="F17" s="87"/>
      <c r="G17" s="87"/>
      <c r="H17" s="87"/>
      <c r="I17" s="87"/>
      <c r="J17" s="87"/>
      <c r="K17" s="87"/>
      <c r="L17" s="102"/>
      <c r="M17" s="110" t="s">
        <v>103</v>
      </c>
      <c r="N17" s="119"/>
      <c r="O17" s="119"/>
      <c r="P17" s="119"/>
      <c r="Q17" s="132" t="s">
        <v>315</v>
      </c>
      <c r="R17" s="119"/>
      <c r="S17" s="119"/>
      <c r="T17" s="119"/>
      <c r="U17" s="119"/>
      <c r="V17" s="149" t="s">
        <v>404</v>
      </c>
      <c r="W17" s="149"/>
      <c r="X17" s="119"/>
      <c r="Y17" s="119"/>
      <c r="Z17" s="119"/>
      <c r="AA17" s="119"/>
      <c r="AB17" s="119"/>
      <c r="AC17" s="119"/>
      <c r="AD17" s="119"/>
      <c r="AE17" s="119"/>
      <c r="AF17" s="119"/>
      <c r="AG17" s="119"/>
      <c r="AH17" s="119"/>
      <c r="AI17" s="119"/>
      <c r="AJ17" s="119"/>
      <c r="AK17" s="119"/>
      <c r="AL17" s="119"/>
      <c r="AM17" s="119"/>
      <c r="AN17" s="165"/>
    </row>
    <row r="18" spans="2:42" s="54" customFormat="1">
      <c r="B18" s="61"/>
      <c r="C18" s="73"/>
      <c r="D18" s="88"/>
      <c r="E18" s="88"/>
      <c r="F18" s="88"/>
      <c r="G18" s="88"/>
      <c r="H18" s="88"/>
      <c r="I18" s="88"/>
      <c r="J18" s="88"/>
      <c r="K18" s="88"/>
      <c r="L18" s="103"/>
      <c r="M18" s="111" t="s">
        <v>311</v>
      </c>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66"/>
    </row>
    <row r="19" spans="2:42" s="54" customFormat="1" ht="14.25" customHeight="1">
      <c r="B19" s="61"/>
      <c r="C19" s="74" t="s">
        <v>295</v>
      </c>
      <c r="D19" s="89"/>
      <c r="E19" s="89"/>
      <c r="F19" s="89"/>
      <c r="G19" s="89"/>
      <c r="H19" s="89"/>
      <c r="I19" s="89"/>
      <c r="J19" s="89"/>
      <c r="K19" s="89"/>
      <c r="L19" s="104"/>
      <c r="M19" s="69" t="s">
        <v>312</v>
      </c>
      <c r="N19" s="85"/>
      <c r="O19" s="85"/>
      <c r="P19" s="85"/>
      <c r="Q19" s="97"/>
      <c r="R19" s="137"/>
      <c r="S19" s="140"/>
      <c r="T19" s="140"/>
      <c r="U19" s="140"/>
      <c r="V19" s="140"/>
      <c r="W19" s="140"/>
      <c r="X19" s="140"/>
      <c r="Y19" s="140"/>
      <c r="Z19" s="140"/>
      <c r="AA19" s="155"/>
      <c r="AB19" s="109" t="s">
        <v>307</v>
      </c>
      <c r="AC19" s="118"/>
      <c r="AD19" s="118"/>
      <c r="AE19" s="118"/>
      <c r="AF19" s="160"/>
      <c r="AG19" s="137"/>
      <c r="AH19" s="140"/>
      <c r="AI19" s="140"/>
      <c r="AJ19" s="140"/>
      <c r="AK19" s="140"/>
      <c r="AL19" s="140"/>
      <c r="AM19" s="140"/>
      <c r="AN19" s="155"/>
    </row>
    <row r="20" spans="2:42" ht="14.25" customHeight="1">
      <c r="B20" s="61"/>
      <c r="C20" s="75" t="s">
        <v>77</v>
      </c>
      <c r="D20" s="75"/>
      <c r="E20" s="75"/>
      <c r="F20" s="75"/>
      <c r="G20" s="75"/>
      <c r="H20" s="75"/>
      <c r="I20" s="75"/>
      <c r="J20" s="75"/>
      <c r="K20" s="75"/>
      <c r="L20" s="75"/>
      <c r="M20" s="81"/>
      <c r="N20" s="91"/>
      <c r="O20" s="91"/>
      <c r="P20" s="91"/>
      <c r="Q20" s="91"/>
      <c r="R20" s="91"/>
      <c r="S20" s="91"/>
      <c r="T20" s="91"/>
      <c r="U20" s="133"/>
      <c r="V20" s="81" t="s">
        <v>105</v>
      </c>
      <c r="W20" s="91"/>
      <c r="X20" s="91"/>
      <c r="Y20" s="91"/>
      <c r="Z20" s="91"/>
      <c r="AA20" s="133"/>
      <c r="AB20" s="81"/>
      <c r="AC20" s="91"/>
      <c r="AD20" s="91"/>
      <c r="AE20" s="91"/>
      <c r="AF20" s="91"/>
      <c r="AG20" s="91"/>
      <c r="AH20" s="91"/>
      <c r="AI20" s="91"/>
      <c r="AJ20" s="91"/>
      <c r="AK20" s="91"/>
      <c r="AL20" s="91"/>
      <c r="AM20" s="91"/>
      <c r="AN20" s="133"/>
      <c r="AP20" s="52"/>
    </row>
    <row r="21" spans="2:42" ht="14.25" customHeight="1">
      <c r="B21" s="61"/>
      <c r="C21" s="75" t="s">
        <v>297</v>
      </c>
      <c r="D21" s="75"/>
      <c r="E21" s="75"/>
      <c r="F21" s="75"/>
      <c r="G21" s="75"/>
      <c r="H21" s="75"/>
      <c r="I21" s="75"/>
      <c r="J21" s="98"/>
      <c r="K21" s="98"/>
      <c r="L21" s="105"/>
      <c r="M21" s="81" t="s">
        <v>296</v>
      </c>
      <c r="N21" s="91"/>
      <c r="O21" s="91"/>
      <c r="P21" s="91"/>
      <c r="Q21" s="133"/>
      <c r="R21" s="138"/>
      <c r="S21" s="141"/>
      <c r="T21" s="141"/>
      <c r="U21" s="141"/>
      <c r="V21" s="141"/>
      <c r="W21" s="141"/>
      <c r="X21" s="141"/>
      <c r="Y21" s="141"/>
      <c r="Z21" s="141"/>
      <c r="AA21" s="156"/>
      <c r="AB21" s="91" t="s">
        <v>329</v>
      </c>
      <c r="AC21" s="91"/>
      <c r="AD21" s="91"/>
      <c r="AE21" s="91"/>
      <c r="AF21" s="133"/>
      <c r="AG21" s="138"/>
      <c r="AH21" s="141"/>
      <c r="AI21" s="141"/>
      <c r="AJ21" s="141"/>
      <c r="AK21" s="141"/>
      <c r="AL21" s="141"/>
      <c r="AM21" s="141"/>
      <c r="AN21" s="156"/>
      <c r="AP21" s="52"/>
    </row>
    <row r="22" spans="2:42" ht="13.5" customHeight="1">
      <c r="B22" s="61"/>
      <c r="C22" s="76" t="s">
        <v>99</v>
      </c>
      <c r="D22" s="76"/>
      <c r="E22" s="76"/>
      <c r="F22" s="76"/>
      <c r="G22" s="76"/>
      <c r="H22" s="76"/>
      <c r="I22" s="76"/>
      <c r="J22" s="99"/>
      <c r="K22" s="99"/>
      <c r="L22" s="99"/>
      <c r="M22" s="109" t="s">
        <v>310</v>
      </c>
      <c r="N22" s="118"/>
      <c r="O22" s="118"/>
      <c r="P22" s="118"/>
      <c r="Q22" s="118"/>
      <c r="R22" s="118"/>
      <c r="S22" s="118"/>
      <c r="T22" s="142" t="s">
        <v>42</v>
      </c>
      <c r="U22" s="118"/>
      <c r="V22" s="118"/>
      <c r="W22" s="118"/>
      <c r="X22" s="142" t="s">
        <v>17</v>
      </c>
      <c r="Y22" s="118"/>
      <c r="Z22" s="118"/>
      <c r="AA22" s="118"/>
      <c r="AB22" s="118"/>
      <c r="AC22" s="118"/>
      <c r="AD22" s="118"/>
      <c r="AE22" s="118"/>
      <c r="AF22" s="118"/>
      <c r="AG22" s="118"/>
      <c r="AH22" s="118"/>
      <c r="AI22" s="118"/>
      <c r="AJ22" s="118"/>
      <c r="AK22" s="118"/>
      <c r="AL22" s="118"/>
      <c r="AM22" s="118"/>
      <c r="AN22" s="160"/>
      <c r="AP22" s="52"/>
    </row>
    <row r="23" spans="2:42" ht="14.25" customHeight="1">
      <c r="B23" s="61"/>
      <c r="C23" s="76"/>
      <c r="D23" s="76"/>
      <c r="E23" s="76"/>
      <c r="F23" s="76"/>
      <c r="G23" s="76"/>
      <c r="H23" s="76"/>
      <c r="I23" s="76"/>
      <c r="J23" s="99"/>
      <c r="K23" s="99"/>
      <c r="L23" s="99"/>
      <c r="M23" s="110" t="s">
        <v>103</v>
      </c>
      <c r="N23" s="119"/>
      <c r="O23" s="119"/>
      <c r="P23" s="119"/>
      <c r="Q23" s="132" t="s">
        <v>315</v>
      </c>
      <c r="R23" s="119"/>
      <c r="S23" s="119"/>
      <c r="T23" s="119"/>
      <c r="U23" s="119"/>
      <c r="V23" s="149" t="s">
        <v>404</v>
      </c>
      <c r="W23" s="149"/>
      <c r="X23" s="119"/>
      <c r="Y23" s="119"/>
      <c r="Z23" s="119"/>
      <c r="AA23" s="119"/>
      <c r="AB23" s="119"/>
      <c r="AC23" s="119"/>
      <c r="AD23" s="119"/>
      <c r="AE23" s="119"/>
      <c r="AF23" s="119"/>
      <c r="AG23" s="119"/>
      <c r="AH23" s="119"/>
      <c r="AI23" s="119"/>
      <c r="AJ23" s="119"/>
      <c r="AK23" s="119"/>
      <c r="AL23" s="119"/>
      <c r="AM23" s="119"/>
      <c r="AN23" s="165"/>
      <c r="AP23" s="52"/>
    </row>
    <row r="24" spans="2:42">
      <c r="B24" s="62"/>
      <c r="C24" s="76"/>
      <c r="D24" s="76"/>
      <c r="E24" s="76"/>
      <c r="F24" s="76"/>
      <c r="G24" s="76"/>
      <c r="H24" s="76"/>
      <c r="I24" s="76"/>
      <c r="J24" s="99"/>
      <c r="K24" s="99"/>
      <c r="L24" s="99"/>
      <c r="M24" s="112"/>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67"/>
      <c r="AP24" s="52"/>
    </row>
    <row r="25" spans="2:42">
      <c r="B25" s="63" t="s">
        <v>278</v>
      </c>
      <c r="C25" s="71" t="s">
        <v>293</v>
      </c>
      <c r="D25" s="86"/>
      <c r="E25" s="86"/>
      <c r="F25" s="86"/>
      <c r="G25" s="86"/>
      <c r="H25" s="86"/>
      <c r="I25" s="86"/>
      <c r="J25" s="86"/>
      <c r="K25" s="86"/>
      <c r="L25" s="101"/>
      <c r="M25" s="71"/>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101"/>
      <c r="AP25" s="52"/>
    </row>
    <row r="26" spans="2:42">
      <c r="B26" s="64"/>
      <c r="C26" s="73" t="s">
        <v>402</v>
      </c>
      <c r="D26" s="88"/>
      <c r="E26" s="88"/>
      <c r="F26" s="88"/>
      <c r="G26" s="88"/>
      <c r="H26" s="88"/>
      <c r="I26" s="88"/>
      <c r="J26" s="88"/>
      <c r="K26" s="88"/>
      <c r="L26" s="103"/>
      <c r="M26" s="113"/>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68"/>
      <c r="AP26" s="52"/>
    </row>
    <row r="27" spans="2:42" ht="13.5" customHeight="1">
      <c r="B27" s="64"/>
      <c r="C27" s="76" t="s">
        <v>298</v>
      </c>
      <c r="D27" s="76"/>
      <c r="E27" s="76"/>
      <c r="F27" s="76"/>
      <c r="G27" s="76"/>
      <c r="H27" s="76"/>
      <c r="I27" s="76"/>
      <c r="J27" s="76"/>
      <c r="K27" s="76"/>
      <c r="L27" s="76"/>
      <c r="M27" s="109" t="s">
        <v>310</v>
      </c>
      <c r="N27" s="118"/>
      <c r="O27" s="118"/>
      <c r="P27" s="118"/>
      <c r="Q27" s="118"/>
      <c r="R27" s="118"/>
      <c r="S27" s="118"/>
      <c r="T27" s="142" t="s">
        <v>42</v>
      </c>
      <c r="U27" s="118"/>
      <c r="V27" s="118"/>
      <c r="W27" s="118"/>
      <c r="X27" s="142" t="s">
        <v>17</v>
      </c>
      <c r="Y27" s="118"/>
      <c r="Z27" s="118"/>
      <c r="AA27" s="118"/>
      <c r="AB27" s="118"/>
      <c r="AC27" s="118"/>
      <c r="AD27" s="118"/>
      <c r="AE27" s="118"/>
      <c r="AF27" s="118"/>
      <c r="AG27" s="118"/>
      <c r="AH27" s="118"/>
      <c r="AI27" s="118"/>
      <c r="AJ27" s="118"/>
      <c r="AK27" s="118"/>
      <c r="AL27" s="118"/>
      <c r="AM27" s="118"/>
      <c r="AN27" s="160"/>
      <c r="AP27" s="52"/>
    </row>
    <row r="28" spans="2:42" ht="14.25" customHeight="1">
      <c r="B28" s="64"/>
      <c r="C28" s="76"/>
      <c r="D28" s="76"/>
      <c r="E28" s="76"/>
      <c r="F28" s="76"/>
      <c r="G28" s="76"/>
      <c r="H28" s="76"/>
      <c r="I28" s="76"/>
      <c r="J28" s="76"/>
      <c r="K28" s="76"/>
      <c r="L28" s="76"/>
      <c r="M28" s="110" t="s">
        <v>103</v>
      </c>
      <c r="N28" s="119"/>
      <c r="O28" s="119"/>
      <c r="P28" s="119"/>
      <c r="Q28" s="132" t="s">
        <v>315</v>
      </c>
      <c r="R28" s="119"/>
      <c r="S28" s="119"/>
      <c r="T28" s="119"/>
      <c r="U28" s="119"/>
      <c r="V28" s="149" t="s">
        <v>404</v>
      </c>
      <c r="W28" s="149"/>
      <c r="X28" s="119"/>
      <c r="Y28" s="119"/>
      <c r="Z28" s="119"/>
      <c r="AA28" s="119"/>
      <c r="AB28" s="119"/>
      <c r="AC28" s="119"/>
      <c r="AD28" s="119"/>
      <c r="AE28" s="119"/>
      <c r="AF28" s="119"/>
      <c r="AG28" s="119"/>
      <c r="AH28" s="119"/>
      <c r="AI28" s="119"/>
      <c r="AJ28" s="119"/>
      <c r="AK28" s="119"/>
      <c r="AL28" s="119"/>
      <c r="AM28" s="119"/>
      <c r="AN28" s="165"/>
      <c r="AP28" s="52"/>
    </row>
    <row r="29" spans="2:42">
      <c r="B29" s="64"/>
      <c r="C29" s="76"/>
      <c r="D29" s="76"/>
      <c r="E29" s="76"/>
      <c r="F29" s="76"/>
      <c r="G29" s="76"/>
      <c r="H29" s="76"/>
      <c r="I29" s="76"/>
      <c r="J29" s="76"/>
      <c r="K29" s="76"/>
      <c r="L29" s="76"/>
      <c r="M29" s="111"/>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66"/>
      <c r="AP29" s="52"/>
    </row>
    <row r="30" spans="2:42" ht="14.25" customHeight="1">
      <c r="B30" s="64"/>
      <c r="C30" s="76" t="s">
        <v>295</v>
      </c>
      <c r="D30" s="76"/>
      <c r="E30" s="76"/>
      <c r="F30" s="76"/>
      <c r="G30" s="76"/>
      <c r="H30" s="76"/>
      <c r="I30" s="76"/>
      <c r="J30" s="76"/>
      <c r="K30" s="76"/>
      <c r="L30" s="76"/>
      <c r="M30" s="69" t="s">
        <v>312</v>
      </c>
      <c r="N30" s="85"/>
      <c r="O30" s="85"/>
      <c r="P30" s="85"/>
      <c r="Q30" s="97"/>
      <c r="R30" s="137"/>
      <c r="S30" s="140"/>
      <c r="T30" s="140"/>
      <c r="U30" s="140"/>
      <c r="V30" s="140"/>
      <c r="W30" s="140"/>
      <c r="X30" s="140"/>
      <c r="Y30" s="140"/>
      <c r="Z30" s="140"/>
      <c r="AA30" s="155"/>
      <c r="AB30" s="109" t="s">
        <v>307</v>
      </c>
      <c r="AC30" s="118"/>
      <c r="AD30" s="118"/>
      <c r="AE30" s="118"/>
      <c r="AF30" s="160"/>
      <c r="AG30" s="137"/>
      <c r="AH30" s="140"/>
      <c r="AI30" s="140"/>
      <c r="AJ30" s="140"/>
      <c r="AK30" s="140"/>
      <c r="AL30" s="140"/>
      <c r="AM30" s="140"/>
      <c r="AN30" s="155"/>
      <c r="AP30" s="52"/>
    </row>
    <row r="31" spans="2:42" ht="13.5" customHeight="1">
      <c r="B31" s="64"/>
      <c r="C31" s="77" t="s">
        <v>10</v>
      </c>
      <c r="D31" s="77"/>
      <c r="E31" s="77"/>
      <c r="F31" s="77"/>
      <c r="G31" s="77"/>
      <c r="H31" s="77"/>
      <c r="I31" s="77"/>
      <c r="J31" s="77"/>
      <c r="K31" s="77"/>
      <c r="L31" s="77"/>
      <c r="M31" s="109" t="s">
        <v>310</v>
      </c>
      <c r="N31" s="118"/>
      <c r="O31" s="118"/>
      <c r="P31" s="118"/>
      <c r="Q31" s="118"/>
      <c r="R31" s="118"/>
      <c r="S31" s="118"/>
      <c r="T31" s="142" t="s">
        <v>42</v>
      </c>
      <c r="U31" s="118"/>
      <c r="V31" s="118"/>
      <c r="W31" s="118"/>
      <c r="X31" s="142" t="s">
        <v>17</v>
      </c>
      <c r="Y31" s="118"/>
      <c r="Z31" s="118"/>
      <c r="AA31" s="118"/>
      <c r="AB31" s="118"/>
      <c r="AC31" s="118"/>
      <c r="AD31" s="118"/>
      <c r="AE31" s="118"/>
      <c r="AF31" s="118"/>
      <c r="AG31" s="118"/>
      <c r="AH31" s="118"/>
      <c r="AI31" s="118"/>
      <c r="AJ31" s="118"/>
      <c r="AK31" s="118"/>
      <c r="AL31" s="118"/>
      <c r="AM31" s="118"/>
      <c r="AN31" s="160"/>
      <c r="AP31" s="52"/>
    </row>
    <row r="32" spans="2:42" ht="14.25" customHeight="1">
      <c r="B32" s="64"/>
      <c r="C32" s="77"/>
      <c r="D32" s="77"/>
      <c r="E32" s="77"/>
      <c r="F32" s="77"/>
      <c r="G32" s="77"/>
      <c r="H32" s="77"/>
      <c r="I32" s="77"/>
      <c r="J32" s="77"/>
      <c r="K32" s="77"/>
      <c r="L32" s="77"/>
      <c r="M32" s="110" t="s">
        <v>103</v>
      </c>
      <c r="N32" s="119"/>
      <c r="O32" s="119"/>
      <c r="P32" s="119"/>
      <c r="Q32" s="132" t="s">
        <v>315</v>
      </c>
      <c r="R32" s="119"/>
      <c r="S32" s="119"/>
      <c r="T32" s="119"/>
      <c r="U32" s="119"/>
      <c r="V32" s="149" t="s">
        <v>404</v>
      </c>
      <c r="W32" s="149"/>
      <c r="X32" s="119"/>
      <c r="Y32" s="119"/>
      <c r="Z32" s="119"/>
      <c r="AA32" s="119"/>
      <c r="AB32" s="119"/>
      <c r="AC32" s="119"/>
      <c r="AD32" s="119"/>
      <c r="AE32" s="119"/>
      <c r="AF32" s="119"/>
      <c r="AG32" s="119"/>
      <c r="AH32" s="119"/>
      <c r="AI32" s="119"/>
      <c r="AJ32" s="119"/>
      <c r="AK32" s="119"/>
      <c r="AL32" s="119"/>
      <c r="AM32" s="119"/>
      <c r="AN32" s="165"/>
      <c r="AP32" s="52"/>
    </row>
    <row r="33" spans="2:42">
      <c r="B33" s="64"/>
      <c r="C33" s="77"/>
      <c r="D33" s="77"/>
      <c r="E33" s="77"/>
      <c r="F33" s="77"/>
      <c r="G33" s="77"/>
      <c r="H33" s="77"/>
      <c r="I33" s="77"/>
      <c r="J33" s="77"/>
      <c r="K33" s="77"/>
      <c r="L33" s="77"/>
      <c r="M33" s="111"/>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66"/>
      <c r="AP33" s="52"/>
    </row>
    <row r="34" spans="2:42" ht="14.25" customHeight="1">
      <c r="B34" s="64"/>
      <c r="C34" s="76" t="s">
        <v>295</v>
      </c>
      <c r="D34" s="76"/>
      <c r="E34" s="76"/>
      <c r="F34" s="76"/>
      <c r="G34" s="76"/>
      <c r="H34" s="76"/>
      <c r="I34" s="76"/>
      <c r="J34" s="76"/>
      <c r="K34" s="76"/>
      <c r="L34" s="76"/>
      <c r="M34" s="69" t="s">
        <v>312</v>
      </c>
      <c r="N34" s="85"/>
      <c r="O34" s="85"/>
      <c r="P34" s="85"/>
      <c r="Q34" s="97"/>
      <c r="R34" s="137"/>
      <c r="S34" s="140"/>
      <c r="T34" s="140"/>
      <c r="U34" s="140"/>
      <c r="V34" s="140"/>
      <c r="W34" s="140"/>
      <c r="X34" s="140"/>
      <c r="Y34" s="140"/>
      <c r="Z34" s="140"/>
      <c r="AA34" s="155"/>
      <c r="AB34" s="109" t="s">
        <v>307</v>
      </c>
      <c r="AC34" s="118"/>
      <c r="AD34" s="118"/>
      <c r="AE34" s="118"/>
      <c r="AF34" s="160"/>
      <c r="AG34" s="137"/>
      <c r="AH34" s="140"/>
      <c r="AI34" s="140"/>
      <c r="AJ34" s="140"/>
      <c r="AK34" s="140"/>
      <c r="AL34" s="140"/>
      <c r="AM34" s="140"/>
      <c r="AN34" s="155"/>
      <c r="AP34" s="52"/>
    </row>
    <row r="35" spans="2:42" ht="14.25" customHeight="1">
      <c r="B35" s="64"/>
      <c r="C35" s="76" t="s">
        <v>299</v>
      </c>
      <c r="D35" s="76"/>
      <c r="E35" s="76"/>
      <c r="F35" s="76"/>
      <c r="G35" s="76"/>
      <c r="H35" s="76"/>
      <c r="I35" s="76"/>
      <c r="J35" s="76"/>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P35" s="52"/>
    </row>
    <row r="36" spans="2:42" ht="13.5" customHeight="1">
      <c r="B36" s="64"/>
      <c r="C36" s="76" t="s">
        <v>300</v>
      </c>
      <c r="D36" s="76"/>
      <c r="E36" s="76"/>
      <c r="F36" s="76"/>
      <c r="G36" s="76"/>
      <c r="H36" s="76"/>
      <c r="I36" s="76"/>
      <c r="J36" s="76"/>
      <c r="K36" s="76"/>
      <c r="L36" s="76"/>
      <c r="M36" s="109" t="s">
        <v>310</v>
      </c>
      <c r="N36" s="118"/>
      <c r="O36" s="118"/>
      <c r="P36" s="118"/>
      <c r="Q36" s="118"/>
      <c r="R36" s="118"/>
      <c r="S36" s="118"/>
      <c r="T36" s="142" t="s">
        <v>42</v>
      </c>
      <c r="U36" s="118"/>
      <c r="V36" s="118"/>
      <c r="W36" s="118"/>
      <c r="X36" s="142" t="s">
        <v>17</v>
      </c>
      <c r="Y36" s="118"/>
      <c r="Z36" s="118"/>
      <c r="AA36" s="118"/>
      <c r="AB36" s="118"/>
      <c r="AC36" s="118"/>
      <c r="AD36" s="118"/>
      <c r="AE36" s="118"/>
      <c r="AF36" s="118"/>
      <c r="AG36" s="118"/>
      <c r="AH36" s="118"/>
      <c r="AI36" s="118"/>
      <c r="AJ36" s="118"/>
      <c r="AK36" s="118"/>
      <c r="AL36" s="118"/>
      <c r="AM36" s="118"/>
      <c r="AN36" s="160"/>
      <c r="AP36" s="52"/>
    </row>
    <row r="37" spans="2:42" ht="14.25" customHeight="1">
      <c r="B37" s="64"/>
      <c r="C37" s="76"/>
      <c r="D37" s="76"/>
      <c r="E37" s="76"/>
      <c r="F37" s="76"/>
      <c r="G37" s="76"/>
      <c r="H37" s="76"/>
      <c r="I37" s="76"/>
      <c r="J37" s="76"/>
      <c r="K37" s="76"/>
      <c r="L37" s="76"/>
      <c r="M37" s="110" t="s">
        <v>103</v>
      </c>
      <c r="N37" s="119"/>
      <c r="O37" s="119"/>
      <c r="P37" s="119"/>
      <c r="Q37" s="132" t="s">
        <v>315</v>
      </c>
      <c r="R37" s="119"/>
      <c r="S37" s="119"/>
      <c r="T37" s="119"/>
      <c r="U37" s="119"/>
      <c r="V37" s="149" t="s">
        <v>404</v>
      </c>
      <c r="W37" s="149"/>
      <c r="X37" s="119"/>
      <c r="Y37" s="119"/>
      <c r="Z37" s="119"/>
      <c r="AA37" s="119"/>
      <c r="AB37" s="119"/>
      <c r="AC37" s="119"/>
      <c r="AD37" s="119"/>
      <c r="AE37" s="119"/>
      <c r="AF37" s="119"/>
      <c r="AG37" s="119"/>
      <c r="AH37" s="119"/>
      <c r="AI37" s="119"/>
      <c r="AJ37" s="119"/>
      <c r="AK37" s="119"/>
      <c r="AL37" s="119"/>
      <c r="AM37" s="119"/>
      <c r="AN37" s="165"/>
      <c r="AP37" s="52"/>
    </row>
    <row r="38" spans="2:42">
      <c r="B38" s="65"/>
      <c r="C38" s="76"/>
      <c r="D38" s="76"/>
      <c r="E38" s="76"/>
      <c r="F38" s="76"/>
      <c r="G38" s="76"/>
      <c r="H38" s="76"/>
      <c r="I38" s="76"/>
      <c r="J38" s="76"/>
      <c r="K38" s="76"/>
      <c r="L38" s="76"/>
      <c r="M38" s="111"/>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66"/>
      <c r="AP38" s="52"/>
    </row>
    <row r="39" spans="2:42" ht="13.5" customHeight="1">
      <c r="B39" s="66" t="s">
        <v>87</v>
      </c>
      <c r="C39" s="78" t="s">
        <v>301</v>
      </c>
      <c r="D39" s="78"/>
      <c r="E39" s="78"/>
      <c r="F39" s="78"/>
      <c r="G39" s="78"/>
      <c r="H39" s="78"/>
      <c r="I39" s="78"/>
      <c r="J39" s="78"/>
      <c r="K39" s="78"/>
      <c r="L39" s="78"/>
      <c r="M39" s="78"/>
      <c r="N39" s="78"/>
      <c r="O39" s="126" t="s">
        <v>313</v>
      </c>
      <c r="P39" s="129"/>
      <c r="Q39" s="134" t="s">
        <v>316</v>
      </c>
      <c r="R39" s="134"/>
      <c r="S39" s="134"/>
      <c r="T39" s="134"/>
      <c r="U39" s="143"/>
      <c r="V39" s="82" t="s">
        <v>322</v>
      </c>
      <c r="W39" s="92"/>
      <c r="X39" s="92"/>
      <c r="Y39" s="92"/>
      <c r="Z39" s="92"/>
      <c r="AA39" s="92"/>
      <c r="AB39" s="92"/>
      <c r="AC39" s="92"/>
      <c r="AD39" s="145"/>
      <c r="AE39" s="158" t="s">
        <v>14</v>
      </c>
      <c r="AF39" s="134"/>
      <c r="AG39" s="134"/>
      <c r="AH39" s="134"/>
      <c r="AI39" s="134"/>
      <c r="AJ39" s="158" t="s">
        <v>110</v>
      </c>
      <c r="AK39" s="134"/>
      <c r="AL39" s="134"/>
      <c r="AM39" s="134"/>
      <c r="AN39" s="143"/>
      <c r="AP39" s="52"/>
    </row>
    <row r="40" spans="2:42" ht="14.25" customHeight="1">
      <c r="B40" s="67"/>
      <c r="C40" s="79"/>
      <c r="D40" s="79"/>
      <c r="E40" s="79"/>
      <c r="F40" s="79"/>
      <c r="G40" s="79"/>
      <c r="H40" s="79"/>
      <c r="I40" s="79"/>
      <c r="J40" s="79"/>
      <c r="K40" s="79"/>
      <c r="L40" s="79"/>
      <c r="M40" s="79"/>
      <c r="N40" s="79"/>
      <c r="O40" s="127"/>
      <c r="P40" s="130"/>
      <c r="Q40" s="135" t="s">
        <v>317</v>
      </c>
      <c r="R40" s="135"/>
      <c r="S40" s="135"/>
      <c r="T40" s="135"/>
      <c r="U40" s="144"/>
      <c r="V40" s="83"/>
      <c r="W40" s="93"/>
      <c r="X40" s="93"/>
      <c r="Y40" s="93"/>
      <c r="Z40" s="93"/>
      <c r="AA40" s="93"/>
      <c r="AB40" s="93"/>
      <c r="AC40" s="93"/>
      <c r="AD40" s="146"/>
      <c r="AE40" s="159" t="s">
        <v>317</v>
      </c>
      <c r="AF40" s="135"/>
      <c r="AG40" s="135"/>
      <c r="AH40" s="135"/>
      <c r="AI40" s="135"/>
      <c r="AJ40" s="161" t="s">
        <v>61</v>
      </c>
      <c r="AK40" s="162"/>
      <c r="AL40" s="162"/>
      <c r="AM40" s="162"/>
      <c r="AN40" s="169"/>
      <c r="AP40" s="52"/>
    </row>
    <row r="41" spans="2:42" ht="30.75" customHeight="1">
      <c r="B41" s="67"/>
      <c r="C41" s="64"/>
      <c r="D41" s="90"/>
      <c r="E41" s="95" t="s">
        <v>19</v>
      </c>
      <c r="F41" s="95"/>
      <c r="G41" s="95"/>
      <c r="H41" s="95"/>
      <c r="I41" s="95"/>
      <c r="J41" s="95"/>
      <c r="K41" s="95"/>
      <c r="L41" s="95"/>
      <c r="M41" s="95"/>
      <c r="N41" s="123"/>
      <c r="O41" s="128"/>
      <c r="P41" s="131"/>
      <c r="Q41" s="136"/>
      <c r="R41" s="91"/>
      <c r="S41" s="91"/>
      <c r="T41" s="91"/>
      <c r="U41" s="133"/>
      <c r="V41" s="150" t="s">
        <v>3</v>
      </c>
      <c r="W41" s="152" t="s">
        <v>324</v>
      </c>
      <c r="X41" s="152"/>
      <c r="Y41" s="154" t="s">
        <v>3</v>
      </c>
      <c r="Z41" s="152" t="s">
        <v>325</v>
      </c>
      <c r="AA41" s="152"/>
      <c r="AB41" s="154" t="s">
        <v>3</v>
      </c>
      <c r="AC41" s="152" t="s">
        <v>107</v>
      </c>
      <c r="AD41" s="157"/>
      <c r="AE41" s="137"/>
      <c r="AF41" s="140"/>
      <c r="AG41" s="140"/>
      <c r="AH41" s="140"/>
      <c r="AI41" s="155"/>
      <c r="AJ41" s="138"/>
      <c r="AK41" s="141"/>
      <c r="AL41" s="141"/>
      <c r="AM41" s="141"/>
      <c r="AN41" s="156"/>
      <c r="AP41" s="52"/>
    </row>
    <row r="42" spans="2:42" ht="30.75" customHeight="1">
      <c r="B42" s="67"/>
      <c r="C42" s="64"/>
      <c r="D42" s="90"/>
      <c r="E42" s="95" t="s">
        <v>302</v>
      </c>
      <c r="F42" s="96"/>
      <c r="G42" s="96"/>
      <c r="H42" s="96"/>
      <c r="I42" s="96"/>
      <c r="J42" s="96"/>
      <c r="K42" s="96"/>
      <c r="L42" s="96"/>
      <c r="M42" s="96"/>
      <c r="N42" s="124"/>
      <c r="O42" s="128"/>
      <c r="P42" s="131"/>
      <c r="Q42" s="136"/>
      <c r="R42" s="91"/>
      <c r="S42" s="91"/>
      <c r="T42" s="91"/>
      <c r="U42" s="133"/>
      <c r="V42" s="150" t="s">
        <v>3</v>
      </c>
      <c r="W42" s="152" t="s">
        <v>324</v>
      </c>
      <c r="X42" s="152"/>
      <c r="Y42" s="154" t="s">
        <v>3</v>
      </c>
      <c r="Z42" s="152" t="s">
        <v>325</v>
      </c>
      <c r="AA42" s="152"/>
      <c r="AB42" s="154" t="s">
        <v>3</v>
      </c>
      <c r="AC42" s="152" t="s">
        <v>107</v>
      </c>
      <c r="AD42" s="157"/>
      <c r="AE42" s="137"/>
      <c r="AF42" s="140"/>
      <c r="AG42" s="140"/>
      <c r="AH42" s="140"/>
      <c r="AI42" s="155"/>
      <c r="AJ42" s="138"/>
      <c r="AK42" s="141"/>
      <c r="AL42" s="141"/>
      <c r="AM42" s="141"/>
      <c r="AN42" s="156"/>
      <c r="AP42" s="52"/>
    </row>
    <row r="43" spans="2:42" ht="30.75" customHeight="1">
      <c r="B43" s="67"/>
      <c r="C43" s="64"/>
      <c r="D43" s="90"/>
      <c r="E43" s="95" t="s">
        <v>41</v>
      </c>
      <c r="F43" s="96"/>
      <c r="G43" s="96"/>
      <c r="H43" s="96"/>
      <c r="I43" s="96"/>
      <c r="J43" s="96"/>
      <c r="K43" s="96"/>
      <c r="L43" s="96"/>
      <c r="M43" s="96"/>
      <c r="N43" s="124"/>
      <c r="O43" s="128"/>
      <c r="P43" s="131"/>
      <c r="Q43" s="136"/>
      <c r="R43" s="91"/>
      <c r="S43" s="91"/>
      <c r="T43" s="91"/>
      <c r="U43" s="133"/>
      <c r="V43" s="150" t="s">
        <v>3</v>
      </c>
      <c r="W43" s="152" t="s">
        <v>324</v>
      </c>
      <c r="X43" s="152"/>
      <c r="Y43" s="154" t="s">
        <v>3</v>
      </c>
      <c r="Z43" s="152" t="s">
        <v>325</v>
      </c>
      <c r="AA43" s="152"/>
      <c r="AB43" s="154" t="s">
        <v>3</v>
      </c>
      <c r="AC43" s="152" t="s">
        <v>107</v>
      </c>
      <c r="AD43" s="157"/>
      <c r="AE43" s="137"/>
      <c r="AF43" s="140"/>
      <c r="AG43" s="140"/>
      <c r="AH43" s="140"/>
      <c r="AI43" s="155"/>
      <c r="AJ43" s="138"/>
      <c r="AK43" s="141"/>
      <c r="AL43" s="141"/>
      <c r="AM43" s="141"/>
      <c r="AN43" s="156"/>
      <c r="AP43" s="52"/>
    </row>
    <row r="44" spans="2:42" ht="30.75" customHeight="1">
      <c r="B44" s="67"/>
      <c r="C44" s="64"/>
      <c r="D44" s="90"/>
      <c r="E44" s="95" t="s">
        <v>15</v>
      </c>
      <c r="F44" s="96"/>
      <c r="G44" s="96"/>
      <c r="H44" s="96"/>
      <c r="I44" s="96"/>
      <c r="J44" s="96"/>
      <c r="K44" s="96"/>
      <c r="L44" s="96"/>
      <c r="M44" s="96"/>
      <c r="N44" s="124"/>
      <c r="O44" s="128"/>
      <c r="P44" s="131"/>
      <c r="Q44" s="136"/>
      <c r="R44" s="91"/>
      <c r="S44" s="91"/>
      <c r="T44" s="91"/>
      <c r="U44" s="133"/>
      <c r="V44" s="150" t="s">
        <v>3</v>
      </c>
      <c r="W44" s="152" t="s">
        <v>324</v>
      </c>
      <c r="X44" s="152"/>
      <c r="Y44" s="154" t="s">
        <v>3</v>
      </c>
      <c r="Z44" s="152" t="s">
        <v>325</v>
      </c>
      <c r="AA44" s="152"/>
      <c r="AB44" s="154" t="s">
        <v>3</v>
      </c>
      <c r="AC44" s="152" t="s">
        <v>107</v>
      </c>
      <c r="AD44" s="157"/>
      <c r="AE44" s="137"/>
      <c r="AF44" s="140"/>
      <c r="AG44" s="140"/>
      <c r="AH44" s="140"/>
      <c r="AI44" s="155"/>
      <c r="AJ44" s="138"/>
      <c r="AK44" s="141"/>
      <c r="AL44" s="141"/>
      <c r="AM44" s="141"/>
      <c r="AN44" s="156"/>
      <c r="AP44" s="52"/>
    </row>
    <row r="45" spans="2:42" ht="30.75" customHeight="1">
      <c r="B45" s="67"/>
      <c r="C45" s="64"/>
      <c r="D45" s="90"/>
      <c r="E45" s="95" t="s">
        <v>305</v>
      </c>
      <c r="F45" s="96"/>
      <c r="G45" s="96"/>
      <c r="H45" s="96"/>
      <c r="I45" s="96"/>
      <c r="J45" s="96"/>
      <c r="K45" s="96"/>
      <c r="L45" s="96"/>
      <c r="M45" s="96"/>
      <c r="N45" s="124"/>
      <c r="O45" s="128"/>
      <c r="P45" s="131"/>
      <c r="Q45" s="136"/>
      <c r="R45" s="91"/>
      <c r="S45" s="91"/>
      <c r="T45" s="91"/>
      <c r="U45" s="133"/>
      <c r="V45" s="150" t="s">
        <v>3</v>
      </c>
      <c r="W45" s="152" t="s">
        <v>324</v>
      </c>
      <c r="X45" s="152"/>
      <c r="Y45" s="154" t="s">
        <v>3</v>
      </c>
      <c r="Z45" s="152" t="s">
        <v>325</v>
      </c>
      <c r="AA45" s="152"/>
      <c r="AB45" s="154" t="s">
        <v>3</v>
      </c>
      <c r="AC45" s="152" t="s">
        <v>107</v>
      </c>
      <c r="AD45" s="157"/>
      <c r="AE45" s="137"/>
      <c r="AF45" s="140"/>
      <c r="AG45" s="140"/>
      <c r="AH45" s="140"/>
      <c r="AI45" s="155"/>
      <c r="AJ45" s="138"/>
      <c r="AK45" s="141"/>
      <c r="AL45" s="141"/>
      <c r="AM45" s="141"/>
      <c r="AN45" s="156"/>
      <c r="AP45" s="52"/>
    </row>
    <row r="46" spans="2:42" ht="30.75" customHeight="1">
      <c r="B46" s="67"/>
      <c r="C46" s="64"/>
      <c r="D46" s="90"/>
      <c r="E46" s="95" t="s">
        <v>306</v>
      </c>
      <c r="F46" s="96"/>
      <c r="G46" s="96"/>
      <c r="H46" s="96"/>
      <c r="I46" s="96"/>
      <c r="J46" s="96"/>
      <c r="K46" s="96"/>
      <c r="L46" s="96"/>
      <c r="M46" s="96"/>
      <c r="N46" s="124"/>
      <c r="O46" s="128"/>
      <c r="P46" s="131"/>
      <c r="Q46" s="136"/>
      <c r="R46" s="91"/>
      <c r="S46" s="91"/>
      <c r="T46" s="91"/>
      <c r="U46" s="133"/>
      <c r="V46" s="150" t="s">
        <v>3</v>
      </c>
      <c r="W46" s="152" t="s">
        <v>324</v>
      </c>
      <c r="X46" s="152"/>
      <c r="Y46" s="154" t="s">
        <v>3</v>
      </c>
      <c r="Z46" s="152" t="s">
        <v>325</v>
      </c>
      <c r="AA46" s="152"/>
      <c r="AB46" s="154" t="s">
        <v>3</v>
      </c>
      <c r="AC46" s="152" t="s">
        <v>107</v>
      </c>
      <c r="AD46" s="157"/>
      <c r="AE46" s="137"/>
      <c r="AF46" s="140"/>
      <c r="AG46" s="140"/>
      <c r="AH46" s="140"/>
      <c r="AI46" s="155"/>
      <c r="AJ46" s="138"/>
      <c r="AK46" s="141"/>
      <c r="AL46" s="141"/>
      <c r="AM46" s="141"/>
      <c r="AN46" s="156"/>
      <c r="AP46" s="52"/>
    </row>
    <row r="47" spans="2:42" ht="14.25" customHeight="1">
      <c r="B47" s="68" t="s">
        <v>89</v>
      </c>
      <c r="C47" s="80"/>
      <c r="D47" s="80"/>
      <c r="E47" s="80"/>
      <c r="F47" s="80"/>
      <c r="G47" s="80"/>
      <c r="H47" s="80"/>
      <c r="I47" s="80"/>
      <c r="J47" s="80"/>
      <c r="K47" s="80"/>
      <c r="L47" s="106"/>
      <c r="M47" s="114"/>
      <c r="N47" s="125"/>
      <c r="O47" s="125"/>
      <c r="P47" s="125"/>
      <c r="Q47" s="125"/>
      <c r="R47" s="139"/>
      <c r="S47" s="139"/>
      <c r="T47" s="139"/>
      <c r="U47" s="139"/>
      <c r="V47" s="151"/>
      <c r="W47" s="153"/>
      <c r="X47" s="153"/>
      <c r="Y47" s="153"/>
      <c r="Z47" s="153"/>
      <c r="AA47" s="153"/>
      <c r="AB47" s="153"/>
      <c r="AC47" s="153"/>
      <c r="AD47" s="153"/>
      <c r="AE47" s="153"/>
      <c r="AF47" s="153"/>
      <c r="AG47" s="153"/>
      <c r="AH47" s="153"/>
      <c r="AI47" s="153"/>
      <c r="AJ47" s="153"/>
      <c r="AK47" s="153"/>
      <c r="AL47" s="153"/>
      <c r="AM47" s="153"/>
      <c r="AN47" s="153"/>
      <c r="AP47" s="52"/>
    </row>
    <row r="48" spans="2:42" ht="14.25" customHeight="1">
      <c r="B48" s="60" t="s">
        <v>280</v>
      </c>
      <c r="C48" s="81" t="s">
        <v>101</v>
      </c>
      <c r="D48" s="91"/>
      <c r="E48" s="91"/>
      <c r="F48" s="91"/>
      <c r="G48" s="91"/>
      <c r="H48" s="91"/>
      <c r="I48" s="91"/>
      <c r="J48" s="91"/>
      <c r="K48" s="91"/>
      <c r="L48" s="91"/>
      <c r="M48" s="91"/>
      <c r="N48" s="91"/>
      <c r="O48" s="91"/>
      <c r="P48" s="91"/>
      <c r="Q48" s="91"/>
      <c r="R48" s="91"/>
      <c r="S48" s="91"/>
      <c r="T48" s="91"/>
      <c r="U48" s="133"/>
      <c r="V48" s="81" t="s">
        <v>58</v>
      </c>
      <c r="W48" s="91"/>
      <c r="X48" s="91"/>
      <c r="Y48" s="91"/>
      <c r="Z48" s="91"/>
      <c r="AA48" s="91"/>
      <c r="AB48" s="91"/>
      <c r="AC48" s="91"/>
      <c r="AD48" s="91"/>
      <c r="AE48" s="91"/>
      <c r="AF48" s="91"/>
      <c r="AG48" s="91"/>
      <c r="AH48" s="91"/>
      <c r="AI48" s="91"/>
      <c r="AJ48" s="91"/>
      <c r="AK48" s="91"/>
      <c r="AL48" s="91"/>
      <c r="AM48" s="91"/>
      <c r="AN48" s="133"/>
      <c r="AP48" s="52"/>
    </row>
    <row r="49" spans="2:42">
      <c r="B49" s="61"/>
      <c r="C49" s="82"/>
      <c r="D49" s="92"/>
      <c r="E49" s="92"/>
      <c r="F49" s="92"/>
      <c r="G49" s="92"/>
      <c r="H49" s="92"/>
      <c r="I49" s="92"/>
      <c r="J49" s="92"/>
      <c r="K49" s="92"/>
      <c r="L49" s="92"/>
      <c r="M49" s="92"/>
      <c r="N49" s="92"/>
      <c r="O49" s="92"/>
      <c r="P49" s="92"/>
      <c r="Q49" s="92"/>
      <c r="R49" s="92"/>
      <c r="S49" s="92"/>
      <c r="T49" s="92"/>
      <c r="U49" s="145"/>
      <c r="V49" s="82"/>
      <c r="W49" s="92"/>
      <c r="X49" s="92"/>
      <c r="Y49" s="92"/>
      <c r="Z49" s="92"/>
      <c r="AA49" s="92"/>
      <c r="AB49" s="92"/>
      <c r="AC49" s="92"/>
      <c r="AD49" s="92"/>
      <c r="AE49" s="92"/>
      <c r="AF49" s="92"/>
      <c r="AG49" s="92"/>
      <c r="AH49" s="92"/>
      <c r="AI49" s="92"/>
      <c r="AJ49" s="92"/>
      <c r="AK49" s="92"/>
      <c r="AL49" s="92"/>
      <c r="AM49" s="92"/>
      <c r="AN49" s="145"/>
      <c r="AP49" s="52"/>
    </row>
    <row r="50" spans="2:42">
      <c r="B50" s="61"/>
      <c r="C50" s="83"/>
      <c r="D50" s="93"/>
      <c r="E50" s="93"/>
      <c r="F50" s="93"/>
      <c r="G50" s="93"/>
      <c r="H50" s="93"/>
      <c r="I50" s="93"/>
      <c r="J50" s="93"/>
      <c r="K50" s="93"/>
      <c r="L50" s="93"/>
      <c r="M50" s="93"/>
      <c r="N50" s="93"/>
      <c r="O50" s="93"/>
      <c r="P50" s="93"/>
      <c r="Q50" s="93"/>
      <c r="R50" s="93"/>
      <c r="S50" s="93"/>
      <c r="T50" s="93"/>
      <c r="U50" s="146"/>
      <c r="V50" s="83"/>
      <c r="W50" s="93"/>
      <c r="X50" s="93"/>
      <c r="Y50" s="93"/>
      <c r="Z50" s="93"/>
      <c r="AA50" s="93"/>
      <c r="AB50" s="93"/>
      <c r="AC50" s="93"/>
      <c r="AD50" s="93"/>
      <c r="AE50" s="93"/>
      <c r="AF50" s="93"/>
      <c r="AG50" s="93"/>
      <c r="AH50" s="93"/>
      <c r="AI50" s="93"/>
      <c r="AJ50" s="93"/>
      <c r="AK50" s="93"/>
      <c r="AL50" s="93"/>
      <c r="AM50" s="93"/>
      <c r="AN50" s="146"/>
      <c r="AP50" s="52"/>
    </row>
    <row r="51" spans="2:42">
      <c r="B51" s="61"/>
      <c r="C51" s="83"/>
      <c r="D51" s="93"/>
      <c r="E51" s="93"/>
      <c r="F51" s="93"/>
      <c r="G51" s="93"/>
      <c r="H51" s="93"/>
      <c r="I51" s="93"/>
      <c r="J51" s="93"/>
      <c r="K51" s="93"/>
      <c r="L51" s="93"/>
      <c r="M51" s="93"/>
      <c r="N51" s="93"/>
      <c r="O51" s="93"/>
      <c r="P51" s="93"/>
      <c r="Q51" s="93"/>
      <c r="R51" s="93"/>
      <c r="S51" s="93"/>
      <c r="T51" s="93"/>
      <c r="U51" s="146"/>
      <c r="V51" s="83"/>
      <c r="W51" s="93"/>
      <c r="X51" s="93"/>
      <c r="Y51" s="93"/>
      <c r="Z51" s="93"/>
      <c r="AA51" s="93"/>
      <c r="AB51" s="93"/>
      <c r="AC51" s="93"/>
      <c r="AD51" s="93"/>
      <c r="AE51" s="93"/>
      <c r="AF51" s="93"/>
      <c r="AG51" s="93"/>
      <c r="AH51" s="93"/>
      <c r="AI51" s="93"/>
      <c r="AJ51" s="93"/>
      <c r="AK51" s="93"/>
      <c r="AL51" s="93"/>
      <c r="AM51" s="93"/>
      <c r="AN51" s="146"/>
      <c r="AP51" s="52"/>
    </row>
    <row r="52" spans="2:42">
      <c r="B52" s="62"/>
      <c r="C52" s="84"/>
      <c r="D52" s="94"/>
      <c r="E52" s="94"/>
      <c r="F52" s="94"/>
      <c r="G52" s="94"/>
      <c r="H52" s="94"/>
      <c r="I52" s="94"/>
      <c r="J52" s="94"/>
      <c r="K52" s="94"/>
      <c r="L52" s="94"/>
      <c r="M52" s="94"/>
      <c r="N52" s="94"/>
      <c r="O52" s="94"/>
      <c r="P52" s="94"/>
      <c r="Q52" s="94"/>
      <c r="R52" s="94"/>
      <c r="S52" s="94"/>
      <c r="T52" s="94"/>
      <c r="U52" s="147"/>
      <c r="V52" s="84"/>
      <c r="W52" s="94"/>
      <c r="X52" s="94"/>
      <c r="Y52" s="94"/>
      <c r="Z52" s="94"/>
      <c r="AA52" s="94"/>
      <c r="AB52" s="94"/>
      <c r="AC52" s="94"/>
      <c r="AD52" s="94"/>
      <c r="AE52" s="94"/>
      <c r="AF52" s="94"/>
      <c r="AG52" s="94"/>
      <c r="AH52" s="94"/>
      <c r="AI52" s="94"/>
      <c r="AJ52" s="94"/>
      <c r="AK52" s="94"/>
      <c r="AL52" s="94"/>
      <c r="AM52" s="94"/>
      <c r="AN52" s="147"/>
      <c r="AP52" s="52"/>
    </row>
    <row r="53" spans="2:42" ht="14.25" customHeight="1">
      <c r="B53" s="69" t="s">
        <v>281</v>
      </c>
      <c r="C53" s="85"/>
      <c r="D53" s="85"/>
      <c r="E53" s="85"/>
      <c r="F53" s="97"/>
      <c r="G53" s="75" t="s">
        <v>274</v>
      </c>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P53" s="52"/>
    </row>
    <row r="55" spans="2:42" s="56" customFormat="1">
      <c r="B55" s="70" t="s">
        <v>282</v>
      </c>
      <c r="AP55" s="171"/>
    </row>
    <row r="56" spans="2:42" s="56" customFormat="1">
      <c r="B56" s="70" t="s">
        <v>284</v>
      </c>
      <c r="AP56" s="171"/>
    </row>
    <row r="57" spans="2:42" s="56" customFormat="1">
      <c r="B57" s="70" t="s">
        <v>285</v>
      </c>
      <c r="AP57" s="171"/>
    </row>
    <row r="58" spans="2:42" s="56" customFormat="1">
      <c r="B58" s="70" t="s">
        <v>287</v>
      </c>
      <c r="AP58" s="171"/>
    </row>
    <row r="59" spans="2:42" s="56" customFormat="1">
      <c r="B59" s="70" t="s">
        <v>94</v>
      </c>
      <c r="AP59" s="171"/>
    </row>
    <row r="60" spans="2:42" s="56" customFormat="1">
      <c r="B60" s="70" t="s">
        <v>96</v>
      </c>
      <c r="AP60" s="171"/>
    </row>
    <row r="61" spans="2:42" s="56" customFormat="1">
      <c r="B61" s="70" t="s">
        <v>288</v>
      </c>
      <c r="AP61" s="171"/>
    </row>
    <row r="62" spans="2:42" s="56" customFormat="1">
      <c r="B62" s="70" t="s">
        <v>68</v>
      </c>
      <c r="AP62" s="171"/>
    </row>
    <row r="63" spans="2:42" s="56" customFormat="1">
      <c r="B63" s="70" t="s">
        <v>290</v>
      </c>
      <c r="AP63" s="171"/>
    </row>
    <row r="64" spans="2:42" s="56" customFormat="1">
      <c r="B64" s="70" t="s">
        <v>291</v>
      </c>
      <c r="AP64" s="171"/>
    </row>
    <row r="65" spans="2:42" s="56" customFormat="1">
      <c r="B65" s="70" t="s">
        <v>292</v>
      </c>
      <c r="AP65" s="171"/>
    </row>
  </sheetData>
  <mergeCells count="171">
    <mergeCell ref="AB3:AF3"/>
    <mergeCell ref="AG3:AN3"/>
    <mergeCell ref="B5:AN5"/>
    <mergeCell ref="AF6:AG6"/>
    <mergeCell ref="AI6:AJ6"/>
    <mergeCell ref="AL6:AM6"/>
    <mergeCell ref="B7:J7"/>
    <mergeCell ref="V8:X8"/>
    <mergeCell ref="Y8:AN8"/>
    <mergeCell ref="Y9:AN9"/>
    <mergeCell ref="V10:X10"/>
    <mergeCell ref="Y10:AN10"/>
    <mergeCell ref="Y11:AN11"/>
    <mergeCell ref="N13:O13"/>
    <mergeCell ref="AB13:AI13"/>
    <mergeCell ref="AJ13:AN13"/>
    <mergeCell ref="C14:L14"/>
    <mergeCell ref="M14:AN14"/>
    <mergeCell ref="C15:L15"/>
    <mergeCell ref="M15:AN15"/>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M22:P22"/>
    <mergeCell ref="Q22:S22"/>
    <mergeCell ref="U22:W22"/>
    <mergeCell ref="Y22:AN22"/>
    <mergeCell ref="M23:P23"/>
    <mergeCell ref="R23:U23"/>
    <mergeCell ref="V23:W23"/>
    <mergeCell ref="X23:AN23"/>
    <mergeCell ref="M24:AN24"/>
    <mergeCell ref="C25:L25"/>
    <mergeCell ref="M25:AN25"/>
    <mergeCell ref="C26:L26"/>
    <mergeCell ref="M26:AN26"/>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M31:P31"/>
    <mergeCell ref="Q31:S31"/>
    <mergeCell ref="U31:W31"/>
    <mergeCell ref="Y31:AN31"/>
    <mergeCell ref="M32:P32"/>
    <mergeCell ref="R32:U32"/>
    <mergeCell ref="V32:W32"/>
    <mergeCell ref="X32:AN32"/>
    <mergeCell ref="M33:AN33"/>
    <mergeCell ref="C34:L34"/>
    <mergeCell ref="M34:Q34"/>
    <mergeCell ref="R34:AA34"/>
    <mergeCell ref="AB34:AF34"/>
    <mergeCell ref="AG34:AN34"/>
    <mergeCell ref="C35:L35"/>
    <mergeCell ref="M35:AN35"/>
    <mergeCell ref="M36:P36"/>
    <mergeCell ref="Q36:S36"/>
    <mergeCell ref="U36:W36"/>
    <mergeCell ref="Y36:AN36"/>
    <mergeCell ref="M37:P37"/>
    <mergeCell ref="R37:U37"/>
    <mergeCell ref="V37:W37"/>
    <mergeCell ref="X37:AN37"/>
    <mergeCell ref="M38:AN38"/>
    <mergeCell ref="Q39:U39"/>
    <mergeCell ref="V39:AD39"/>
    <mergeCell ref="AE39:AI39"/>
    <mergeCell ref="AJ39:AN39"/>
    <mergeCell ref="Q40:U40"/>
    <mergeCell ref="V40:AD40"/>
    <mergeCell ref="AE40:AI40"/>
    <mergeCell ref="AJ40:AN40"/>
    <mergeCell ref="E41:N41"/>
    <mergeCell ref="O41:P41"/>
    <mergeCell ref="Q41:U41"/>
    <mergeCell ref="W41:X41"/>
    <mergeCell ref="Z41:AA41"/>
    <mergeCell ref="AC41:AD41"/>
    <mergeCell ref="AE41:AI41"/>
    <mergeCell ref="AJ41:AN41"/>
    <mergeCell ref="E42:N42"/>
    <mergeCell ref="O42:P42"/>
    <mergeCell ref="Q42:U42"/>
    <mergeCell ref="W42:X42"/>
    <mergeCell ref="Z42:AA42"/>
    <mergeCell ref="AC42:AD42"/>
    <mergeCell ref="AE42:AI42"/>
    <mergeCell ref="AJ42:AN42"/>
    <mergeCell ref="E43:N43"/>
    <mergeCell ref="O43:P43"/>
    <mergeCell ref="Q43:U43"/>
    <mergeCell ref="W43:X43"/>
    <mergeCell ref="Z43:AA43"/>
    <mergeCell ref="AC43:AD43"/>
    <mergeCell ref="AE43:AI43"/>
    <mergeCell ref="AJ43:AN43"/>
    <mergeCell ref="E44:N44"/>
    <mergeCell ref="O44:P44"/>
    <mergeCell ref="Q44:U44"/>
    <mergeCell ref="W44:X44"/>
    <mergeCell ref="Z44:AA44"/>
    <mergeCell ref="AC44:AD44"/>
    <mergeCell ref="AE44:AI44"/>
    <mergeCell ref="AJ44:AN44"/>
    <mergeCell ref="E45:N45"/>
    <mergeCell ref="O45:P45"/>
    <mergeCell ref="Q45:U45"/>
    <mergeCell ref="W45:X45"/>
    <mergeCell ref="Z45:AA45"/>
    <mergeCell ref="AC45:AD45"/>
    <mergeCell ref="AE45:AI45"/>
    <mergeCell ref="AJ45:AN45"/>
    <mergeCell ref="E46:N46"/>
    <mergeCell ref="O46:P46"/>
    <mergeCell ref="Q46:U46"/>
    <mergeCell ref="W46:X46"/>
    <mergeCell ref="Z46:AA46"/>
    <mergeCell ref="AC46:AD46"/>
    <mergeCell ref="AE46:AI46"/>
    <mergeCell ref="AJ46:AN46"/>
    <mergeCell ref="B47:L47"/>
    <mergeCell ref="W47:AN47"/>
    <mergeCell ref="C48:U48"/>
    <mergeCell ref="V48:AN48"/>
    <mergeCell ref="B53:F53"/>
    <mergeCell ref="G53:AN53"/>
    <mergeCell ref="C16:L18"/>
    <mergeCell ref="C22:L24"/>
    <mergeCell ref="C27:L29"/>
    <mergeCell ref="C31:L33"/>
    <mergeCell ref="C36:L38"/>
    <mergeCell ref="C39:N40"/>
    <mergeCell ref="O39:P40"/>
    <mergeCell ref="C41:C46"/>
    <mergeCell ref="B48:B52"/>
    <mergeCell ref="C49:U52"/>
    <mergeCell ref="V49:AN52"/>
    <mergeCell ref="B14:B24"/>
    <mergeCell ref="B25:B38"/>
    <mergeCell ref="B39:B46"/>
  </mergeCells>
  <phoneticPr fontId="7"/>
  <dataValidations count="2">
    <dataValidation type="list" allowBlank="1" showDropDown="0" showInputMessage="1" showErrorMessage="1" sqref="V41:V46 Y41:Y46 AB41:AB46">
      <formula1>"□,■"</formula1>
    </dataValidation>
    <dataValidation type="list" allowBlank="1" showDropDown="0" showInputMessage="1" showErrorMessage="1" sqref="O41:P46">
      <formula1>"○"</formula1>
    </dataValidation>
  </dataValidations>
  <printOptions horizontalCentered="1"/>
  <pageMargins left="0.70866141732283472" right="0.39370078740157483" top="0.51181102362204722" bottom="0.35433070866141736" header="0.31496062992125984" footer="0.31496062992125984"/>
  <pageSetup paperSize="9" scale="90"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0">
    <tabColor rgb="FFFF0000"/>
    <pageSetUpPr fitToPage="1"/>
  </sheetPr>
  <dimension ref="A2:IV72"/>
  <sheetViews>
    <sheetView view="pageBreakPreview" zoomScale="80" zoomScaleSheetLayoutView="80" workbookViewId="0">
      <selection activeCell="C22" sqref="C22"/>
    </sheetView>
  </sheetViews>
  <sheetFormatPr defaultRowHeight="20.25" customHeight="1"/>
  <cols>
    <col min="1" max="2" width="4.25" style="58" customWidth="1"/>
    <col min="3" max="3" width="37" style="57" customWidth="1"/>
    <col min="4" max="4" width="4.875" style="57" customWidth="1"/>
    <col min="5" max="5" width="20.6640625" style="57" customWidth="1"/>
    <col min="6" max="6" width="4.875" style="57" customWidth="1"/>
    <col min="7" max="7" width="19.625" style="57" customWidth="1"/>
    <col min="8" max="8" width="62.83203125" style="57" customWidth="1"/>
    <col min="9" max="21" width="6.1640625" style="57" customWidth="1"/>
    <col min="22" max="22" width="7.33203125" style="57" customWidth="1"/>
    <col min="23" max="32" width="4.875" style="57" customWidth="1"/>
    <col min="33" max="256" width="9" style="57" customWidth="1"/>
    <col min="257" max="267" width="9" customWidth="1"/>
    <col min="268" max="268" width="4.25" customWidth="1"/>
    <col min="269" max="269" width="25" customWidth="1"/>
    <col min="270" max="270" width="41.625" customWidth="1"/>
    <col min="271" max="271" width="19.625" customWidth="1"/>
    <col min="272" max="272" width="33.875" customWidth="1"/>
    <col min="273" max="273" width="25" customWidth="1"/>
    <col min="274" max="274" width="13.625" customWidth="1"/>
    <col min="275" max="288" width="4.875" customWidth="1"/>
    <col min="289" max="523" width="9" customWidth="1"/>
    <col min="524" max="524" width="4.25" customWidth="1"/>
    <col min="525" max="525" width="25" customWidth="1"/>
    <col min="526" max="526" width="41.625" customWidth="1"/>
    <col min="527" max="527" width="19.625" customWidth="1"/>
    <col min="528" max="528" width="33.875" customWidth="1"/>
    <col min="529" max="529" width="25" customWidth="1"/>
    <col min="530" max="530" width="13.625" customWidth="1"/>
    <col min="531" max="544" width="4.875" customWidth="1"/>
    <col min="545" max="779" width="9" customWidth="1"/>
    <col min="780" max="780" width="4.25" customWidth="1"/>
    <col min="781" max="781" width="25" customWidth="1"/>
    <col min="782" max="782" width="41.625" customWidth="1"/>
    <col min="783" max="783" width="19.625" customWidth="1"/>
    <col min="784" max="784" width="33.875" customWidth="1"/>
    <col min="785" max="785" width="25" customWidth="1"/>
    <col min="786" max="786" width="13.625" customWidth="1"/>
    <col min="787" max="800" width="4.875" customWidth="1"/>
    <col min="801" max="1035" width="9" customWidth="1"/>
    <col min="1036" max="1036" width="4.25" customWidth="1"/>
    <col min="1037" max="1037" width="25" customWidth="1"/>
    <col min="1038" max="1038" width="41.625" customWidth="1"/>
    <col min="1039" max="1039" width="19.625" customWidth="1"/>
    <col min="1040" max="1040" width="33.875" customWidth="1"/>
    <col min="1041" max="1041" width="25" customWidth="1"/>
    <col min="1042" max="1042" width="13.625" customWidth="1"/>
    <col min="1043" max="1056" width="4.875" customWidth="1"/>
    <col min="1057" max="1291" width="9" customWidth="1"/>
    <col min="1292" max="1292" width="4.25" customWidth="1"/>
    <col min="1293" max="1293" width="25" customWidth="1"/>
    <col min="1294" max="1294" width="41.625" customWidth="1"/>
    <col min="1295" max="1295" width="19.625" customWidth="1"/>
    <col min="1296" max="1296" width="33.875" customWidth="1"/>
    <col min="1297" max="1297" width="25" customWidth="1"/>
    <col min="1298" max="1298" width="13.625" customWidth="1"/>
    <col min="1299" max="1312" width="4.875" customWidth="1"/>
    <col min="1313" max="1547" width="9" customWidth="1"/>
    <col min="1548" max="1548" width="4.25" customWidth="1"/>
    <col min="1549" max="1549" width="25" customWidth="1"/>
    <col min="1550" max="1550" width="41.625" customWidth="1"/>
    <col min="1551" max="1551" width="19.625" customWidth="1"/>
    <col min="1552" max="1552" width="33.875" customWidth="1"/>
    <col min="1553" max="1553" width="25" customWidth="1"/>
    <col min="1554" max="1554" width="13.625" customWidth="1"/>
    <col min="1555" max="1568" width="4.875" customWidth="1"/>
    <col min="1569" max="1803" width="9" customWidth="1"/>
    <col min="1804" max="1804" width="4.25" customWidth="1"/>
    <col min="1805" max="1805" width="25" customWidth="1"/>
    <col min="1806" max="1806" width="41.625" customWidth="1"/>
    <col min="1807" max="1807" width="19.625" customWidth="1"/>
    <col min="1808" max="1808" width="33.875" customWidth="1"/>
    <col min="1809" max="1809" width="25" customWidth="1"/>
    <col min="1810" max="1810" width="13.625" customWidth="1"/>
    <col min="1811" max="1824" width="4.875" customWidth="1"/>
    <col min="1825" max="2059" width="9" customWidth="1"/>
    <col min="2060" max="2060" width="4.25" customWidth="1"/>
    <col min="2061" max="2061" width="25" customWidth="1"/>
    <col min="2062" max="2062" width="41.625" customWidth="1"/>
    <col min="2063" max="2063" width="19.625" customWidth="1"/>
    <col min="2064" max="2064" width="33.875" customWidth="1"/>
    <col min="2065" max="2065" width="25" customWidth="1"/>
    <col min="2066" max="2066" width="13.625" customWidth="1"/>
    <col min="2067" max="2080" width="4.875" customWidth="1"/>
    <col min="2081" max="2315" width="9" customWidth="1"/>
    <col min="2316" max="2316" width="4.25" customWidth="1"/>
    <col min="2317" max="2317" width="25" customWidth="1"/>
    <col min="2318" max="2318" width="41.625" customWidth="1"/>
    <col min="2319" max="2319" width="19.625" customWidth="1"/>
    <col min="2320" max="2320" width="33.875" customWidth="1"/>
    <col min="2321" max="2321" width="25" customWidth="1"/>
    <col min="2322" max="2322" width="13.625" customWidth="1"/>
    <col min="2323" max="2336" width="4.875" customWidth="1"/>
    <col min="2337" max="2571" width="9" customWidth="1"/>
    <col min="2572" max="2572" width="4.25" customWidth="1"/>
    <col min="2573" max="2573" width="25" customWidth="1"/>
    <col min="2574" max="2574" width="41.625" customWidth="1"/>
    <col min="2575" max="2575" width="19.625" customWidth="1"/>
    <col min="2576" max="2576" width="33.875" customWidth="1"/>
    <col min="2577" max="2577" width="25" customWidth="1"/>
    <col min="2578" max="2578" width="13.625" customWidth="1"/>
    <col min="2579" max="2592" width="4.875" customWidth="1"/>
    <col min="2593" max="2827" width="9" customWidth="1"/>
    <col min="2828" max="2828" width="4.25" customWidth="1"/>
    <col min="2829" max="2829" width="25" customWidth="1"/>
    <col min="2830" max="2830" width="41.625" customWidth="1"/>
    <col min="2831" max="2831" width="19.625" customWidth="1"/>
    <col min="2832" max="2832" width="33.875" customWidth="1"/>
    <col min="2833" max="2833" width="25" customWidth="1"/>
    <col min="2834" max="2834" width="13.625" customWidth="1"/>
    <col min="2835" max="2848" width="4.875" customWidth="1"/>
    <col min="2849" max="3083" width="9" customWidth="1"/>
    <col min="3084" max="3084" width="4.25" customWidth="1"/>
    <col min="3085" max="3085" width="25" customWidth="1"/>
    <col min="3086" max="3086" width="41.625" customWidth="1"/>
    <col min="3087" max="3087" width="19.625" customWidth="1"/>
    <col min="3088" max="3088" width="33.875" customWidth="1"/>
    <col min="3089" max="3089" width="25" customWidth="1"/>
    <col min="3090" max="3090" width="13.625" customWidth="1"/>
    <col min="3091" max="3104" width="4.875" customWidth="1"/>
    <col min="3105" max="3339" width="9" customWidth="1"/>
    <col min="3340" max="3340" width="4.25" customWidth="1"/>
    <col min="3341" max="3341" width="25" customWidth="1"/>
    <col min="3342" max="3342" width="41.625" customWidth="1"/>
    <col min="3343" max="3343" width="19.625" customWidth="1"/>
    <col min="3344" max="3344" width="33.875" customWidth="1"/>
    <col min="3345" max="3345" width="25" customWidth="1"/>
    <col min="3346" max="3346" width="13.625" customWidth="1"/>
    <col min="3347" max="3360" width="4.875" customWidth="1"/>
    <col min="3361" max="3595" width="9" customWidth="1"/>
    <col min="3596" max="3596" width="4.25" customWidth="1"/>
    <col min="3597" max="3597" width="25" customWidth="1"/>
    <col min="3598" max="3598" width="41.625" customWidth="1"/>
    <col min="3599" max="3599" width="19.625" customWidth="1"/>
    <col min="3600" max="3600" width="33.875" customWidth="1"/>
    <col min="3601" max="3601" width="25" customWidth="1"/>
    <col min="3602" max="3602" width="13.625" customWidth="1"/>
    <col min="3603" max="3616" width="4.875" customWidth="1"/>
    <col min="3617" max="3851" width="9" customWidth="1"/>
    <col min="3852" max="3852" width="4.25" customWidth="1"/>
    <col min="3853" max="3853" width="25" customWidth="1"/>
    <col min="3854" max="3854" width="41.625" customWidth="1"/>
    <col min="3855" max="3855" width="19.625" customWidth="1"/>
    <col min="3856" max="3856" width="33.875" customWidth="1"/>
    <col min="3857" max="3857" width="25" customWidth="1"/>
    <col min="3858" max="3858" width="13.625" customWidth="1"/>
    <col min="3859" max="3872" width="4.875" customWidth="1"/>
    <col min="3873" max="4107" width="9" customWidth="1"/>
    <col min="4108" max="4108" width="4.25" customWidth="1"/>
    <col min="4109" max="4109" width="25" customWidth="1"/>
    <col min="4110" max="4110" width="41.625" customWidth="1"/>
    <col min="4111" max="4111" width="19.625" customWidth="1"/>
    <col min="4112" max="4112" width="33.875" customWidth="1"/>
    <col min="4113" max="4113" width="25" customWidth="1"/>
    <col min="4114" max="4114" width="13.625" customWidth="1"/>
    <col min="4115" max="4128" width="4.875" customWidth="1"/>
    <col min="4129" max="4363" width="9" customWidth="1"/>
    <col min="4364" max="4364" width="4.25" customWidth="1"/>
    <col min="4365" max="4365" width="25" customWidth="1"/>
    <col min="4366" max="4366" width="41.625" customWidth="1"/>
    <col min="4367" max="4367" width="19.625" customWidth="1"/>
    <col min="4368" max="4368" width="33.875" customWidth="1"/>
    <col min="4369" max="4369" width="25" customWidth="1"/>
    <col min="4370" max="4370" width="13.625" customWidth="1"/>
    <col min="4371" max="4384" width="4.875" customWidth="1"/>
    <col min="4385" max="4619" width="9" customWidth="1"/>
    <col min="4620" max="4620" width="4.25" customWidth="1"/>
    <col min="4621" max="4621" width="25" customWidth="1"/>
    <col min="4622" max="4622" width="41.625" customWidth="1"/>
    <col min="4623" max="4623" width="19.625" customWidth="1"/>
    <col min="4624" max="4624" width="33.875" customWidth="1"/>
    <col min="4625" max="4625" width="25" customWidth="1"/>
    <col min="4626" max="4626" width="13.625" customWidth="1"/>
    <col min="4627" max="4640" width="4.875" customWidth="1"/>
    <col min="4641" max="4875" width="9" customWidth="1"/>
    <col min="4876" max="4876" width="4.25" customWidth="1"/>
    <col min="4877" max="4877" width="25" customWidth="1"/>
    <col min="4878" max="4878" width="41.625" customWidth="1"/>
    <col min="4879" max="4879" width="19.625" customWidth="1"/>
    <col min="4880" max="4880" width="33.875" customWidth="1"/>
    <col min="4881" max="4881" width="25" customWidth="1"/>
    <col min="4882" max="4882" width="13.625" customWidth="1"/>
    <col min="4883" max="4896" width="4.875" customWidth="1"/>
    <col min="4897" max="5131" width="9" customWidth="1"/>
    <col min="5132" max="5132" width="4.25" customWidth="1"/>
    <col min="5133" max="5133" width="25" customWidth="1"/>
    <col min="5134" max="5134" width="41.625" customWidth="1"/>
    <col min="5135" max="5135" width="19.625" customWidth="1"/>
    <col min="5136" max="5136" width="33.875" customWidth="1"/>
    <col min="5137" max="5137" width="25" customWidth="1"/>
    <col min="5138" max="5138" width="13.625" customWidth="1"/>
    <col min="5139" max="5152" width="4.875" customWidth="1"/>
    <col min="5153" max="5387" width="9" customWidth="1"/>
    <col min="5388" max="5388" width="4.25" customWidth="1"/>
    <col min="5389" max="5389" width="25" customWidth="1"/>
    <col min="5390" max="5390" width="41.625" customWidth="1"/>
    <col min="5391" max="5391" width="19.625" customWidth="1"/>
    <col min="5392" max="5392" width="33.875" customWidth="1"/>
    <col min="5393" max="5393" width="25" customWidth="1"/>
    <col min="5394" max="5394" width="13.625" customWidth="1"/>
    <col min="5395" max="5408" width="4.875" customWidth="1"/>
    <col min="5409" max="5643" width="9" customWidth="1"/>
    <col min="5644" max="5644" width="4.25" customWidth="1"/>
    <col min="5645" max="5645" width="25" customWidth="1"/>
    <col min="5646" max="5646" width="41.625" customWidth="1"/>
    <col min="5647" max="5647" width="19.625" customWidth="1"/>
    <col min="5648" max="5648" width="33.875" customWidth="1"/>
    <col min="5649" max="5649" width="25" customWidth="1"/>
    <col min="5650" max="5650" width="13.625" customWidth="1"/>
    <col min="5651" max="5664" width="4.875" customWidth="1"/>
    <col min="5665" max="5899" width="9" customWidth="1"/>
    <col min="5900" max="5900" width="4.25" customWidth="1"/>
    <col min="5901" max="5901" width="25" customWidth="1"/>
    <col min="5902" max="5902" width="41.625" customWidth="1"/>
    <col min="5903" max="5903" width="19.625" customWidth="1"/>
    <col min="5904" max="5904" width="33.875" customWidth="1"/>
    <col min="5905" max="5905" width="25" customWidth="1"/>
    <col min="5906" max="5906" width="13.625" customWidth="1"/>
    <col min="5907" max="5920" width="4.875" customWidth="1"/>
    <col min="5921" max="6155" width="9" customWidth="1"/>
    <col min="6156" max="6156" width="4.25" customWidth="1"/>
    <col min="6157" max="6157" width="25" customWidth="1"/>
    <col min="6158" max="6158" width="41.625" customWidth="1"/>
    <col min="6159" max="6159" width="19.625" customWidth="1"/>
    <col min="6160" max="6160" width="33.875" customWidth="1"/>
    <col min="6161" max="6161" width="25" customWidth="1"/>
    <col min="6162" max="6162" width="13.625" customWidth="1"/>
    <col min="6163" max="6176" width="4.875" customWidth="1"/>
    <col min="6177" max="6411" width="9" customWidth="1"/>
    <col min="6412" max="6412" width="4.25" customWidth="1"/>
    <col min="6413" max="6413" width="25" customWidth="1"/>
    <col min="6414" max="6414" width="41.625" customWidth="1"/>
    <col min="6415" max="6415" width="19.625" customWidth="1"/>
    <col min="6416" max="6416" width="33.875" customWidth="1"/>
    <col min="6417" max="6417" width="25" customWidth="1"/>
    <col min="6418" max="6418" width="13.625" customWidth="1"/>
    <col min="6419" max="6432" width="4.875" customWidth="1"/>
    <col min="6433" max="6667" width="9" customWidth="1"/>
    <col min="6668" max="6668" width="4.25" customWidth="1"/>
    <col min="6669" max="6669" width="25" customWidth="1"/>
    <col min="6670" max="6670" width="41.625" customWidth="1"/>
    <col min="6671" max="6671" width="19.625" customWidth="1"/>
    <col min="6672" max="6672" width="33.875" customWidth="1"/>
    <col min="6673" max="6673" width="25" customWidth="1"/>
    <col min="6674" max="6674" width="13.625" customWidth="1"/>
    <col min="6675" max="6688" width="4.875" customWidth="1"/>
    <col min="6689" max="6923" width="9" customWidth="1"/>
    <col min="6924" max="6924" width="4.25" customWidth="1"/>
    <col min="6925" max="6925" width="25" customWidth="1"/>
    <col min="6926" max="6926" width="41.625" customWidth="1"/>
    <col min="6927" max="6927" width="19.625" customWidth="1"/>
    <col min="6928" max="6928" width="33.875" customWidth="1"/>
    <col min="6929" max="6929" width="25" customWidth="1"/>
    <col min="6930" max="6930" width="13.625" customWidth="1"/>
    <col min="6931" max="6944" width="4.875" customWidth="1"/>
    <col min="6945" max="7179" width="9" customWidth="1"/>
    <col min="7180" max="7180" width="4.25" customWidth="1"/>
    <col min="7181" max="7181" width="25" customWidth="1"/>
    <col min="7182" max="7182" width="41.625" customWidth="1"/>
    <col min="7183" max="7183" width="19.625" customWidth="1"/>
    <col min="7184" max="7184" width="33.875" customWidth="1"/>
    <col min="7185" max="7185" width="25" customWidth="1"/>
    <col min="7186" max="7186" width="13.625" customWidth="1"/>
    <col min="7187" max="7200" width="4.875" customWidth="1"/>
    <col min="7201" max="7435" width="9" customWidth="1"/>
    <col min="7436" max="7436" width="4.25" customWidth="1"/>
    <col min="7437" max="7437" width="25" customWidth="1"/>
    <col min="7438" max="7438" width="41.625" customWidth="1"/>
    <col min="7439" max="7439" width="19.625" customWidth="1"/>
    <col min="7440" max="7440" width="33.875" customWidth="1"/>
    <col min="7441" max="7441" width="25" customWidth="1"/>
    <col min="7442" max="7442" width="13.625" customWidth="1"/>
    <col min="7443" max="7456" width="4.875" customWidth="1"/>
    <col min="7457" max="7691" width="9" customWidth="1"/>
    <col min="7692" max="7692" width="4.25" customWidth="1"/>
    <col min="7693" max="7693" width="25" customWidth="1"/>
    <col min="7694" max="7694" width="41.625" customWidth="1"/>
    <col min="7695" max="7695" width="19.625" customWidth="1"/>
    <col min="7696" max="7696" width="33.875" customWidth="1"/>
    <col min="7697" max="7697" width="25" customWidth="1"/>
    <col min="7698" max="7698" width="13.625" customWidth="1"/>
    <col min="7699" max="7712" width="4.875" customWidth="1"/>
    <col min="7713" max="7947" width="9" customWidth="1"/>
    <col min="7948" max="7948" width="4.25" customWidth="1"/>
    <col min="7949" max="7949" width="25" customWidth="1"/>
    <col min="7950" max="7950" width="41.625" customWidth="1"/>
    <col min="7951" max="7951" width="19.625" customWidth="1"/>
    <col min="7952" max="7952" width="33.875" customWidth="1"/>
    <col min="7953" max="7953" width="25" customWidth="1"/>
    <col min="7954" max="7954" width="13.625" customWidth="1"/>
    <col min="7955" max="7968" width="4.875" customWidth="1"/>
    <col min="7969" max="8203" width="9" customWidth="1"/>
    <col min="8204" max="8204" width="4.25" customWidth="1"/>
    <col min="8205" max="8205" width="25" customWidth="1"/>
    <col min="8206" max="8206" width="41.625" customWidth="1"/>
    <col min="8207" max="8207" width="19.625" customWidth="1"/>
    <col min="8208" max="8208" width="33.875" customWidth="1"/>
    <col min="8209" max="8209" width="25" customWidth="1"/>
    <col min="8210" max="8210" width="13.625" customWidth="1"/>
    <col min="8211" max="8224" width="4.875" customWidth="1"/>
    <col min="8225" max="8459" width="9" customWidth="1"/>
    <col min="8460" max="8460" width="4.25" customWidth="1"/>
    <col min="8461" max="8461" width="25" customWidth="1"/>
    <col min="8462" max="8462" width="41.625" customWidth="1"/>
    <col min="8463" max="8463" width="19.625" customWidth="1"/>
    <col min="8464" max="8464" width="33.875" customWidth="1"/>
    <col min="8465" max="8465" width="25" customWidth="1"/>
    <col min="8466" max="8466" width="13.625" customWidth="1"/>
    <col min="8467" max="8480" width="4.875" customWidth="1"/>
    <col min="8481" max="8715" width="9" customWidth="1"/>
    <col min="8716" max="8716" width="4.25" customWidth="1"/>
    <col min="8717" max="8717" width="25" customWidth="1"/>
    <col min="8718" max="8718" width="41.625" customWidth="1"/>
    <col min="8719" max="8719" width="19.625" customWidth="1"/>
    <col min="8720" max="8720" width="33.875" customWidth="1"/>
    <col min="8721" max="8721" width="25" customWidth="1"/>
    <col min="8722" max="8722" width="13.625" customWidth="1"/>
    <col min="8723" max="8736" width="4.875" customWidth="1"/>
    <col min="8737" max="8971" width="9" customWidth="1"/>
    <col min="8972" max="8972" width="4.25" customWidth="1"/>
    <col min="8973" max="8973" width="25" customWidth="1"/>
    <col min="8974" max="8974" width="41.625" customWidth="1"/>
    <col min="8975" max="8975" width="19.625" customWidth="1"/>
    <col min="8976" max="8976" width="33.875" customWidth="1"/>
    <col min="8977" max="8977" width="25" customWidth="1"/>
    <col min="8978" max="8978" width="13.625" customWidth="1"/>
    <col min="8979" max="8992" width="4.875" customWidth="1"/>
    <col min="8993" max="9227" width="9" customWidth="1"/>
    <col min="9228" max="9228" width="4.25" customWidth="1"/>
    <col min="9229" max="9229" width="25" customWidth="1"/>
    <col min="9230" max="9230" width="41.625" customWidth="1"/>
    <col min="9231" max="9231" width="19.625" customWidth="1"/>
    <col min="9232" max="9232" width="33.875" customWidth="1"/>
    <col min="9233" max="9233" width="25" customWidth="1"/>
    <col min="9234" max="9234" width="13.625" customWidth="1"/>
    <col min="9235" max="9248" width="4.875" customWidth="1"/>
    <col min="9249" max="9483" width="9" customWidth="1"/>
    <col min="9484" max="9484" width="4.25" customWidth="1"/>
    <col min="9485" max="9485" width="25" customWidth="1"/>
    <col min="9486" max="9486" width="41.625" customWidth="1"/>
    <col min="9487" max="9487" width="19.625" customWidth="1"/>
    <col min="9488" max="9488" width="33.875" customWidth="1"/>
    <col min="9489" max="9489" width="25" customWidth="1"/>
    <col min="9490" max="9490" width="13.625" customWidth="1"/>
    <col min="9491" max="9504" width="4.875" customWidth="1"/>
    <col min="9505" max="9739" width="9" customWidth="1"/>
    <col min="9740" max="9740" width="4.25" customWidth="1"/>
    <col min="9741" max="9741" width="25" customWidth="1"/>
    <col min="9742" max="9742" width="41.625" customWidth="1"/>
    <col min="9743" max="9743" width="19.625" customWidth="1"/>
    <col min="9744" max="9744" width="33.875" customWidth="1"/>
    <col min="9745" max="9745" width="25" customWidth="1"/>
    <col min="9746" max="9746" width="13.625" customWidth="1"/>
    <col min="9747" max="9760" width="4.875" customWidth="1"/>
    <col min="9761" max="9995" width="9" customWidth="1"/>
    <col min="9996" max="9996" width="4.25" customWidth="1"/>
    <col min="9997" max="9997" width="25" customWidth="1"/>
    <col min="9998" max="9998" width="41.625" customWidth="1"/>
    <col min="9999" max="9999" width="19.625" customWidth="1"/>
    <col min="10000" max="10000" width="33.875" customWidth="1"/>
    <col min="10001" max="10001" width="25" customWidth="1"/>
    <col min="10002" max="10002" width="13.625" customWidth="1"/>
    <col min="10003" max="10016" width="4.875" customWidth="1"/>
    <col min="10017" max="10251" width="9" customWidth="1"/>
    <col min="10252" max="10252" width="4.25" customWidth="1"/>
    <col min="10253" max="10253" width="25" customWidth="1"/>
    <col min="10254" max="10254" width="41.625" customWidth="1"/>
    <col min="10255" max="10255" width="19.625" customWidth="1"/>
    <col min="10256" max="10256" width="33.875" customWidth="1"/>
    <col min="10257" max="10257" width="25" customWidth="1"/>
    <col min="10258" max="10258" width="13.625" customWidth="1"/>
    <col min="10259" max="10272" width="4.875" customWidth="1"/>
    <col min="10273" max="10507" width="9" customWidth="1"/>
    <col min="10508" max="10508" width="4.25" customWidth="1"/>
    <col min="10509" max="10509" width="25" customWidth="1"/>
    <col min="10510" max="10510" width="41.625" customWidth="1"/>
    <col min="10511" max="10511" width="19.625" customWidth="1"/>
    <col min="10512" max="10512" width="33.875" customWidth="1"/>
    <col min="10513" max="10513" width="25" customWidth="1"/>
    <col min="10514" max="10514" width="13.625" customWidth="1"/>
    <col min="10515" max="10528" width="4.875" customWidth="1"/>
    <col min="10529" max="10763" width="9" customWidth="1"/>
    <col min="10764" max="10764" width="4.25" customWidth="1"/>
    <col min="10765" max="10765" width="25" customWidth="1"/>
    <col min="10766" max="10766" width="41.625" customWidth="1"/>
    <col min="10767" max="10767" width="19.625" customWidth="1"/>
    <col min="10768" max="10768" width="33.875" customWidth="1"/>
    <col min="10769" max="10769" width="25" customWidth="1"/>
    <col min="10770" max="10770" width="13.625" customWidth="1"/>
    <col min="10771" max="10784" width="4.875" customWidth="1"/>
    <col min="10785" max="11019" width="9" customWidth="1"/>
    <col min="11020" max="11020" width="4.25" customWidth="1"/>
    <col min="11021" max="11021" width="25" customWidth="1"/>
    <col min="11022" max="11022" width="41.625" customWidth="1"/>
    <col min="11023" max="11023" width="19.625" customWidth="1"/>
    <col min="11024" max="11024" width="33.875" customWidth="1"/>
    <col min="11025" max="11025" width="25" customWidth="1"/>
    <col min="11026" max="11026" width="13.625" customWidth="1"/>
    <col min="11027" max="11040" width="4.875" customWidth="1"/>
    <col min="11041" max="11275" width="9" customWidth="1"/>
    <col min="11276" max="11276" width="4.25" customWidth="1"/>
    <col min="11277" max="11277" width="25" customWidth="1"/>
    <col min="11278" max="11278" width="41.625" customWidth="1"/>
    <col min="11279" max="11279" width="19.625" customWidth="1"/>
    <col min="11280" max="11280" width="33.875" customWidth="1"/>
    <col min="11281" max="11281" width="25" customWidth="1"/>
    <col min="11282" max="11282" width="13.625" customWidth="1"/>
    <col min="11283" max="11296" width="4.875" customWidth="1"/>
    <col min="11297" max="11531" width="9" customWidth="1"/>
    <col min="11532" max="11532" width="4.25" customWidth="1"/>
    <col min="11533" max="11533" width="25" customWidth="1"/>
    <col min="11534" max="11534" width="41.625" customWidth="1"/>
    <col min="11535" max="11535" width="19.625" customWidth="1"/>
    <col min="11536" max="11536" width="33.875" customWidth="1"/>
    <col min="11537" max="11537" width="25" customWidth="1"/>
    <col min="11538" max="11538" width="13.625" customWidth="1"/>
    <col min="11539" max="11552" width="4.875" customWidth="1"/>
    <col min="11553" max="11787" width="9" customWidth="1"/>
    <col min="11788" max="11788" width="4.25" customWidth="1"/>
    <col min="11789" max="11789" width="25" customWidth="1"/>
    <col min="11790" max="11790" width="41.625" customWidth="1"/>
    <col min="11791" max="11791" width="19.625" customWidth="1"/>
    <col min="11792" max="11792" width="33.875" customWidth="1"/>
    <col min="11793" max="11793" width="25" customWidth="1"/>
    <col min="11794" max="11794" width="13.625" customWidth="1"/>
    <col min="11795" max="11808" width="4.875" customWidth="1"/>
    <col min="11809" max="12043" width="9" customWidth="1"/>
    <col min="12044" max="12044" width="4.25" customWidth="1"/>
    <col min="12045" max="12045" width="25" customWidth="1"/>
    <col min="12046" max="12046" width="41.625" customWidth="1"/>
    <col min="12047" max="12047" width="19.625" customWidth="1"/>
    <col min="12048" max="12048" width="33.875" customWidth="1"/>
    <col min="12049" max="12049" width="25" customWidth="1"/>
    <col min="12050" max="12050" width="13.625" customWidth="1"/>
    <col min="12051" max="12064" width="4.875" customWidth="1"/>
    <col min="12065" max="12299" width="9" customWidth="1"/>
    <col min="12300" max="12300" width="4.25" customWidth="1"/>
    <col min="12301" max="12301" width="25" customWidth="1"/>
    <col min="12302" max="12302" width="41.625" customWidth="1"/>
    <col min="12303" max="12303" width="19.625" customWidth="1"/>
    <col min="12304" max="12304" width="33.875" customWidth="1"/>
    <col min="12305" max="12305" width="25" customWidth="1"/>
    <col min="12306" max="12306" width="13.625" customWidth="1"/>
    <col min="12307" max="12320" width="4.875" customWidth="1"/>
    <col min="12321" max="12555" width="9" customWidth="1"/>
    <col min="12556" max="12556" width="4.25" customWidth="1"/>
    <col min="12557" max="12557" width="25" customWidth="1"/>
    <col min="12558" max="12558" width="41.625" customWidth="1"/>
    <col min="12559" max="12559" width="19.625" customWidth="1"/>
    <col min="12560" max="12560" width="33.875" customWidth="1"/>
    <col min="12561" max="12561" width="25" customWidth="1"/>
    <col min="12562" max="12562" width="13.625" customWidth="1"/>
    <col min="12563" max="12576" width="4.875" customWidth="1"/>
    <col min="12577" max="12811" width="9" customWidth="1"/>
    <col min="12812" max="12812" width="4.25" customWidth="1"/>
    <col min="12813" max="12813" width="25" customWidth="1"/>
    <col min="12814" max="12814" width="41.625" customWidth="1"/>
    <col min="12815" max="12815" width="19.625" customWidth="1"/>
    <col min="12816" max="12816" width="33.875" customWidth="1"/>
    <col min="12817" max="12817" width="25" customWidth="1"/>
    <col min="12818" max="12818" width="13.625" customWidth="1"/>
    <col min="12819" max="12832" width="4.875" customWidth="1"/>
    <col min="12833" max="13067" width="9" customWidth="1"/>
    <col min="13068" max="13068" width="4.25" customWidth="1"/>
    <col min="13069" max="13069" width="25" customWidth="1"/>
    <col min="13070" max="13070" width="41.625" customWidth="1"/>
    <col min="13071" max="13071" width="19.625" customWidth="1"/>
    <col min="13072" max="13072" width="33.875" customWidth="1"/>
    <col min="13073" max="13073" width="25" customWidth="1"/>
    <col min="13074" max="13074" width="13.625" customWidth="1"/>
    <col min="13075" max="13088" width="4.875" customWidth="1"/>
    <col min="13089" max="13323" width="9" customWidth="1"/>
    <col min="13324" max="13324" width="4.25" customWidth="1"/>
    <col min="13325" max="13325" width="25" customWidth="1"/>
    <col min="13326" max="13326" width="41.625" customWidth="1"/>
    <col min="13327" max="13327" width="19.625" customWidth="1"/>
    <col min="13328" max="13328" width="33.875" customWidth="1"/>
    <col min="13329" max="13329" width="25" customWidth="1"/>
    <col min="13330" max="13330" width="13.625" customWidth="1"/>
    <col min="13331" max="13344" width="4.875" customWidth="1"/>
    <col min="13345" max="13579" width="9" customWidth="1"/>
    <col min="13580" max="13580" width="4.25" customWidth="1"/>
    <col min="13581" max="13581" width="25" customWidth="1"/>
    <col min="13582" max="13582" width="41.625" customWidth="1"/>
    <col min="13583" max="13583" width="19.625" customWidth="1"/>
    <col min="13584" max="13584" width="33.875" customWidth="1"/>
    <col min="13585" max="13585" width="25" customWidth="1"/>
    <col min="13586" max="13586" width="13.625" customWidth="1"/>
    <col min="13587" max="13600" width="4.875" customWidth="1"/>
    <col min="13601" max="13835" width="9" customWidth="1"/>
    <col min="13836" max="13836" width="4.25" customWidth="1"/>
    <col min="13837" max="13837" width="25" customWidth="1"/>
    <col min="13838" max="13838" width="41.625" customWidth="1"/>
    <col min="13839" max="13839" width="19.625" customWidth="1"/>
    <col min="13840" max="13840" width="33.875" customWidth="1"/>
    <col min="13841" max="13841" width="25" customWidth="1"/>
    <col min="13842" max="13842" width="13.625" customWidth="1"/>
    <col min="13843" max="13856" width="4.875" customWidth="1"/>
    <col min="13857" max="14091" width="9" customWidth="1"/>
    <col min="14092" max="14092" width="4.25" customWidth="1"/>
    <col min="14093" max="14093" width="25" customWidth="1"/>
    <col min="14094" max="14094" width="41.625" customWidth="1"/>
    <col min="14095" max="14095" width="19.625" customWidth="1"/>
    <col min="14096" max="14096" width="33.875" customWidth="1"/>
    <col min="14097" max="14097" width="25" customWidth="1"/>
    <col min="14098" max="14098" width="13.625" customWidth="1"/>
    <col min="14099" max="14112" width="4.875" customWidth="1"/>
    <col min="14113" max="14347" width="9" customWidth="1"/>
    <col min="14348" max="14348" width="4.25" customWidth="1"/>
    <col min="14349" max="14349" width="25" customWidth="1"/>
    <col min="14350" max="14350" width="41.625" customWidth="1"/>
    <col min="14351" max="14351" width="19.625" customWidth="1"/>
    <col min="14352" max="14352" width="33.875" customWidth="1"/>
    <col min="14353" max="14353" width="25" customWidth="1"/>
    <col min="14354" max="14354" width="13.625" customWidth="1"/>
    <col min="14355" max="14368" width="4.875" customWidth="1"/>
    <col min="14369" max="14603" width="9" customWidth="1"/>
    <col min="14604" max="14604" width="4.25" customWidth="1"/>
    <col min="14605" max="14605" width="25" customWidth="1"/>
    <col min="14606" max="14606" width="41.625" customWidth="1"/>
    <col min="14607" max="14607" width="19.625" customWidth="1"/>
    <col min="14608" max="14608" width="33.875" customWidth="1"/>
    <col min="14609" max="14609" width="25" customWidth="1"/>
    <col min="14610" max="14610" width="13.625" customWidth="1"/>
    <col min="14611" max="14624" width="4.875" customWidth="1"/>
    <col min="14625" max="14859" width="9" customWidth="1"/>
    <col min="14860" max="14860" width="4.25" customWidth="1"/>
    <col min="14861" max="14861" width="25" customWidth="1"/>
    <col min="14862" max="14862" width="41.625" customWidth="1"/>
    <col min="14863" max="14863" width="19.625" customWidth="1"/>
    <col min="14864" max="14864" width="33.875" customWidth="1"/>
    <col min="14865" max="14865" width="25" customWidth="1"/>
    <col min="14866" max="14866" width="13.625" customWidth="1"/>
    <col min="14867" max="14880" width="4.875" customWidth="1"/>
    <col min="14881" max="15115" width="9" customWidth="1"/>
    <col min="15116" max="15116" width="4.25" customWidth="1"/>
    <col min="15117" max="15117" width="25" customWidth="1"/>
    <col min="15118" max="15118" width="41.625" customWidth="1"/>
    <col min="15119" max="15119" width="19.625" customWidth="1"/>
    <col min="15120" max="15120" width="33.875" customWidth="1"/>
    <col min="15121" max="15121" width="25" customWidth="1"/>
    <col min="15122" max="15122" width="13.625" customWidth="1"/>
    <col min="15123" max="15136" width="4.875" customWidth="1"/>
    <col min="15137" max="15371" width="9" customWidth="1"/>
    <col min="15372" max="15372" width="4.25" customWidth="1"/>
    <col min="15373" max="15373" width="25" customWidth="1"/>
    <col min="15374" max="15374" width="41.625" customWidth="1"/>
    <col min="15375" max="15375" width="19.625" customWidth="1"/>
    <col min="15376" max="15376" width="33.875" customWidth="1"/>
    <col min="15377" max="15377" width="25" customWidth="1"/>
    <col min="15378" max="15378" width="13.625" customWidth="1"/>
    <col min="15379" max="15392" width="4.875" customWidth="1"/>
    <col min="15393" max="15627" width="9" customWidth="1"/>
    <col min="15628" max="15628" width="4.25" customWidth="1"/>
    <col min="15629" max="15629" width="25" customWidth="1"/>
    <col min="15630" max="15630" width="41.625" customWidth="1"/>
    <col min="15631" max="15631" width="19.625" customWidth="1"/>
    <col min="15632" max="15632" width="33.875" customWidth="1"/>
    <col min="15633" max="15633" width="25" customWidth="1"/>
    <col min="15634" max="15634" width="13.625" customWidth="1"/>
    <col min="15635" max="15648" width="4.875" customWidth="1"/>
    <col min="15649" max="15883" width="9" customWidth="1"/>
    <col min="15884" max="15884" width="4.25" customWidth="1"/>
    <col min="15885" max="15885" width="25" customWidth="1"/>
    <col min="15886" max="15886" width="41.625" customWidth="1"/>
    <col min="15887" max="15887" width="19.625" customWidth="1"/>
    <col min="15888" max="15888" width="33.875" customWidth="1"/>
    <col min="15889" max="15889" width="25" customWidth="1"/>
    <col min="15890" max="15890" width="13.625" customWidth="1"/>
    <col min="15891" max="15904" width="4.875" customWidth="1"/>
    <col min="15905" max="16139" width="9" customWidth="1"/>
    <col min="16140" max="16140" width="4.25" customWidth="1"/>
    <col min="16141" max="16141" width="25" customWidth="1"/>
    <col min="16142" max="16142" width="41.625" customWidth="1"/>
    <col min="16143" max="16143" width="19.625" customWidth="1"/>
    <col min="16144" max="16144" width="33.875" customWidth="1"/>
    <col min="16145" max="16145" width="25" customWidth="1"/>
    <col min="16146" max="16146" width="13.625" customWidth="1"/>
    <col min="16147" max="16160" width="4.875" customWidth="1"/>
    <col min="16161" max="16384" width="9" customWidth="1"/>
  </cols>
  <sheetData>
    <row r="2" spans="1:32" ht="20.25" customHeight="1">
      <c r="A2" s="173" t="s">
        <v>114</v>
      </c>
      <c r="B2" s="173"/>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row>
    <row r="3" spans="1:32" ht="20.25" customHeight="1">
      <c r="A3" s="174" t="s">
        <v>333</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row>
    <row r="4" spans="1:32" ht="20.25" customHeight="1">
      <c r="A4" s="175"/>
      <c r="B4" s="175"/>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row>
    <row r="5" spans="1:32" ht="30" customHeight="1">
      <c r="A5" s="175"/>
      <c r="B5" s="175"/>
      <c r="C5" s="191"/>
      <c r="D5" s="191"/>
      <c r="E5" s="191"/>
      <c r="F5" s="191"/>
      <c r="G5" s="191"/>
      <c r="H5" s="191"/>
      <c r="I5" s="191"/>
      <c r="J5" s="175"/>
      <c r="K5" s="175"/>
      <c r="L5" s="175"/>
      <c r="M5" s="175"/>
      <c r="N5" s="175"/>
      <c r="O5" s="175"/>
      <c r="P5" s="175"/>
      <c r="Q5" s="175"/>
      <c r="R5" s="175"/>
      <c r="S5" s="137" t="s">
        <v>319</v>
      </c>
      <c r="T5" s="140"/>
      <c r="U5" s="140"/>
      <c r="V5" s="155"/>
      <c r="W5" s="288"/>
      <c r="X5" s="289"/>
      <c r="Y5" s="289"/>
      <c r="Z5" s="289"/>
      <c r="AA5" s="289"/>
      <c r="AB5" s="289"/>
      <c r="AC5" s="289"/>
      <c r="AD5" s="289"/>
      <c r="AE5" s="289"/>
      <c r="AF5" s="155"/>
    </row>
    <row r="6" spans="1:32" ht="20.25" customHeight="1">
      <c r="A6" s="175"/>
      <c r="B6" s="175"/>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row>
    <row r="7" spans="1:32" ht="17.25" customHeight="1">
      <c r="A7" s="137" t="s">
        <v>303</v>
      </c>
      <c r="B7" s="140"/>
      <c r="C7" s="155"/>
      <c r="D7" s="137" t="s">
        <v>83</v>
      </c>
      <c r="E7" s="155"/>
      <c r="F7" s="137" t="s">
        <v>338</v>
      </c>
      <c r="G7" s="155"/>
      <c r="H7" s="137" t="s">
        <v>22</v>
      </c>
      <c r="I7" s="140"/>
      <c r="J7" s="140"/>
      <c r="K7" s="140"/>
      <c r="L7" s="140"/>
      <c r="M7" s="140"/>
      <c r="N7" s="140"/>
      <c r="O7" s="140"/>
      <c r="P7" s="140"/>
      <c r="Q7" s="140"/>
      <c r="R7" s="140"/>
      <c r="S7" s="140"/>
      <c r="T7" s="140"/>
      <c r="U7" s="140"/>
      <c r="V7" s="140"/>
      <c r="W7" s="140"/>
      <c r="X7" s="155"/>
      <c r="Y7" s="137" t="s">
        <v>46</v>
      </c>
      <c r="Z7" s="140"/>
      <c r="AA7" s="140"/>
      <c r="AB7" s="155"/>
      <c r="AC7" s="137" t="s">
        <v>365</v>
      </c>
      <c r="AD7" s="140"/>
      <c r="AE7" s="140"/>
      <c r="AF7" s="155"/>
    </row>
    <row r="8" spans="1:32" ht="17.25" customHeight="1">
      <c r="A8" s="176"/>
      <c r="B8" s="185"/>
      <c r="C8" s="192"/>
      <c r="D8" s="176"/>
      <c r="E8" s="187"/>
      <c r="F8" s="176"/>
      <c r="G8" s="187"/>
      <c r="H8" s="212" t="s">
        <v>339</v>
      </c>
      <c r="I8" s="227" t="s">
        <v>3</v>
      </c>
      <c r="J8" s="242" t="s">
        <v>357</v>
      </c>
      <c r="K8" s="242"/>
      <c r="L8" s="242"/>
      <c r="M8" s="264" t="s">
        <v>3</v>
      </c>
      <c r="N8" s="242" t="s">
        <v>64</v>
      </c>
      <c r="O8" s="242"/>
      <c r="P8" s="242"/>
      <c r="Q8" s="253"/>
      <c r="R8" s="253"/>
      <c r="S8" s="253"/>
      <c r="T8" s="253"/>
      <c r="U8" s="253"/>
      <c r="V8" s="253"/>
      <c r="W8" s="253"/>
      <c r="X8" s="294"/>
      <c r="Y8" s="179" t="s">
        <v>3</v>
      </c>
      <c r="Z8" s="55" t="s">
        <v>364</v>
      </c>
      <c r="AA8" s="55"/>
      <c r="AB8" s="209"/>
      <c r="AC8" s="179" t="s">
        <v>3</v>
      </c>
      <c r="AD8" s="55" t="s">
        <v>364</v>
      </c>
      <c r="AE8" s="55"/>
      <c r="AF8" s="209"/>
    </row>
    <row r="9" spans="1:32" ht="17.25" customHeight="1">
      <c r="A9" s="177"/>
      <c r="B9" s="175"/>
      <c r="C9" s="193"/>
      <c r="D9" s="177"/>
      <c r="E9" s="186"/>
      <c r="F9" s="177"/>
      <c r="G9" s="186"/>
      <c r="H9" s="213" t="s">
        <v>403</v>
      </c>
      <c r="I9" s="228" t="s">
        <v>3</v>
      </c>
      <c r="J9" s="243" t="s">
        <v>357</v>
      </c>
      <c r="K9" s="243"/>
      <c r="L9" s="243"/>
      <c r="M9" s="235" t="s">
        <v>3</v>
      </c>
      <c r="N9" s="243" t="s">
        <v>64</v>
      </c>
      <c r="O9" s="243"/>
      <c r="P9" s="243"/>
      <c r="Q9" s="245"/>
      <c r="R9" s="245"/>
      <c r="S9" s="245"/>
      <c r="T9" s="245"/>
      <c r="U9" s="245"/>
      <c r="V9" s="245"/>
      <c r="W9" s="245"/>
      <c r="X9" s="295"/>
      <c r="Y9" s="179"/>
      <c r="Z9" s="55"/>
      <c r="AA9" s="55"/>
      <c r="AB9" s="209"/>
      <c r="AC9" s="179"/>
      <c r="AD9" s="55"/>
      <c r="AE9" s="55"/>
      <c r="AF9" s="209"/>
    </row>
    <row r="10" spans="1:32" ht="17.25" customHeight="1">
      <c r="A10" s="177"/>
      <c r="B10" s="175"/>
      <c r="C10" s="193"/>
      <c r="D10" s="177"/>
      <c r="E10" s="186"/>
      <c r="F10" s="177"/>
      <c r="G10" s="186"/>
      <c r="H10" s="213" t="s">
        <v>117</v>
      </c>
      <c r="I10" s="228" t="s">
        <v>3</v>
      </c>
      <c r="J10" s="244" t="s">
        <v>358</v>
      </c>
      <c r="K10" s="244"/>
      <c r="L10" s="244"/>
      <c r="M10" s="265" t="s">
        <v>3</v>
      </c>
      <c r="N10" s="244" t="s">
        <v>361</v>
      </c>
      <c r="O10" s="244"/>
      <c r="P10" s="244"/>
      <c r="Q10" s="273"/>
      <c r="R10" s="273"/>
      <c r="S10" s="273"/>
      <c r="T10" s="273"/>
      <c r="U10" s="273"/>
      <c r="V10" s="273"/>
      <c r="W10" s="273"/>
      <c r="X10" s="296"/>
      <c r="Y10" s="179" t="s">
        <v>3</v>
      </c>
      <c r="Z10" s="55" t="s">
        <v>279</v>
      </c>
      <c r="AA10" s="311"/>
      <c r="AB10" s="209"/>
      <c r="AC10" s="179" t="s">
        <v>3</v>
      </c>
      <c r="AD10" s="55" t="s">
        <v>279</v>
      </c>
      <c r="AE10" s="311"/>
      <c r="AF10" s="209"/>
    </row>
    <row r="11" spans="1:32" ht="17.25" customHeight="1">
      <c r="A11" s="177"/>
      <c r="B11" s="175"/>
      <c r="C11" s="193"/>
      <c r="D11" s="177"/>
      <c r="E11" s="186"/>
      <c r="F11" s="177"/>
      <c r="G11" s="186"/>
      <c r="H11" s="213"/>
      <c r="I11" s="228"/>
      <c r="J11" s="244"/>
      <c r="K11" s="244"/>
      <c r="L11" s="244"/>
      <c r="M11" s="265"/>
      <c r="N11" s="244"/>
      <c r="O11" s="244"/>
      <c r="P11" s="244"/>
      <c r="Q11" s="274"/>
      <c r="R11" s="274"/>
      <c r="S11" s="274"/>
      <c r="T11" s="274"/>
      <c r="U11" s="274"/>
      <c r="V11" s="274"/>
      <c r="W11" s="274"/>
      <c r="X11" s="297"/>
      <c r="Y11" s="177"/>
      <c r="Z11" s="175"/>
      <c r="AA11" s="175"/>
      <c r="AB11" s="186"/>
      <c r="AC11" s="177"/>
      <c r="AD11" s="175"/>
      <c r="AE11" s="175"/>
      <c r="AF11" s="186"/>
    </row>
    <row r="12" spans="1:32" ht="17.25" customHeight="1">
      <c r="A12" s="177"/>
      <c r="B12" s="175"/>
      <c r="C12" s="193"/>
      <c r="D12" s="177"/>
      <c r="E12" s="186"/>
      <c r="F12" s="177"/>
      <c r="G12" s="186"/>
      <c r="H12" s="213" t="s">
        <v>341</v>
      </c>
      <c r="I12" s="228" t="s">
        <v>3</v>
      </c>
      <c r="J12" s="244" t="s">
        <v>358</v>
      </c>
      <c r="K12" s="244"/>
      <c r="L12" s="244"/>
      <c r="M12" s="265" t="s">
        <v>3</v>
      </c>
      <c r="N12" s="244" t="s">
        <v>361</v>
      </c>
      <c r="O12" s="244"/>
      <c r="P12" s="244"/>
      <c r="Q12" s="273"/>
      <c r="R12" s="273"/>
      <c r="S12" s="273"/>
      <c r="T12" s="273"/>
      <c r="U12" s="273"/>
      <c r="V12" s="273"/>
      <c r="W12" s="273"/>
      <c r="X12" s="296"/>
      <c r="Y12" s="177"/>
      <c r="Z12" s="175"/>
      <c r="AA12" s="175"/>
      <c r="AB12" s="186"/>
      <c r="AC12" s="177"/>
      <c r="AD12" s="175"/>
      <c r="AE12" s="175"/>
      <c r="AF12" s="186"/>
    </row>
    <row r="13" spans="1:32" ht="17.25" customHeight="1">
      <c r="A13" s="177"/>
      <c r="B13" s="175"/>
      <c r="C13" s="193"/>
      <c r="D13" s="177"/>
      <c r="E13" s="186"/>
      <c r="F13" s="177"/>
      <c r="G13" s="186"/>
      <c r="H13" s="213"/>
      <c r="I13" s="228"/>
      <c r="J13" s="244"/>
      <c r="K13" s="244"/>
      <c r="L13" s="244"/>
      <c r="M13" s="265"/>
      <c r="N13" s="244"/>
      <c r="O13" s="244"/>
      <c r="P13" s="244"/>
      <c r="Q13" s="274"/>
      <c r="R13" s="274"/>
      <c r="S13" s="274"/>
      <c r="T13" s="274"/>
      <c r="U13" s="274"/>
      <c r="V13" s="274"/>
      <c r="W13" s="274"/>
      <c r="X13" s="297"/>
      <c r="Y13" s="177"/>
      <c r="Z13" s="175"/>
      <c r="AA13" s="175"/>
      <c r="AB13" s="186"/>
      <c r="AC13" s="177"/>
      <c r="AD13" s="175"/>
      <c r="AE13" s="175"/>
      <c r="AF13" s="186"/>
    </row>
    <row r="14" spans="1:32" ht="17.25" customHeight="1">
      <c r="A14" s="177"/>
      <c r="B14" s="175"/>
      <c r="C14" s="193"/>
      <c r="D14" s="177"/>
      <c r="E14" s="186"/>
      <c r="F14" s="177"/>
      <c r="G14" s="186"/>
      <c r="H14" s="213" t="s">
        <v>342</v>
      </c>
      <c r="I14" s="228" t="s">
        <v>3</v>
      </c>
      <c r="J14" s="244" t="s">
        <v>358</v>
      </c>
      <c r="K14" s="244"/>
      <c r="L14" s="244"/>
      <c r="M14" s="265" t="s">
        <v>3</v>
      </c>
      <c r="N14" s="244" t="s">
        <v>361</v>
      </c>
      <c r="O14" s="244"/>
      <c r="P14" s="244"/>
      <c r="Q14" s="273"/>
      <c r="R14" s="273"/>
      <c r="S14" s="273"/>
      <c r="T14" s="273"/>
      <c r="U14" s="273"/>
      <c r="V14" s="273"/>
      <c r="W14" s="273"/>
      <c r="X14" s="296"/>
      <c r="Y14" s="177"/>
      <c r="Z14" s="175"/>
      <c r="AA14" s="175"/>
      <c r="AB14" s="186"/>
      <c r="AC14" s="177"/>
      <c r="AD14" s="175"/>
      <c r="AE14" s="175"/>
      <c r="AF14" s="186"/>
    </row>
    <row r="15" spans="1:32" ht="17.25" customHeight="1">
      <c r="A15" s="177"/>
      <c r="B15" s="175"/>
      <c r="C15" s="193"/>
      <c r="D15" s="177"/>
      <c r="E15" s="186"/>
      <c r="F15" s="177"/>
      <c r="G15" s="186"/>
      <c r="H15" s="213"/>
      <c r="I15" s="228"/>
      <c r="J15" s="244"/>
      <c r="K15" s="244"/>
      <c r="L15" s="244"/>
      <c r="M15" s="265"/>
      <c r="N15" s="244"/>
      <c r="O15" s="244"/>
      <c r="P15" s="244"/>
      <c r="Q15" s="274"/>
      <c r="R15" s="274"/>
      <c r="S15" s="274"/>
      <c r="T15" s="274"/>
      <c r="U15" s="274"/>
      <c r="V15" s="274"/>
      <c r="W15" s="274"/>
      <c r="X15" s="297"/>
      <c r="Y15" s="177"/>
      <c r="Z15" s="175"/>
      <c r="AA15" s="175"/>
      <c r="AB15" s="186"/>
      <c r="AC15" s="177"/>
      <c r="AD15" s="175"/>
      <c r="AE15" s="175"/>
      <c r="AF15" s="186"/>
    </row>
    <row r="16" spans="1:32" ht="18.75" customHeight="1">
      <c r="A16" s="178"/>
      <c r="B16" s="186"/>
      <c r="C16" s="194"/>
      <c r="D16" s="199"/>
      <c r="E16" s="204"/>
      <c r="F16" s="177"/>
      <c r="G16" s="204"/>
      <c r="H16" s="214" t="s">
        <v>308</v>
      </c>
      <c r="I16" s="229" t="s">
        <v>3</v>
      </c>
      <c r="J16" s="245" t="s">
        <v>32</v>
      </c>
      <c r="K16" s="245"/>
      <c r="L16" s="229" t="s">
        <v>3</v>
      </c>
      <c r="M16" s="245" t="s">
        <v>34</v>
      </c>
      <c r="N16" s="245"/>
      <c r="O16" s="245"/>
      <c r="P16" s="245"/>
      <c r="Q16" s="273"/>
      <c r="R16" s="273"/>
      <c r="S16" s="273"/>
      <c r="T16" s="273"/>
      <c r="U16" s="273"/>
      <c r="V16" s="273"/>
      <c r="W16" s="273"/>
      <c r="X16" s="296"/>
      <c r="Y16" s="191"/>
      <c r="Z16" s="55"/>
      <c r="AA16" s="55"/>
      <c r="AB16" s="209"/>
      <c r="AC16" s="179"/>
      <c r="AD16" s="55"/>
      <c r="AE16" s="55"/>
      <c r="AF16" s="209"/>
    </row>
    <row r="17" spans="1:32" ht="18.75" customHeight="1">
      <c r="A17" s="179" t="s">
        <v>3</v>
      </c>
      <c r="B17" s="186" t="s">
        <v>334</v>
      </c>
      <c r="C17" s="194" t="s">
        <v>19</v>
      </c>
      <c r="D17" s="199"/>
      <c r="E17" s="204"/>
      <c r="F17" s="177"/>
      <c r="G17" s="204"/>
      <c r="H17" s="214" t="s">
        <v>72</v>
      </c>
      <c r="I17" s="230" t="s">
        <v>3</v>
      </c>
      <c r="J17" s="246" t="s">
        <v>359</v>
      </c>
      <c r="K17" s="246"/>
      <c r="L17" s="246"/>
      <c r="M17" s="231" t="s">
        <v>3</v>
      </c>
      <c r="N17" s="246" t="s">
        <v>9</v>
      </c>
      <c r="O17" s="246"/>
      <c r="P17" s="246"/>
      <c r="Q17" s="273"/>
      <c r="R17" s="273"/>
      <c r="S17" s="273"/>
      <c r="T17" s="273"/>
      <c r="U17" s="273"/>
      <c r="V17" s="273"/>
      <c r="W17" s="273"/>
      <c r="X17" s="296"/>
      <c r="Y17" s="191"/>
      <c r="Z17" s="55"/>
      <c r="AA17" s="314"/>
      <c r="AB17" s="209"/>
      <c r="AC17" s="179"/>
      <c r="AD17" s="55"/>
      <c r="AE17" s="311"/>
      <c r="AF17" s="209"/>
    </row>
    <row r="18" spans="1:32" ht="18.75" customHeight="1">
      <c r="A18" s="178"/>
      <c r="B18" s="186"/>
      <c r="C18" s="194"/>
      <c r="D18" s="199"/>
      <c r="E18" s="204"/>
      <c r="F18" s="177"/>
      <c r="G18" s="204"/>
      <c r="H18" s="214"/>
      <c r="I18" s="230"/>
      <c r="J18" s="246"/>
      <c r="K18" s="246"/>
      <c r="L18" s="246"/>
      <c r="M18" s="231"/>
      <c r="N18" s="246"/>
      <c r="O18" s="246"/>
      <c r="P18" s="246"/>
      <c r="Q18" s="275"/>
      <c r="R18" s="275"/>
      <c r="S18" s="275"/>
      <c r="T18" s="275"/>
      <c r="U18" s="275"/>
      <c r="V18" s="275"/>
      <c r="W18" s="275"/>
      <c r="X18" s="298"/>
      <c r="Y18" s="304"/>
      <c r="Z18" s="309"/>
      <c r="AA18" s="309"/>
      <c r="AB18" s="316"/>
      <c r="AC18" s="304"/>
      <c r="AD18" s="309"/>
      <c r="AE18" s="309"/>
      <c r="AF18" s="316"/>
    </row>
    <row r="19" spans="1:32" ht="18.75" customHeight="1">
      <c r="A19" s="179"/>
      <c r="B19" s="186"/>
      <c r="C19" s="194"/>
      <c r="D19" s="199"/>
      <c r="E19" s="204"/>
      <c r="F19" s="177"/>
      <c r="G19" s="204"/>
      <c r="H19" s="214" t="s">
        <v>343</v>
      </c>
      <c r="I19" s="231" t="s">
        <v>3</v>
      </c>
      <c r="J19" s="246" t="s">
        <v>359</v>
      </c>
      <c r="K19" s="246"/>
      <c r="L19" s="246"/>
      <c r="M19" s="231" t="s">
        <v>3</v>
      </c>
      <c r="N19" s="246" t="s">
        <v>9</v>
      </c>
      <c r="O19" s="246"/>
      <c r="P19" s="246"/>
      <c r="Q19" s="273"/>
      <c r="R19" s="273"/>
      <c r="S19" s="273"/>
      <c r="T19" s="273"/>
      <c r="U19" s="273"/>
      <c r="V19" s="273"/>
      <c r="W19" s="273"/>
      <c r="X19" s="296"/>
      <c r="Y19" s="304"/>
      <c r="Z19" s="309"/>
      <c r="AA19" s="309"/>
      <c r="AB19" s="316"/>
      <c r="AC19" s="304"/>
      <c r="AD19" s="309"/>
      <c r="AE19" s="309"/>
      <c r="AF19" s="316"/>
    </row>
    <row r="20" spans="1:32" ht="18.75" customHeight="1">
      <c r="A20" s="178"/>
      <c r="B20" s="186"/>
      <c r="C20" s="194"/>
      <c r="D20" s="199"/>
      <c r="E20" s="204"/>
      <c r="F20" s="177"/>
      <c r="G20" s="204"/>
      <c r="H20" s="214"/>
      <c r="I20" s="231"/>
      <c r="J20" s="246"/>
      <c r="K20" s="246"/>
      <c r="L20" s="246"/>
      <c r="M20" s="231"/>
      <c r="N20" s="246"/>
      <c r="O20" s="246"/>
      <c r="P20" s="246"/>
      <c r="Q20" s="275"/>
      <c r="R20" s="275"/>
      <c r="S20" s="275"/>
      <c r="T20" s="275"/>
      <c r="U20" s="275"/>
      <c r="V20" s="275"/>
      <c r="W20" s="275"/>
      <c r="X20" s="298"/>
      <c r="Y20" s="304"/>
      <c r="Z20" s="309"/>
      <c r="AA20" s="309"/>
      <c r="AB20" s="316"/>
      <c r="AC20" s="304"/>
      <c r="AD20" s="309"/>
      <c r="AE20" s="309"/>
      <c r="AF20" s="316"/>
    </row>
    <row r="21" spans="1:32" ht="18.75" customHeight="1">
      <c r="A21" s="178"/>
      <c r="B21" s="186"/>
      <c r="C21" s="194"/>
      <c r="D21" s="199"/>
      <c r="E21" s="204"/>
      <c r="F21" s="177"/>
      <c r="G21" s="204"/>
      <c r="H21" s="215" t="s">
        <v>344</v>
      </c>
      <c r="I21" s="228" t="s">
        <v>3</v>
      </c>
      <c r="J21" s="243" t="s">
        <v>32</v>
      </c>
      <c r="K21" s="243"/>
      <c r="L21" s="235" t="s">
        <v>3</v>
      </c>
      <c r="M21" s="243" t="s">
        <v>34</v>
      </c>
      <c r="N21" s="243"/>
      <c r="O21" s="244"/>
      <c r="P21" s="246"/>
      <c r="Q21" s="246"/>
      <c r="R21" s="246"/>
      <c r="S21" s="246"/>
      <c r="T21" s="246"/>
      <c r="U21" s="246"/>
      <c r="V21" s="246"/>
      <c r="W21" s="246"/>
      <c r="X21" s="299"/>
      <c r="Y21" s="304"/>
      <c r="Z21" s="309"/>
      <c r="AA21" s="309"/>
      <c r="AB21" s="316"/>
      <c r="AC21" s="304"/>
      <c r="AD21" s="309"/>
      <c r="AE21" s="309"/>
      <c r="AF21" s="316"/>
    </row>
    <row r="22" spans="1:32" ht="18.75" customHeight="1">
      <c r="A22" s="178"/>
      <c r="B22" s="186"/>
      <c r="C22" s="194"/>
      <c r="D22" s="199"/>
      <c r="E22" s="204"/>
      <c r="F22" s="177"/>
      <c r="G22" s="204"/>
      <c r="H22" s="216" t="s">
        <v>6</v>
      </c>
      <c r="I22" s="232" t="s">
        <v>3</v>
      </c>
      <c r="J22" s="247" t="s">
        <v>32</v>
      </c>
      <c r="K22" s="254"/>
      <c r="L22" s="258" t="s">
        <v>3</v>
      </c>
      <c r="M22" s="247" t="s">
        <v>192</v>
      </c>
      <c r="N22" s="247"/>
      <c r="O22" s="258" t="s">
        <v>3</v>
      </c>
      <c r="P22" s="247" t="s">
        <v>406</v>
      </c>
      <c r="Q22" s="276"/>
      <c r="R22" s="258"/>
      <c r="S22" s="247"/>
      <c r="T22" s="276"/>
      <c r="U22" s="258"/>
      <c r="V22" s="282"/>
      <c r="W22" s="276"/>
      <c r="X22" s="300"/>
      <c r="Y22" s="304"/>
      <c r="Z22" s="309"/>
      <c r="AA22" s="309"/>
      <c r="AB22" s="316"/>
      <c r="AC22" s="304"/>
      <c r="AD22" s="309"/>
      <c r="AE22" s="309"/>
      <c r="AF22" s="316"/>
    </row>
    <row r="23" spans="1:32" ht="18.75" customHeight="1">
      <c r="A23" s="178"/>
      <c r="B23" s="186"/>
      <c r="C23" s="194"/>
      <c r="D23" s="199"/>
      <c r="E23" s="204"/>
      <c r="F23" s="177"/>
      <c r="G23" s="204"/>
      <c r="H23" s="217"/>
      <c r="I23" s="233" t="s">
        <v>3</v>
      </c>
      <c r="J23" s="248" t="s">
        <v>405</v>
      </c>
      <c r="K23" s="255"/>
      <c r="L23" s="233" t="s">
        <v>3</v>
      </c>
      <c r="M23" s="248" t="s">
        <v>320</v>
      </c>
      <c r="N23" s="248"/>
      <c r="O23" s="233" t="s">
        <v>3</v>
      </c>
      <c r="P23" s="248" t="s">
        <v>340</v>
      </c>
      <c r="Q23" s="277"/>
      <c r="R23" s="233" t="s">
        <v>3</v>
      </c>
      <c r="S23" s="248" t="s">
        <v>140</v>
      </c>
      <c r="T23" s="277"/>
      <c r="U23" s="233"/>
      <c r="V23" s="285"/>
      <c r="W23" s="277"/>
      <c r="X23" s="301"/>
      <c r="Y23" s="304"/>
      <c r="Z23" s="309"/>
      <c r="AA23" s="309"/>
      <c r="AB23" s="316"/>
      <c r="AC23" s="304"/>
      <c r="AD23" s="309"/>
      <c r="AE23" s="309"/>
      <c r="AF23" s="316"/>
    </row>
    <row r="24" spans="1:32" ht="18.75" customHeight="1">
      <c r="A24" s="180"/>
      <c r="B24" s="187"/>
      <c r="C24" s="195"/>
      <c r="D24" s="200"/>
      <c r="E24" s="205"/>
      <c r="F24" s="176"/>
      <c r="G24" s="208"/>
      <c r="H24" s="218" t="s">
        <v>289</v>
      </c>
      <c r="I24" s="234" t="s">
        <v>3</v>
      </c>
      <c r="J24" s="249" t="s">
        <v>32</v>
      </c>
      <c r="K24" s="249"/>
      <c r="L24" s="259"/>
      <c r="M24" s="234" t="s">
        <v>3</v>
      </c>
      <c r="N24" s="249" t="s">
        <v>362</v>
      </c>
      <c r="O24" s="249"/>
      <c r="P24" s="259"/>
      <c r="Q24" s="234" t="s">
        <v>3</v>
      </c>
      <c r="R24" s="281" t="s">
        <v>363</v>
      </c>
      <c r="S24" s="281"/>
      <c r="T24" s="281"/>
      <c r="U24" s="281"/>
      <c r="V24" s="281"/>
      <c r="W24" s="281"/>
      <c r="X24" s="302"/>
      <c r="Y24" s="305" t="s">
        <v>3</v>
      </c>
      <c r="Z24" s="310" t="s">
        <v>364</v>
      </c>
      <c r="AA24" s="315"/>
      <c r="AB24" s="317"/>
      <c r="AC24" s="318" t="s">
        <v>3</v>
      </c>
      <c r="AD24" s="315" t="s">
        <v>364</v>
      </c>
      <c r="AE24" s="315"/>
      <c r="AF24" s="208"/>
    </row>
    <row r="25" spans="1:32" ht="18.75" customHeight="1">
      <c r="A25" s="178"/>
      <c r="B25" s="186"/>
      <c r="C25" s="194"/>
      <c r="D25" s="199"/>
      <c r="E25" s="204"/>
      <c r="F25" s="177"/>
      <c r="G25" s="209"/>
      <c r="H25" s="219" t="s">
        <v>339</v>
      </c>
      <c r="I25" s="235" t="s">
        <v>3</v>
      </c>
      <c r="J25" s="243" t="s">
        <v>357</v>
      </c>
      <c r="K25" s="243"/>
      <c r="L25" s="260"/>
      <c r="M25" s="235" t="s">
        <v>3</v>
      </c>
      <c r="N25" s="243" t="s">
        <v>64</v>
      </c>
      <c r="O25" s="243"/>
      <c r="P25" s="260"/>
      <c r="Q25" s="229"/>
      <c r="R25" s="246"/>
      <c r="S25" s="246"/>
      <c r="T25" s="246"/>
      <c r="U25" s="246"/>
      <c r="V25" s="246"/>
      <c r="W25" s="246"/>
      <c r="X25" s="299"/>
      <c r="Y25" s="179"/>
      <c r="Z25" s="55"/>
      <c r="AA25" s="55"/>
      <c r="AB25" s="209"/>
      <c r="AC25" s="179"/>
      <c r="AD25" s="55"/>
      <c r="AE25" s="55"/>
      <c r="AF25" s="209"/>
    </row>
    <row r="26" spans="1:32" ht="18.75" customHeight="1">
      <c r="A26" s="178"/>
      <c r="B26" s="186"/>
      <c r="C26" s="194"/>
      <c r="D26" s="199"/>
      <c r="E26" s="204"/>
      <c r="F26" s="177"/>
      <c r="G26" s="209"/>
      <c r="H26" s="215" t="s">
        <v>345</v>
      </c>
      <c r="I26" s="228" t="s">
        <v>3</v>
      </c>
      <c r="J26" s="243" t="s">
        <v>357</v>
      </c>
      <c r="K26" s="243"/>
      <c r="L26" s="260"/>
      <c r="M26" s="235" t="s">
        <v>3</v>
      </c>
      <c r="N26" s="243" t="s">
        <v>64</v>
      </c>
      <c r="O26" s="235"/>
      <c r="P26" s="260"/>
      <c r="Q26" s="229"/>
      <c r="R26" s="246"/>
      <c r="S26" s="246"/>
      <c r="T26" s="246"/>
      <c r="U26" s="246"/>
      <c r="V26" s="246"/>
      <c r="W26" s="246"/>
      <c r="X26" s="299"/>
      <c r="Y26" s="179" t="s">
        <v>3</v>
      </c>
      <c r="Z26" s="55" t="s">
        <v>279</v>
      </c>
      <c r="AA26" s="311"/>
      <c r="AB26" s="209"/>
      <c r="AC26" s="179" t="s">
        <v>3</v>
      </c>
      <c r="AD26" s="55" t="s">
        <v>279</v>
      </c>
      <c r="AE26" s="311"/>
      <c r="AF26" s="209"/>
    </row>
    <row r="27" spans="1:32" ht="18.75" customHeight="1">
      <c r="A27" s="178"/>
      <c r="B27" s="186"/>
      <c r="C27" s="194"/>
      <c r="D27" s="199"/>
      <c r="E27" s="204"/>
      <c r="F27" s="177"/>
      <c r="G27" s="209"/>
      <c r="H27" s="220" t="s">
        <v>346</v>
      </c>
      <c r="I27" s="236" t="s">
        <v>3</v>
      </c>
      <c r="J27" s="245" t="s">
        <v>32</v>
      </c>
      <c r="K27" s="245"/>
      <c r="L27" s="229" t="s">
        <v>3</v>
      </c>
      <c r="M27" s="245" t="s">
        <v>34</v>
      </c>
      <c r="N27" s="246"/>
      <c r="O27" s="246"/>
      <c r="P27" s="246"/>
      <c r="Q27" s="246"/>
      <c r="R27" s="246"/>
      <c r="S27" s="246"/>
      <c r="T27" s="246"/>
      <c r="U27" s="246"/>
      <c r="V27" s="246"/>
      <c r="W27" s="246"/>
      <c r="X27" s="299"/>
      <c r="Y27" s="179"/>
      <c r="Z27" s="55"/>
      <c r="AA27" s="311"/>
      <c r="AB27" s="209"/>
      <c r="AC27" s="179"/>
      <c r="AD27" s="55"/>
      <c r="AE27" s="311"/>
      <c r="AF27" s="209"/>
    </row>
    <row r="28" spans="1:32" ht="18.75" customHeight="1">
      <c r="A28" s="178"/>
      <c r="B28" s="186"/>
      <c r="C28" s="194"/>
      <c r="D28" s="199"/>
      <c r="E28" s="204"/>
      <c r="F28" s="177"/>
      <c r="G28" s="209"/>
      <c r="H28" s="221" t="s">
        <v>12</v>
      </c>
      <c r="I28" s="236" t="s">
        <v>3</v>
      </c>
      <c r="J28" s="245" t="s">
        <v>32</v>
      </c>
      <c r="K28" s="245"/>
      <c r="L28" s="229" t="s">
        <v>3</v>
      </c>
      <c r="M28" s="245" t="s">
        <v>34</v>
      </c>
      <c r="N28" s="246"/>
      <c r="O28" s="246"/>
      <c r="P28" s="246"/>
      <c r="Q28" s="246"/>
      <c r="R28" s="246"/>
      <c r="S28" s="246"/>
      <c r="T28" s="246"/>
      <c r="U28" s="246"/>
      <c r="V28" s="246"/>
      <c r="W28" s="246"/>
      <c r="X28" s="299"/>
      <c r="Y28" s="306"/>
      <c r="Z28" s="311"/>
      <c r="AA28" s="311"/>
      <c r="AB28" s="209"/>
      <c r="AC28" s="306"/>
      <c r="AD28" s="311"/>
      <c r="AE28" s="311"/>
      <c r="AF28" s="209"/>
    </row>
    <row r="29" spans="1:32" ht="18.75" customHeight="1">
      <c r="A29" s="178"/>
      <c r="B29" s="186"/>
      <c r="C29" s="194"/>
      <c r="D29" s="199"/>
      <c r="E29" s="204"/>
      <c r="F29" s="177"/>
      <c r="G29" s="209"/>
      <c r="H29" s="222" t="s">
        <v>347</v>
      </c>
      <c r="I29" s="236" t="s">
        <v>3</v>
      </c>
      <c r="J29" s="245" t="s">
        <v>32</v>
      </c>
      <c r="K29" s="245"/>
      <c r="L29" s="229" t="s">
        <v>3</v>
      </c>
      <c r="M29" s="245" t="s">
        <v>34</v>
      </c>
      <c r="N29" s="246"/>
      <c r="O29" s="246"/>
      <c r="P29" s="246"/>
      <c r="Q29" s="246"/>
      <c r="R29" s="246"/>
      <c r="S29" s="246"/>
      <c r="T29" s="246"/>
      <c r="U29" s="246"/>
      <c r="V29" s="246"/>
      <c r="W29" s="246"/>
      <c r="X29" s="299"/>
      <c r="Y29" s="306"/>
      <c r="Z29" s="311"/>
      <c r="AA29" s="311"/>
      <c r="AB29" s="209"/>
      <c r="AC29" s="306"/>
      <c r="AD29" s="311"/>
      <c r="AE29" s="311"/>
      <c r="AF29" s="209"/>
    </row>
    <row r="30" spans="1:32" ht="18.75" customHeight="1">
      <c r="A30" s="179" t="s">
        <v>3</v>
      </c>
      <c r="B30" s="186" t="s">
        <v>335</v>
      </c>
      <c r="C30" s="194" t="s">
        <v>75</v>
      </c>
      <c r="D30" s="199"/>
      <c r="E30" s="204"/>
      <c r="F30" s="177"/>
      <c r="G30" s="209"/>
      <c r="H30" s="214" t="s">
        <v>350</v>
      </c>
      <c r="I30" s="236" t="s">
        <v>3</v>
      </c>
      <c r="J30" s="245" t="s">
        <v>32</v>
      </c>
      <c r="K30" s="245"/>
      <c r="L30" s="229" t="s">
        <v>3</v>
      </c>
      <c r="M30" s="245" t="s">
        <v>34</v>
      </c>
      <c r="N30" s="246"/>
      <c r="O30" s="246"/>
      <c r="P30" s="246"/>
      <c r="Q30" s="246"/>
      <c r="R30" s="246"/>
      <c r="S30" s="246"/>
      <c r="T30" s="246"/>
      <c r="U30" s="246"/>
      <c r="V30" s="246"/>
      <c r="W30" s="246"/>
      <c r="X30" s="299"/>
      <c r="Y30" s="306"/>
      <c r="Z30" s="311"/>
      <c r="AA30" s="311"/>
      <c r="AB30" s="209"/>
      <c r="AC30" s="306"/>
      <c r="AD30" s="311"/>
      <c r="AE30" s="311"/>
      <c r="AF30" s="209"/>
    </row>
    <row r="31" spans="1:32" ht="18.75" customHeight="1">
      <c r="A31" s="178"/>
      <c r="B31" s="186"/>
      <c r="C31" s="194"/>
      <c r="D31" s="199"/>
      <c r="E31" s="204"/>
      <c r="F31" s="177"/>
      <c r="G31" s="209"/>
      <c r="H31" s="213" t="s">
        <v>323</v>
      </c>
      <c r="I31" s="228" t="s">
        <v>3</v>
      </c>
      <c r="J31" s="243" t="s">
        <v>32</v>
      </c>
      <c r="K31" s="243"/>
      <c r="L31" s="235" t="s">
        <v>3</v>
      </c>
      <c r="M31" s="243" t="s">
        <v>34</v>
      </c>
      <c r="N31" s="244"/>
      <c r="O31" s="244"/>
      <c r="P31" s="246"/>
      <c r="Q31" s="246"/>
      <c r="R31" s="246"/>
      <c r="S31" s="246"/>
      <c r="T31" s="246"/>
      <c r="U31" s="246"/>
      <c r="V31" s="246"/>
      <c r="W31" s="246"/>
      <c r="X31" s="299"/>
      <c r="Y31" s="306"/>
      <c r="Z31" s="311"/>
      <c r="AA31" s="311"/>
      <c r="AB31" s="209"/>
      <c r="AC31" s="306"/>
      <c r="AD31" s="311"/>
      <c r="AE31" s="311"/>
      <c r="AF31" s="209"/>
    </row>
    <row r="32" spans="1:32" ht="18.75" customHeight="1">
      <c r="A32" s="178"/>
      <c r="B32" s="186"/>
      <c r="C32" s="194"/>
      <c r="D32" s="199"/>
      <c r="E32" s="204"/>
      <c r="F32" s="177"/>
      <c r="G32" s="209"/>
      <c r="H32" s="220" t="s">
        <v>21</v>
      </c>
      <c r="I32" s="236" t="s">
        <v>3</v>
      </c>
      <c r="J32" s="245" t="s">
        <v>32</v>
      </c>
      <c r="K32" s="245"/>
      <c r="L32" s="229" t="s">
        <v>3</v>
      </c>
      <c r="M32" s="245" t="s">
        <v>85</v>
      </c>
      <c r="N32" s="245"/>
      <c r="O32" s="229" t="s">
        <v>3</v>
      </c>
      <c r="P32" s="245" t="s">
        <v>48</v>
      </c>
      <c r="Q32" s="246"/>
      <c r="R32" s="229" t="s">
        <v>3</v>
      </c>
      <c r="S32" s="245" t="s">
        <v>355</v>
      </c>
      <c r="T32" s="246"/>
      <c r="U32" s="246"/>
      <c r="V32" s="245"/>
      <c r="W32" s="245"/>
      <c r="X32" s="295"/>
      <c r="Y32" s="306"/>
      <c r="Z32" s="311"/>
      <c r="AA32" s="311"/>
      <c r="AB32" s="209"/>
      <c r="AC32" s="306"/>
      <c r="AD32" s="311"/>
      <c r="AE32" s="311"/>
      <c r="AF32" s="209"/>
    </row>
    <row r="33" spans="1:256" ht="18.75" customHeight="1">
      <c r="A33" s="178"/>
      <c r="B33" s="186"/>
      <c r="C33" s="194"/>
      <c r="D33" s="199"/>
      <c r="E33" s="204"/>
      <c r="F33" s="177"/>
      <c r="G33" s="209"/>
      <c r="H33" s="214" t="s">
        <v>351</v>
      </c>
      <c r="I33" s="236" t="s">
        <v>3</v>
      </c>
      <c r="J33" s="245" t="s">
        <v>32</v>
      </c>
      <c r="K33" s="245"/>
      <c r="L33" s="229" t="s">
        <v>3</v>
      </c>
      <c r="M33" s="245" t="s">
        <v>360</v>
      </c>
      <c r="N33" s="245"/>
      <c r="O33" s="229" t="s">
        <v>3</v>
      </c>
      <c r="P33" s="245" t="s">
        <v>36</v>
      </c>
      <c r="Q33" s="246"/>
      <c r="R33" s="246"/>
      <c r="S33" s="246"/>
      <c r="T33" s="246"/>
      <c r="U33" s="246"/>
      <c r="V33" s="246"/>
      <c r="W33" s="246"/>
      <c r="X33" s="299"/>
      <c r="Y33" s="306"/>
      <c r="Z33" s="311"/>
      <c r="AA33" s="311"/>
      <c r="AB33" s="209"/>
      <c r="AC33" s="306"/>
      <c r="AD33" s="311"/>
      <c r="AE33" s="311"/>
      <c r="AF33" s="209"/>
    </row>
    <row r="34" spans="1:256" ht="18.75" customHeight="1">
      <c r="A34" s="178"/>
      <c r="B34" s="186"/>
      <c r="C34" s="194"/>
      <c r="D34" s="199"/>
      <c r="E34" s="204"/>
      <c r="F34" s="177"/>
      <c r="G34" s="209"/>
      <c r="H34" s="220" t="s">
        <v>352</v>
      </c>
      <c r="I34" s="236" t="s">
        <v>3</v>
      </c>
      <c r="J34" s="245" t="s">
        <v>32</v>
      </c>
      <c r="K34" s="245"/>
      <c r="L34" s="229" t="s">
        <v>3</v>
      </c>
      <c r="M34" s="245" t="s">
        <v>34</v>
      </c>
      <c r="N34" s="271"/>
      <c r="O34" s="246"/>
      <c r="P34" s="246"/>
      <c r="Q34" s="246"/>
      <c r="R34" s="246"/>
      <c r="S34" s="246"/>
      <c r="T34" s="246"/>
      <c r="U34" s="246"/>
      <c r="V34" s="246"/>
      <c r="W34" s="246"/>
      <c r="X34" s="299"/>
      <c r="Y34" s="306"/>
      <c r="Z34" s="311"/>
      <c r="AA34" s="311"/>
      <c r="AB34" s="209"/>
      <c r="AC34" s="306"/>
      <c r="AD34" s="311"/>
      <c r="AE34" s="311"/>
      <c r="AF34" s="209"/>
    </row>
    <row r="35" spans="1:256" ht="18.75" customHeight="1">
      <c r="A35" s="178"/>
      <c r="B35" s="186"/>
      <c r="C35" s="194"/>
      <c r="D35" s="199"/>
      <c r="E35" s="204"/>
      <c r="F35" s="177"/>
      <c r="G35" s="209"/>
      <c r="H35" s="223" t="s">
        <v>277</v>
      </c>
      <c r="I35" s="232" t="s">
        <v>3</v>
      </c>
      <c r="J35" s="247" t="s">
        <v>32</v>
      </c>
      <c r="K35" s="254"/>
      <c r="L35" s="258" t="s">
        <v>3</v>
      </c>
      <c r="M35" s="266" t="s">
        <v>192</v>
      </c>
      <c r="N35" s="247"/>
      <c r="O35" s="258" t="s">
        <v>3</v>
      </c>
      <c r="P35" s="247" t="s">
        <v>406</v>
      </c>
      <c r="Q35" s="258"/>
      <c r="R35" s="282"/>
      <c r="S35" s="254"/>
      <c r="T35" s="276"/>
      <c r="U35" s="258"/>
      <c r="V35" s="282"/>
      <c r="W35" s="276"/>
      <c r="X35" s="300"/>
      <c r="Y35" s="306"/>
      <c r="Z35" s="311"/>
      <c r="AA35" s="311"/>
      <c r="AB35" s="209"/>
      <c r="AC35" s="306"/>
      <c r="AD35" s="311"/>
      <c r="AE35" s="311"/>
      <c r="AF35" s="209"/>
    </row>
    <row r="36" spans="1:256" ht="18.75" customHeight="1">
      <c r="A36" s="178"/>
      <c r="B36" s="175"/>
      <c r="C36" s="194"/>
      <c r="D36" s="191"/>
      <c r="E36" s="55"/>
      <c r="F36" s="177"/>
      <c r="G36" s="209"/>
      <c r="H36" s="224"/>
      <c r="I36" s="237" t="s">
        <v>3</v>
      </c>
      <c r="J36" s="250" t="s">
        <v>405</v>
      </c>
      <c r="K36" s="256"/>
      <c r="L36" s="261" t="s">
        <v>3</v>
      </c>
      <c r="M36" s="267" t="s">
        <v>320</v>
      </c>
      <c r="N36" s="250"/>
      <c r="O36" s="261" t="s">
        <v>3</v>
      </c>
      <c r="P36" s="250" t="s">
        <v>340</v>
      </c>
      <c r="Q36" s="261"/>
      <c r="R36" s="267" t="s">
        <v>3</v>
      </c>
      <c r="S36" s="256" t="s">
        <v>140</v>
      </c>
      <c r="T36" s="283"/>
      <c r="U36" s="261"/>
      <c r="V36" s="286"/>
      <c r="W36" s="283"/>
      <c r="X36" s="303"/>
      <c r="Y36" s="307"/>
      <c r="Z36" s="312"/>
      <c r="AA36" s="312"/>
      <c r="AB36" s="210"/>
      <c r="AC36" s="312"/>
      <c r="AD36" s="312"/>
      <c r="AE36" s="312"/>
      <c r="AF36" s="210"/>
    </row>
    <row r="37" spans="1:256" ht="18.75" customHeight="1">
      <c r="A37" s="178"/>
      <c r="B37" s="186"/>
      <c r="C37" s="55"/>
      <c r="D37" s="199"/>
      <c r="E37" s="204"/>
      <c r="F37" s="175"/>
      <c r="G37" s="209"/>
      <c r="H37" s="216" t="s">
        <v>314</v>
      </c>
      <c r="I37" s="233" t="s">
        <v>3</v>
      </c>
      <c r="J37" s="248" t="s">
        <v>32</v>
      </c>
      <c r="K37" s="255"/>
      <c r="L37" s="233" t="s">
        <v>3</v>
      </c>
      <c r="M37" s="268" t="s">
        <v>192</v>
      </c>
      <c r="N37" s="248"/>
      <c r="O37" s="233" t="s">
        <v>3</v>
      </c>
      <c r="P37" s="248" t="s">
        <v>406</v>
      </c>
      <c r="Q37" s="233"/>
      <c r="R37" s="268"/>
      <c r="S37" s="255"/>
      <c r="T37" s="277"/>
      <c r="U37" s="233"/>
      <c r="V37" s="285"/>
      <c r="W37" s="277"/>
      <c r="X37" s="277"/>
      <c r="Y37" s="308"/>
      <c r="Z37" s="313"/>
      <c r="AA37" s="313"/>
      <c r="AB37" s="208"/>
      <c r="AC37" s="319"/>
      <c r="AD37" s="319"/>
      <c r="AE37" s="319"/>
      <c r="AF37" s="319"/>
    </row>
    <row r="38" spans="1:256" ht="18.75" customHeight="1">
      <c r="A38" s="181"/>
      <c r="B38" s="188"/>
      <c r="C38" s="196"/>
      <c r="D38" s="201"/>
      <c r="E38" s="206"/>
      <c r="F38" s="207"/>
      <c r="G38" s="210"/>
      <c r="H38" s="217"/>
      <c r="I38" s="238" t="s">
        <v>3</v>
      </c>
      <c r="J38" s="251" t="s">
        <v>405</v>
      </c>
      <c r="K38" s="257"/>
      <c r="L38" s="238" t="s">
        <v>3</v>
      </c>
      <c r="M38" s="269" t="s">
        <v>320</v>
      </c>
      <c r="N38" s="251"/>
      <c r="O38" s="238" t="s">
        <v>3</v>
      </c>
      <c r="P38" s="251" t="s">
        <v>340</v>
      </c>
      <c r="Q38" s="238"/>
      <c r="R38" s="269" t="s">
        <v>3</v>
      </c>
      <c r="S38" s="257" t="s">
        <v>140</v>
      </c>
      <c r="T38" s="284"/>
      <c r="U38" s="238"/>
      <c r="V38" s="287"/>
      <c r="W38" s="284"/>
      <c r="X38" s="284"/>
      <c r="Y38" s="307"/>
      <c r="Z38" s="312"/>
      <c r="AA38" s="312"/>
      <c r="AB38" s="210"/>
      <c r="AC38" s="319"/>
      <c r="AD38" s="319"/>
      <c r="AE38" s="319"/>
      <c r="AF38" s="319"/>
    </row>
    <row r="39" spans="1:256" s="172" customFormat="1" ht="18.75" customHeight="1">
      <c r="A39" s="182"/>
      <c r="B39" s="189"/>
      <c r="C39" s="182" t="s">
        <v>266</v>
      </c>
      <c r="D39" s="202"/>
      <c r="E39" s="182"/>
      <c r="F39" s="189"/>
      <c r="G39" s="211"/>
      <c r="H39" s="202"/>
      <c r="I39" s="239"/>
      <c r="J39" s="182"/>
      <c r="K39" s="182"/>
      <c r="L39" s="239"/>
      <c r="M39" s="182"/>
      <c r="N39" s="182"/>
      <c r="O39" s="239"/>
      <c r="P39" s="182"/>
      <c r="Q39" s="202"/>
      <c r="R39" s="202"/>
      <c r="S39" s="202"/>
      <c r="T39" s="202"/>
      <c r="U39" s="202"/>
      <c r="V39" s="202"/>
      <c r="W39" s="202"/>
      <c r="X39" s="202"/>
      <c r="Y39" s="211"/>
      <c r="Z39" s="211"/>
      <c r="AA39" s="211"/>
      <c r="AB39" s="211"/>
      <c r="AC39" s="211"/>
      <c r="AD39" s="211"/>
      <c r="AE39" s="211"/>
      <c r="AF39" s="211"/>
      <c r="AG39" s="329"/>
      <c r="AH39" s="329"/>
      <c r="AI39" s="329"/>
      <c r="AJ39" s="329"/>
      <c r="AK39" s="329"/>
      <c r="AL39" s="329"/>
      <c r="AM39" s="329"/>
      <c r="AN39" s="329"/>
      <c r="AO39" s="329"/>
      <c r="AP39" s="329"/>
      <c r="AQ39" s="329"/>
      <c r="AR39" s="329"/>
      <c r="AS39" s="329"/>
      <c r="AT39" s="329"/>
      <c r="AU39" s="329"/>
      <c r="AV39" s="329"/>
      <c r="AW39" s="329"/>
      <c r="AX39" s="329"/>
      <c r="AY39" s="329"/>
      <c r="AZ39" s="329"/>
      <c r="BA39" s="329"/>
      <c r="BB39" s="329"/>
      <c r="BC39" s="329"/>
      <c r="BD39" s="329"/>
      <c r="BE39" s="329"/>
      <c r="BF39" s="329"/>
      <c r="BG39" s="329"/>
      <c r="BH39" s="329"/>
      <c r="BI39" s="329"/>
      <c r="BJ39" s="329"/>
      <c r="BK39" s="329"/>
      <c r="BL39" s="329"/>
      <c r="BM39" s="329"/>
      <c r="BN39" s="329"/>
      <c r="BO39" s="329"/>
      <c r="BP39" s="329"/>
      <c r="BQ39" s="329"/>
      <c r="BR39" s="329"/>
      <c r="BS39" s="329"/>
      <c r="BT39" s="329"/>
      <c r="BU39" s="329"/>
      <c r="BV39" s="329"/>
      <c r="BW39" s="329"/>
      <c r="BX39" s="329"/>
      <c r="BY39" s="329"/>
      <c r="BZ39" s="329"/>
      <c r="CA39" s="329"/>
      <c r="CB39" s="329"/>
      <c r="CC39" s="329"/>
      <c r="CD39" s="329"/>
      <c r="CE39" s="329"/>
      <c r="CF39" s="329"/>
      <c r="CG39" s="329"/>
      <c r="CH39" s="329"/>
      <c r="CI39" s="329"/>
      <c r="CJ39" s="329"/>
      <c r="CK39" s="329"/>
      <c r="CL39" s="329"/>
      <c r="CM39" s="329"/>
      <c r="CN39" s="329"/>
      <c r="CO39" s="329"/>
      <c r="CP39" s="329"/>
      <c r="CQ39" s="329"/>
      <c r="CR39" s="329"/>
      <c r="CS39" s="329"/>
      <c r="CT39" s="329"/>
      <c r="CU39" s="329"/>
      <c r="CV39" s="329"/>
      <c r="CW39" s="329"/>
      <c r="CX39" s="329"/>
      <c r="CY39" s="329"/>
      <c r="CZ39" s="329"/>
      <c r="DA39" s="329"/>
      <c r="DB39" s="329"/>
      <c r="DC39" s="329"/>
      <c r="DD39" s="329"/>
      <c r="DE39" s="329"/>
      <c r="DF39" s="329"/>
      <c r="DG39" s="329"/>
      <c r="DH39" s="329"/>
      <c r="DI39" s="329"/>
      <c r="DJ39" s="329"/>
      <c r="DK39" s="329"/>
      <c r="DL39" s="329"/>
      <c r="DM39" s="329"/>
      <c r="DN39" s="329"/>
      <c r="DO39" s="329"/>
      <c r="DP39" s="329"/>
      <c r="DQ39" s="329"/>
      <c r="DR39" s="329"/>
      <c r="DS39" s="329"/>
      <c r="DT39" s="329"/>
      <c r="DU39" s="329"/>
      <c r="DV39" s="329"/>
      <c r="DW39" s="329"/>
      <c r="DX39" s="329"/>
      <c r="DY39" s="329"/>
      <c r="DZ39" s="329"/>
      <c r="EA39" s="329"/>
      <c r="EB39" s="329"/>
      <c r="EC39" s="329"/>
      <c r="ED39" s="329"/>
      <c r="EE39" s="329"/>
      <c r="EF39" s="329"/>
      <c r="EG39" s="329"/>
      <c r="EH39" s="329"/>
      <c r="EI39" s="329"/>
      <c r="EJ39" s="329"/>
      <c r="EK39" s="329"/>
      <c r="EL39" s="329"/>
      <c r="EM39" s="329"/>
      <c r="EN39" s="329"/>
      <c r="EO39" s="329"/>
      <c r="EP39" s="329"/>
      <c r="EQ39" s="329"/>
      <c r="ER39" s="329"/>
      <c r="ES39" s="329"/>
      <c r="ET39" s="329"/>
      <c r="EU39" s="329"/>
      <c r="EV39" s="329"/>
      <c r="EW39" s="329"/>
      <c r="EX39" s="329"/>
      <c r="EY39" s="329"/>
      <c r="EZ39" s="329"/>
      <c r="FA39" s="329"/>
      <c r="FB39" s="329"/>
      <c r="FC39" s="329"/>
      <c r="FD39" s="329"/>
      <c r="FE39" s="329"/>
      <c r="FF39" s="329"/>
      <c r="FG39" s="329"/>
      <c r="FH39" s="329"/>
      <c r="FI39" s="329"/>
      <c r="FJ39" s="329"/>
      <c r="FK39" s="329"/>
      <c r="FL39" s="329"/>
      <c r="FM39" s="329"/>
      <c r="FN39" s="329"/>
      <c r="FO39" s="329"/>
      <c r="FP39" s="329"/>
      <c r="FQ39" s="329"/>
      <c r="FR39" s="329"/>
      <c r="FS39" s="329"/>
      <c r="FT39" s="329"/>
      <c r="FU39" s="329"/>
      <c r="FV39" s="329"/>
      <c r="FW39" s="329"/>
      <c r="FX39" s="329"/>
      <c r="FY39" s="329"/>
      <c r="FZ39" s="329"/>
      <c r="GA39" s="329"/>
      <c r="GB39" s="329"/>
      <c r="GC39" s="329"/>
      <c r="GD39" s="329"/>
      <c r="GE39" s="329"/>
      <c r="GF39" s="329"/>
      <c r="GG39" s="329"/>
      <c r="GH39" s="329"/>
      <c r="GI39" s="329"/>
      <c r="GJ39" s="329"/>
      <c r="GK39" s="329"/>
      <c r="GL39" s="329"/>
      <c r="GM39" s="329"/>
      <c r="GN39" s="329"/>
      <c r="GO39" s="329"/>
      <c r="GP39" s="329"/>
      <c r="GQ39" s="329"/>
      <c r="GR39" s="329"/>
      <c r="GS39" s="329"/>
      <c r="GT39" s="329"/>
      <c r="GU39" s="329"/>
      <c r="GV39" s="329"/>
      <c r="GW39" s="329"/>
      <c r="GX39" s="329"/>
      <c r="GY39" s="329"/>
      <c r="GZ39" s="329"/>
      <c r="HA39" s="329"/>
      <c r="HB39" s="329"/>
      <c r="HC39" s="329"/>
      <c r="HD39" s="329"/>
      <c r="HE39" s="329"/>
      <c r="HF39" s="329"/>
      <c r="HG39" s="329"/>
      <c r="HH39" s="329"/>
      <c r="HI39" s="329"/>
      <c r="HJ39" s="329"/>
      <c r="HK39" s="329"/>
      <c r="HL39" s="329"/>
      <c r="HM39" s="329"/>
      <c r="HN39" s="329"/>
      <c r="HO39" s="329"/>
      <c r="HP39" s="329"/>
      <c r="HQ39" s="329"/>
      <c r="HR39" s="329"/>
      <c r="HS39" s="329"/>
      <c r="HT39" s="329"/>
      <c r="HU39" s="329"/>
      <c r="HV39" s="329"/>
      <c r="HW39" s="329"/>
      <c r="HX39" s="329"/>
      <c r="HY39" s="329"/>
      <c r="HZ39" s="329"/>
      <c r="IA39" s="329"/>
      <c r="IB39" s="329"/>
      <c r="IC39" s="329"/>
      <c r="ID39" s="329"/>
      <c r="IE39" s="329"/>
      <c r="IF39" s="329"/>
      <c r="IG39" s="329"/>
      <c r="IH39" s="329"/>
      <c r="II39" s="329"/>
      <c r="IJ39" s="329"/>
      <c r="IK39" s="329"/>
      <c r="IL39" s="329"/>
      <c r="IM39" s="329"/>
      <c r="IN39" s="329"/>
      <c r="IO39" s="329"/>
      <c r="IP39" s="329"/>
      <c r="IQ39" s="329"/>
      <c r="IR39" s="329"/>
      <c r="IS39" s="329"/>
      <c r="IT39" s="329"/>
      <c r="IU39" s="329"/>
      <c r="IV39" s="329"/>
    </row>
    <row r="40" spans="1:256" s="172" customFormat="1" ht="18.75" customHeight="1">
      <c r="A40" s="182"/>
      <c r="B40" s="189"/>
      <c r="C40" s="182" t="s">
        <v>408</v>
      </c>
      <c r="D40" s="202"/>
      <c r="E40" s="182"/>
      <c r="F40" s="189"/>
      <c r="G40" s="211"/>
      <c r="H40" s="202"/>
      <c r="I40" s="239"/>
      <c r="J40" s="182"/>
      <c r="K40" s="182"/>
      <c r="L40" s="239"/>
      <c r="M40" s="182"/>
      <c r="N40" s="182"/>
      <c r="O40" s="239"/>
      <c r="P40" s="182"/>
      <c r="Q40" s="202"/>
      <c r="R40" s="202"/>
      <c r="S40" s="202"/>
      <c r="T40" s="202"/>
      <c r="U40" s="202"/>
      <c r="V40" s="202"/>
      <c r="W40" s="202"/>
      <c r="X40" s="202"/>
      <c r="Y40" s="211"/>
      <c r="Z40" s="211"/>
      <c r="AA40" s="211"/>
      <c r="AB40" s="211"/>
      <c r="AC40" s="211"/>
      <c r="AD40" s="211"/>
      <c r="AE40" s="211"/>
      <c r="AF40" s="211"/>
      <c r="AG40" s="329"/>
      <c r="AH40" s="329"/>
      <c r="AI40" s="329"/>
      <c r="AJ40" s="329"/>
      <c r="AK40" s="329"/>
      <c r="AL40" s="329"/>
      <c r="AM40" s="329"/>
      <c r="AN40" s="329"/>
      <c r="AO40" s="329"/>
      <c r="AP40" s="329"/>
      <c r="AQ40" s="329"/>
      <c r="AR40" s="329"/>
      <c r="AS40" s="329"/>
      <c r="AT40" s="329"/>
      <c r="AU40" s="329"/>
      <c r="AV40" s="329"/>
      <c r="AW40" s="329"/>
      <c r="AX40" s="329"/>
      <c r="AY40" s="329"/>
      <c r="AZ40" s="329"/>
      <c r="BA40" s="329"/>
      <c r="BB40" s="329"/>
      <c r="BC40" s="329"/>
      <c r="BD40" s="329"/>
      <c r="BE40" s="329"/>
      <c r="BF40" s="329"/>
      <c r="BG40" s="329"/>
      <c r="BH40" s="329"/>
      <c r="BI40" s="329"/>
      <c r="BJ40" s="329"/>
      <c r="BK40" s="329"/>
      <c r="BL40" s="329"/>
      <c r="BM40" s="329"/>
      <c r="BN40" s="329"/>
      <c r="BO40" s="329"/>
      <c r="BP40" s="329"/>
      <c r="BQ40" s="329"/>
      <c r="BR40" s="329"/>
      <c r="BS40" s="329"/>
      <c r="BT40" s="329"/>
      <c r="BU40" s="329"/>
      <c r="BV40" s="329"/>
      <c r="BW40" s="329"/>
      <c r="BX40" s="329"/>
      <c r="BY40" s="329"/>
      <c r="BZ40" s="329"/>
      <c r="CA40" s="329"/>
      <c r="CB40" s="329"/>
      <c r="CC40" s="329"/>
      <c r="CD40" s="329"/>
      <c r="CE40" s="329"/>
      <c r="CF40" s="329"/>
      <c r="CG40" s="329"/>
      <c r="CH40" s="329"/>
      <c r="CI40" s="329"/>
      <c r="CJ40" s="329"/>
      <c r="CK40" s="329"/>
      <c r="CL40" s="329"/>
      <c r="CM40" s="329"/>
      <c r="CN40" s="329"/>
      <c r="CO40" s="329"/>
      <c r="CP40" s="329"/>
      <c r="CQ40" s="329"/>
      <c r="CR40" s="329"/>
      <c r="CS40" s="329"/>
      <c r="CT40" s="329"/>
      <c r="CU40" s="329"/>
      <c r="CV40" s="329"/>
      <c r="CW40" s="329"/>
      <c r="CX40" s="329"/>
      <c r="CY40" s="329"/>
      <c r="CZ40" s="329"/>
      <c r="DA40" s="329"/>
      <c r="DB40" s="329"/>
      <c r="DC40" s="329"/>
      <c r="DD40" s="329"/>
      <c r="DE40" s="329"/>
      <c r="DF40" s="329"/>
      <c r="DG40" s="329"/>
      <c r="DH40" s="329"/>
      <c r="DI40" s="329"/>
      <c r="DJ40" s="329"/>
      <c r="DK40" s="329"/>
      <c r="DL40" s="329"/>
      <c r="DM40" s="329"/>
      <c r="DN40" s="329"/>
      <c r="DO40" s="329"/>
      <c r="DP40" s="329"/>
      <c r="DQ40" s="329"/>
      <c r="DR40" s="329"/>
      <c r="DS40" s="329"/>
      <c r="DT40" s="329"/>
      <c r="DU40" s="329"/>
      <c r="DV40" s="329"/>
      <c r="DW40" s="329"/>
      <c r="DX40" s="329"/>
      <c r="DY40" s="329"/>
      <c r="DZ40" s="329"/>
      <c r="EA40" s="329"/>
      <c r="EB40" s="329"/>
      <c r="EC40" s="329"/>
      <c r="ED40" s="329"/>
      <c r="EE40" s="329"/>
      <c r="EF40" s="329"/>
      <c r="EG40" s="329"/>
      <c r="EH40" s="329"/>
      <c r="EI40" s="329"/>
      <c r="EJ40" s="329"/>
      <c r="EK40" s="329"/>
      <c r="EL40" s="329"/>
      <c r="EM40" s="329"/>
      <c r="EN40" s="329"/>
      <c r="EO40" s="329"/>
      <c r="EP40" s="329"/>
      <c r="EQ40" s="329"/>
      <c r="ER40" s="329"/>
      <c r="ES40" s="329"/>
      <c r="ET40" s="329"/>
      <c r="EU40" s="329"/>
      <c r="EV40" s="329"/>
      <c r="EW40" s="329"/>
      <c r="EX40" s="329"/>
      <c r="EY40" s="329"/>
      <c r="EZ40" s="329"/>
      <c r="FA40" s="329"/>
      <c r="FB40" s="329"/>
      <c r="FC40" s="329"/>
      <c r="FD40" s="329"/>
      <c r="FE40" s="329"/>
      <c r="FF40" s="329"/>
      <c r="FG40" s="329"/>
      <c r="FH40" s="329"/>
      <c r="FI40" s="329"/>
      <c r="FJ40" s="329"/>
      <c r="FK40" s="329"/>
      <c r="FL40" s="329"/>
      <c r="FM40" s="329"/>
      <c r="FN40" s="329"/>
      <c r="FO40" s="329"/>
      <c r="FP40" s="329"/>
      <c r="FQ40" s="329"/>
      <c r="FR40" s="329"/>
      <c r="FS40" s="329"/>
      <c r="FT40" s="329"/>
      <c r="FU40" s="329"/>
      <c r="FV40" s="329"/>
      <c r="FW40" s="329"/>
      <c r="FX40" s="329"/>
      <c r="FY40" s="329"/>
      <c r="FZ40" s="329"/>
      <c r="GA40" s="329"/>
      <c r="GB40" s="329"/>
      <c r="GC40" s="329"/>
      <c r="GD40" s="329"/>
      <c r="GE40" s="329"/>
      <c r="GF40" s="329"/>
      <c r="GG40" s="329"/>
      <c r="GH40" s="329"/>
      <c r="GI40" s="329"/>
      <c r="GJ40" s="329"/>
      <c r="GK40" s="329"/>
      <c r="GL40" s="329"/>
      <c r="GM40" s="329"/>
      <c r="GN40" s="329"/>
      <c r="GO40" s="329"/>
      <c r="GP40" s="329"/>
      <c r="GQ40" s="329"/>
      <c r="GR40" s="329"/>
      <c r="GS40" s="329"/>
      <c r="GT40" s="329"/>
      <c r="GU40" s="329"/>
      <c r="GV40" s="329"/>
      <c r="GW40" s="329"/>
      <c r="GX40" s="329"/>
      <c r="GY40" s="329"/>
      <c r="GZ40" s="329"/>
      <c r="HA40" s="329"/>
      <c r="HB40" s="329"/>
      <c r="HC40" s="329"/>
      <c r="HD40" s="329"/>
      <c r="HE40" s="329"/>
      <c r="HF40" s="329"/>
      <c r="HG40" s="329"/>
      <c r="HH40" s="329"/>
      <c r="HI40" s="329"/>
      <c r="HJ40" s="329"/>
      <c r="HK40" s="329"/>
      <c r="HL40" s="329"/>
      <c r="HM40" s="329"/>
      <c r="HN40" s="329"/>
      <c r="HO40" s="329"/>
      <c r="HP40" s="329"/>
      <c r="HQ40" s="329"/>
      <c r="HR40" s="329"/>
      <c r="HS40" s="329"/>
      <c r="HT40" s="329"/>
      <c r="HU40" s="329"/>
      <c r="HV40" s="329"/>
      <c r="HW40" s="329"/>
      <c r="HX40" s="329"/>
      <c r="HY40" s="329"/>
      <c r="HZ40" s="329"/>
      <c r="IA40" s="329"/>
      <c r="IB40" s="329"/>
      <c r="IC40" s="329"/>
      <c r="ID40" s="329"/>
      <c r="IE40" s="329"/>
      <c r="IF40" s="329"/>
      <c r="IG40" s="329"/>
      <c r="IH40" s="329"/>
      <c r="II40" s="329"/>
      <c r="IJ40" s="329"/>
      <c r="IK40" s="329"/>
      <c r="IL40" s="329"/>
      <c r="IM40" s="329"/>
      <c r="IN40" s="329"/>
      <c r="IO40" s="329"/>
      <c r="IP40" s="329"/>
      <c r="IQ40" s="329"/>
      <c r="IR40" s="329"/>
      <c r="IS40" s="329"/>
      <c r="IT40" s="329"/>
      <c r="IU40" s="329"/>
      <c r="IV40" s="329"/>
    </row>
    <row r="41" spans="1:256" s="172" customFormat="1" ht="18.75" customHeight="1">
      <c r="A41" s="182"/>
      <c r="B41" s="189"/>
      <c r="C41" s="182" t="s">
        <v>7</v>
      </c>
      <c r="D41" s="202"/>
      <c r="E41" s="182"/>
      <c r="F41" s="189"/>
      <c r="G41" s="211"/>
      <c r="H41" s="202"/>
      <c r="I41" s="239"/>
      <c r="J41" s="182"/>
      <c r="K41" s="182"/>
      <c r="L41" s="239"/>
      <c r="M41" s="182"/>
      <c r="N41" s="182"/>
      <c r="O41" s="239"/>
      <c r="P41" s="182"/>
      <c r="Q41" s="202"/>
      <c r="R41" s="202"/>
      <c r="S41" s="202"/>
      <c r="T41" s="202"/>
      <c r="U41" s="202"/>
      <c r="V41" s="202"/>
      <c r="W41" s="202"/>
      <c r="X41" s="202"/>
      <c r="Y41" s="211"/>
      <c r="Z41" s="211"/>
      <c r="AA41" s="211"/>
      <c r="AB41" s="211"/>
      <c r="AC41" s="211"/>
      <c r="AD41" s="211"/>
      <c r="AE41" s="211"/>
      <c r="AF41" s="211"/>
      <c r="AG41" s="329"/>
      <c r="AH41" s="329"/>
      <c r="AI41" s="329"/>
      <c r="AJ41" s="329"/>
      <c r="AK41" s="329"/>
      <c r="AL41" s="329"/>
      <c r="AM41" s="329"/>
      <c r="AN41" s="329"/>
      <c r="AO41" s="329"/>
      <c r="AP41" s="329"/>
      <c r="AQ41" s="329"/>
      <c r="AR41" s="329"/>
      <c r="AS41" s="329"/>
      <c r="AT41" s="329"/>
      <c r="AU41" s="329"/>
      <c r="AV41" s="329"/>
      <c r="AW41" s="329"/>
      <c r="AX41" s="329"/>
      <c r="AY41" s="329"/>
      <c r="AZ41" s="329"/>
      <c r="BA41" s="329"/>
      <c r="BB41" s="329"/>
      <c r="BC41" s="329"/>
      <c r="BD41" s="329"/>
      <c r="BE41" s="329"/>
      <c r="BF41" s="329"/>
      <c r="BG41" s="329"/>
      <c r="BH41" s="329"/>
      <c r="BI41" s="329"/>
      <c r="BJ41" s="329"/>
      <c r="BK41" s="329"/>
      <c r="BL41" s="329"/>
      <c r="BM41" s="329"/>
      <c r="BN41" s="329"/>
      <c r="BO41" s="329"/>
      <c r="BP41" s="329"/>
      <c r="BQ41" s="329"/>
      <c r="BR41" s="329"/>
      <c r="BS41" s="329"/>
      <c r="BT41" s="329"/>
      <c r="BU41" s="329"/>
      <c r="BV41" s="329"/>
      <c r="BW41" s="329"/>
      <c r="BX41" s="329"/>
      <c r="BY41" s="329"/>
      <c r="BZ41" s="329"/>
      <c r="CA41" s="329"/>
      <c r="CB41" s="329"/>
      <c r="CC41" s="329"/>
      <c r="CD41" s="329"/>
      <c r="CE41" s="329"/>
      <c r="CF41" s="329"/>
      <c r="CG41" s="329"/>
      <c r="CH41" s="329"/>
      <c r="CI41" s="329"/>
      <c r="CJ41" s="329"/>
      <c r="CK41" s="329"/>
      <c r="CL41" s="329"/>
      <c r="CM41" s="329"/>
      <c r="CN41" s="329"/>
      <c r="CO41" s="329"/>
      <c r="CP41" s="329"/>
      <c r="CQ41" s="329"/>
      <c r="CR41" s="329"/>
      <c r="CS41" s="329"/>
      <c r="CT41" s="329"/>
      <c r="CU41" s="329"/>
      <c r="CV41" s="329"/>
      <c r="CW41" s="329"/>
      <c r="CX41" s="329"/>
      <c r="CY41" s="329"/>
      <c r="CZ41" s="329"/>
      <c r="DA41" s="329"/>
      <c r="DB41" s="329"/>
      <c r="DC41" s="329"/>
      <c r="DD41" s="329"/>
      <c r="DE41" s="329"/>
      <c r="DF41" s="329"/>
      <c r="DG41" s="329"/>
      <c r="DH41" s="329"/>
      <c r="DI41" s="329"/>
      <c r="DJ41" s="329"/>
      <c r="DK41" s="329"/>
      <c r="DL41" s="329"/>
      <c r="DM41" s="329"/>
      <c r="DN41" s="329"/>
      <c r="DO41" s="329"/>
      <c r="DP41" s="329"/>
      <c r="DQ41" s="329"/>
      <c r="DR41" s="329"/>
      <c r="DS41" s="329"/>
      <c r="DT41" s="329"/>
      <c r="DU41" s="329"/>
      <c r="DV41" s="329"/>
      <c r="DW41" s="329"/>
      <c r="DX41" s="329"/>
      <c r="DY41" s="329"/>
      <c r="DZ41" s="329"/>
      <c r="EA41" s="329"/>
      <c r="EB41" s="329"/>
      <c r="EC41" s="329"/>
      <c r="ED41" s="329"/>
      <c r="EE41" s="329"/>
      <c r="EF41" s="329"/>
      <c r="EG41" s="329"/>
      <c r="EH41" s="329"/>
      <c r="EI41" s="329"/>
      <c r="EJ41" s="329"/>
      <c r="EK41" s="329"/>
      <c r="EL41" s="329"/>
      <c r="EM41" s="329"/>
      <c r="EN41" s="329"/>
      <c r="EO41" s="329"/>
      <c r="EP41" s="329"/>
      <c r="EQ41" s="329"/>
      <c r="ER41" s="329"/>
      <c r="ES41" s="329"/>
      <c r="ET41" s="329"/>
      <c r="EU41" s="329"/>
      <c r="EV41" s="329"/>
      <c r="EW41" s="329"/>
      <c r="EX41" s="329"/>
      <c r="EY41" s="329"/>
      <c r="EZ41" s="329"/>
      <c r="FA41" s="329"/>
      <c r="FB41" s="329"/>
      <c r="FC41" s="329"/>
      <c r="FD41" s="329"/>
      <c r="FE41" s="329"/>
      <c r="FF41" s="329"/>
      <c r="FG41" s="329"/>
      <c r="FH41" s="329"/>
      <c r="FI41" s="329"/>
      <c r="FJ41" s="329"/>
      <c r="FK41" s="329"/>
      <c r="FL41" s="329"/>
      <c r="FM41" s="329"/>
      <c r="FN41" s="329"/>
      <c r="FO41" s="329"/>
      <c r="FP41" s="329"/>
      <c r="FQ41" s="329"/>
      <c r="FR41" s="329"/>
      <c r="FS41" s="329"/>
      <c r="FT41" s="329"/>
      <c r="FU41" s="329"/>
      <c r="FV41" s="329"/>
      <c r="FW41" s="329"/>
      <c r="FX41" s="329"/>
      <c r="FY41" s="329"/>
      <c r="FZ41" s="329"/>
      <c r="GA41" s="329"/>
      <c r="GB41" s="329"/>
      <c r="GC41" s="329"/>
      <c r="GD41" s="329"/>
      <c r="GE41" s="329"/>
      <c r="GF41" s="329"/>
      <c r="GG41" s="329"/>
      <c r="GH41" s="329"/>
      <c r="GI41" s="329"/>
      <c r="GJ41" s="329"/>
      <c r="GK41" s="329"/>
      <c r="GL41" s="329"/>
      <c r="GM41" s="329"/>
      <c r="GN41" s="329"/>
      <c r="GO41" s="329"/>
      <c r="GP41" s="329"/>
      <c r="GQ41" s="329"/>
      <c r="GR41" s="329"/>
      <c r="GS41" s="329"/>
      <c r="GT41" s="329"/>
      <c r="GU41" s="329"/>
      <c r="GV41" s="329"/>
      <c r="GW41" s="329"/>
      <c r="GX41" s="329"/>
      <c r="GY41" s="329"/>
      <c r="GZ41" s="329"/>
      <c r="HA41" s="329"/>
      <c r="HB41" s="329"/>
      <c r="HC41" s="329"/>
      <c r="HD41" s="329"/>
      <c r="HE41" s="329"/>
      <c r="HF41" s="329"/>
      <c r="HG41" s="329"/>
      <c r="HH41" s="329"/>
      <c r="HI41" s="329"/>
      <c r="HJ41" s="329"/>
      <c r="HK41" s="329"/>
      <c r="HL41" s="329"/>
      <c r="HM41" s="329"/>
      <c r="HN41" s="329"/>
      <c r="HO41" s="329"/>
      <c r="HP41" s="329"/>
      <c r="HQ41" s="329"/>
      <c r="HR41" s="329"/>
      <c r="HS41" s="329"/>
      <c r="HT41" s="329"/>
      <c r="HU41" s="329"/>
      <c r="HV41" s="329"/>
      <c r="HW41" s="329"/>
      <c r="HX41" s="329"/>
      <c r="HY41" s="329"/>
      <c r="HZ41" s="329"/>
      <c r="IA41" s="329"/>
      <c r="IB41" s="329"/>
      <c r="IC41" s="329"/>
      <c r="ID41" s="329"/>
      <c r="IE41" s="329"/>
      <c r="IF41" s="329"/>
      <c r="IG41" s="329"/>
      <c r="IH41" s="329"/>
      <c r="II41" s="329"/>
      <c r="IJ41" s="329"/>
      <c r="IK41" s="329"/>
      <c r="IL41" s="329"/>
      <c r="IM41" s="329"/>
      <c r="IN41" s="329"/>
      <c r="IO41" s="329"/>
      <c r="IP41" s="329"/>
      <c r="IQ41" s="329"/>
      <c r="IR41" s="329"/>
      <c r="IS41" s="329"/>
      <c r="IT41" s="329"/>
      <c r="IU41" s="329"/>
      <c r="IV41" s="329"/>
    </row>
    <row r="42" spans="1:256" ht="20.25" customHeight="1"/>
    <row r="43" spans="1:256" ht="20.25" customHeight="1">
      <c r="A43" s="174" t="s">
        <v>332</v>
      </c>
      <c r="B43" s="174"/>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row>
    <row r="44" spans="1:256" ht="20.25" customHeight="1">
      <c r="A44" s="175"/>
      <c r="B44" s="175"/>
      <c r="C44" s="191"/>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row>
    <row r="45" spans="1:256" ht="30" customHeight="1">
      <c r="A45" s="175"/>
      <c r="B45" s="175"/>
      <c r="C45" s="191"/>
      <c r="D45" s="191"/>
      <c r="E45" s="191"/>
      <c r="F45" s="191"/>
      <c r="G45" s="191"/>
      <c r="H45" s="191"/>
      <c r="I45" s="191"/>
      <c r="J45" s="175"/>
      <c r="K45" s="175"/>
      <c r="L45" s="175"/>
      <c r="M45" s="175"/>
      <c r="N45" s="175"/>
      <c r="O45" s="175"/>
      <c r="P45" s="175"/>
      <c r="Q45" s="175"/>
      <c r="R45" s="175"/>
      <c r="S45" s="137" t="s">
        <v>319</v>
      </c>
      <c r="T45" s="140"/>
      <c r="U45" s="140"/>
      <c r="V45" s="155"/>
      <c r="W45" s="289"/>
      <c r="X45" s="289"/>
      <c r="Y45" s="289"/>
      <c r="Z45" s="289"/>
      <c r="AA45" s="289"/>
      <c r="AB45" s="289"/>
      <c r="AC45" s="289"/>
      <c r="AD45" s="289"/>
      <c r="AE45" s="289"/>
      <c r="AF45" s="155"/>
    </row>
    <row r="46" spans="1:256" ht="20.25" customHeight="1">
      <c r="A46" s="175"/>
      <c r="B46" s="175"/>
      <c r="C46" s="191"/>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1"/>
      <c r="AF46" s="191"/>
    </row>
    <row r="47" spans="1:256" ht="17.25" customHeight="1">
      <c r="A47" s="183" t="s">
        <v>303</v>
      </c>
      <c r="B47" s="190"/>
      <c r="C47" s="197"/>
      <c r="D47" s="137" t="s">
        <v>83</v>
      </c>
      <c r="E47" s="155"/>
      <c r="F47" s="137" t="s">
        <v>338</v>
      </c>
      <c r="G47" s="155"/>
      <c r="H47" s="183" t="s">
        <v>22</v>
      </c>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7"/>
    </row>
    <row r="48" spans="1:256" ht="17.25" customHeight="1">
      <c r="A48" s="176"/>
      <c r="B48" s="187"/>
      <c r="C48" s="187"/>
      <c r="D48" s="176"/>
      <c r="E48" s="187"/>
      <c r="F48" s="176"/>
      <c r="G48" s="187"/>
      <c r="H48" s="212" t="s">
        <v>339</v>
      </c>
      <c r="I48" s="227" t="s">
        <v>3</v>
      </c>
      <c r="J48" s="242" t="s">
        <v>357</v>
      </c>
      <c r="K48" s="242"/>
      <c r="L48" s="242"/>
      <c r="M48" s="264" t="s">
        <v>3</v>
      </c>
      <c r="N48" s="242" t="s">
        <v>64</v>
      </c>
      <c r="O48" s="242"/>
      <c r="P48" s="242"/>
      <c r="Q48" s="270"/>
      <c r="R48" s="270"/>
      <c r="S48" s="270"/>
      <c r="T48" s="270"/>
      <c r="U48" s="270"/>
      <c r="V48" s="270"/>
      <c r="W48" s="270"/>
      <c r="X48" s="270"/>
      <c r="Y48" s="270"/>
      <c r="Z48" s="270"/>
      <c r="AA48" s="270"/>
      <c r="AB48" s="270"/>
      <c r="AC48" s="270"/>
      <c r="AD48" s="270"/>
      <c r="AE48" s="270"/>
      <c r="AF48" s="320"/>
    </row>
    <row r="49" spans="1:32" ht="17.25" customHeight="1">
      <c r="A49" s="177"/>
      <c r="B49" s="186"/>
      <c r="C49" s="186"/>
      <c r="D49" s="177"/>
      <c r="E49" s="186"/>
      <c r="F49" s="177"/>
      <c r="G49" s="186"/>
      <c r="H49" s="213" t="s">
        <v>403</v>
      </c>
      <c r="I49" s="228" t="s">
        <v>3</v>
      </c>
      <c r="J49" s="243" t="s">
        <v>357</v>
      </c>
      <c r="K49" s="243"/>
      <c r="L49" s="243"/>
      <c r="M49" s="235" t="s">
        <v>3</v>
      </c>
      <c r="N49" s="243" t="s">
        <v>64</v>
      </c>
      <c r="O49" s="243"/>
      <c r="P49" s="243"/>
      <c r="Q49" s="229"/>
      <c r="R49" s="229"/>
      <c r="S49" s="229"/>
      <c r="T49" s="229"/>
      <c r="U49" s="229"/>
      <c r="V49" s="229"/>
      <c r="W49" s="229"/>
      <c r="X49" s="229"/>
      <c r="Y49" s="229"/>
      <c r="Z49" s="229"/>
      <c r="AA49" s="229"/>
      <c r="AB49" s="229"/>
      <c r="AC49" s="229"/>
      <c r="AD49" s="229"/>
      <c r="AE49" s="229"/>
      <c r="AF49" s="321"/>
    </row>
    <row r="50" spans="1:32" ht="17.25" customHeight="1">
      <c r="A50" s="177"/>
      <c r="B50" s="186"/>
      <c r="C50" s="186"/>
      <c r="D50" s="177"/>
      <c r="E50" s="186"/>
      <c r="F50" s="177"/>
      <c r="G50" s="186"/>
      <c r="H50" s="213" t="s">
        <v>117</v>
      </c>
      <c r="I50" s="228" t="s">
        <v>3</v>
      </c>
      <c r="J50" s="244" t="s">
        <v>358</v>
      </c>
      <c r="K50" s="244"/>
      <c r="L50" s="244"/>
      <c r="M50" s="265" t="s">
        <v>3</v>
      </c>
      <c r="N50" s="244" t="s">
        <v>361</v>
      </c>
      <c r="O50" s="244"/>
      <c r="P50" s="244"/>
      <c r="Q50" s="278"/>
      <c r="R50" s="278"/>
      <c r="S50" s="278"/>
      <c r="T50" s="278"/>
      <c r="U50" s="278"/>
      <c r="V50" s="278"/>
      <c r="W50" s="278"/>
      <c r="X50" s="278"/>
      <c r="Y50" s="278"/>
      <c r="Z50" s="278"/>
      <c r="AA50" s="278"/>
      <c r="AB50" s="278"/>
      <c r="AC50" s="278"/>
      <c r="AD50" s="278"/>
      <c r="AE50" s="278"/>
      <c r="AF50" s="322"/>
    </row>
    <row r="51" spans="1:32" ht="17.25" customHeight="1">
      <c r="A51" s="177"/>
      <c r="B51" s="186"/>
      <c r="C51" s="186"/>
      <c r="D51" s="177"/>
      <c r="E51" s="186"/>
      <c r="F51" s="177"/>
      <c r="G51" s="186"/>
      <c r="H51" s="213"/>
      <c r="I51" s="228"/>
      <c r="J51" s="244"/>
      <c r="K51" s="244"/>
      <c r="L51" s="244"/>
      <c r="M51" s="265"/>
      <c r="N51" s="244"/>
      <c r="O51" s="244"/>
      <c r="P51" s="244"/>
      <c r="Q51" s="279"/>
      <c r="R51" s="279"/>
      <c r="S51" s="279"/>
      <c r="T51" s="279"/>
      <c r="U51" s="279"/>
      <c r="V51" s="279"/>
      <c r="W51" s="279"/>
      <c r="X51" s="279"/>
      <c r="Y51" s="279"/>
      <c r="Z51" s="279"/>
      <c r="AA51" s="279"/>
      <c r="AB51" s="279"/>
      <c r="AC51" s="279"/>
      <c r="AD51" s="279"/>
      <c r="AE51" s="279"/>
      <c r="AF51" s="323"/>
    </row>
    <row r="52" spans="1:32" ht="17.25" customHeight="1">
      <c r="A52" s="177"/>
      <c r="B52" s="186"/>
      <c r="C52" s="186"/>
      <c r="D52" s="177"/>
      <c r="E52" s="186"/>
      <c r="F52" s="177"/>
      <c r="G52" s="186"/>
      <c r="H52" s="213" t="s">
        <v>341</v>
      </c>
      <c r="I52" s="228" t="s">
        <v>3</v>
      </c>
      <c r="J52" s="244" t="s">
        <v>358</v>
      </c>
      <c r="K52" s="244"/>
      <c r="L52" s="244"/>
      <c r="M52" s="265" t="s">
        <v>3</v>
      </c>
      <c r="N52" s="244" t="s">
        <v>361</v>
      </c>
      <c r="O52" s="244"/>
      <c r="P52" s="244"/>
      <c r="Q52" s="278"/>
      <c r="R52" s="278"/>
      <c r="S52" s="278"/>
      <c r="T52" s="278"/>
      <c r="U52" s="278"/>
      <c r="V52" s="278"/>
      <c r="W52" s="278"/>
      <c r="X52" s="278"/>
      <c r="Y52" s="278"/>
      <c r="Z52" s="278"/>
      <c r="AA52" s="278"/>
      <c r="AB52" s="278"/>
      <c r="AC52" s="278"/>
      <c r="AD52" s="278"/>
      <c r="AE52" s="278"/>
      <c r="AF52" s="322"/>
    </row>
    <row r="53" spans="1:32" ht="17.25" customHeight="1">
      <c r="A53" s="177"/>
      <c r="B53" s="186"/>
      <c r="C53" s="186"/>
      <c r="D53" s="177"/>
      <c r="E53" s="186"/>
      <c r="F53" s="177"/>
      <c r="G53" s="186"/>
      <c r="H53" s="213"/>
      <c r="I53" s="228"/>
      <c r="J53" s="244"/>
      <c r="K53" s="244"/>
      <c r="L53" s="244"/>
      <c r="M53" s="265"/>
      <c r="N53" s="244"/>
      <c r="O53" s="244"/>
      <c r="P53" s="244"/>
      <c r="Q53" s="279"/>
      <c r="R53" s="279"/>
      <c r="S53" s="279"/>
      <c r="T53" s="279"/>
      <c r="U53" s="279"/>
      <c r="V53" s="279"/>
      <c r="W53" s="279"/>
      <c r="X53" s="279"/>
      <c r="Y53" s="279"/>
      <c r="Z53" s="279"/>
      <c r="AA53" s="279"/>
      <c r="AB53" s="279"/>
      <c r="AC53" s="279"/>
      <c r="AD53" s="279"/>
      <c r="AE53" s="279"/>
      <c r="AF53" s="323"/>
    </row>
    <row r="54" spans="1:32" ht="17.25" customHeight="1">
      <c r="A54" s="179" t="s">
        <v>3</v>
      </c>
      <c r="B54" s="186"/>
      <c r="C54" s="194"/>
      <c r="D54" s="177"/>
      <c r="E54" s="186"/>
      <c r="F54" s="177"/>
      <c r="G54" s="186"/>
      <c r="H54" s="213" t="s">
        <v>342</v>
      </c>
      <c r="I54" s="228" t="s">
        <v>3</v>
      </c>
      <c r="J54" s="244" t="s">
        <v>358</v>
      </c>
      <c r="K54" s="244"/>
      <c r="L54" s="244"/>
      <c r="M54" s="265" t="s">
        <v>3</v>
      </c>
      <c r="N54" s="244" t="s">
        <v>361</v>
      </c>
      <c r="O54" s="244"/>
      <c r="P54" s="244"/>
      <c r="Q54" s="278"/>
      <c r="R54" s="278"/>
      <c r="S54" s="278"/>
      <c r="T54" s="278"/>
      <c r="U54" s="278"/>
      <c r="V54" s="278"/>
      <c r="W54" s="278"/>
      <c r="X54" s="278"/>
      <c r="Y54" s="278"/>
      <c r="Z54" s="278"/>
      <c r="AA54" s="278"/>
      <c r="AB54" s="278"/>
      <c r="AC54" s="278"/>
      <c r="AD54" s="278"/>
      <c r="AE54" s="278"/>
      <c r="AF54" s="322"/>
    </row>
    <row r="55" spans="1:32" ht="17.25" customHeight="1">
      <c r="A55" s="177"/>
      <c r="B55" s="186" t="s">
        <v>334</v>
      </c>
      <c r="C55" s="194" t="s">
        <v>19</v>
      </c>
      <c r="D55" s="177"/>
      <c r="E55" s="186"/>
      <c r="F55" s="177"/>
      <c r="G55" s="186"/>
      <c r="H55" s="213"/>
      <c r="I55" s="228"/>
      <c r="J55" s="244"/>
      <c r="K55" s="244"/>
      <c r="L55" s="244"/>
      <c r="M55" s="265"/>
      <c r="N55" s="244"/>
      <c r="O55" s="244"/>
      <c r="P55" s="244"/>
      <c r="Q55" s="279"/>
      <c r="R55" s="279"/>
      <c r="S55" s="279"/>
      <c r="T55" s="279"/>
      <c r="U55" s="279"/>
      <c r="V55" s="279"/>
      <c r="W55" s="279"/>
      <c r="X55" s="279"/>
      <c r="Y55" s="279"/>
      <c r="Z55" s="279"/>
      <c r="AA55" s="279"/>
      <c r="AB55" s="279"/>
      <c r="AC55" s="279"/>
      <c r="AD55" s="279"/>
      <c r="AE55" s="279"/>
      <c r="AF55" s="323"/>
    </row>
    <row r="56" spans="1:32" ht="18.75" customHeight="1">
      <c r="A56" s="178"/>
      <c r="B56" s="186"/>
      <c r="C56" s="194"/>
      <c r="D56" s="177"/>
      <c r="E56" s="204"/>
      <c r="F56" s="177"/>
      <c r="G56" s="204"/>
      <c r="H56" s="214" t="s">
        <v>308</v>
      </c>
      <c r="I56" s="236" t="s">
        <v>3</v>
      </c>
      <c r="J56" s="245" t="s">
        <v>32</v>
      </c>
      <c r="K56" s="245"/>
      <c r="L56" s="229" t="s">
        <v>3</v>
      </c>
      <c r="M56" s="245" t="s">
        <v>34</v>
      </c>
      <c r="N56" s="245"/>
      <c r="O56" s="246"/>
      <c r="P56" s="246"/>
      <c r="Q56" s="246"/>
      <c r="R56" s="246"/>
      <c r="S56" s="246"/>
      <c r="T56" s="246"/>
      <c r="U56" s="246"/>
      <c r="V56" s="246"/>
      <c r="W56" s="290"/>
      <c r="X56" s="290"/>
      <c r="Y56" s="290"/>
      <c r="Z56" s="290"/>
      <c r="AA56" s="290"/>
      <c r="AB56" s="290"/>
      <c r="AC56" s="290"/>
      <c r="AD56" s="290"/>
      <c r="AE56" s="290"/>
      <c r="AF56" s="324"/>
    </row>
    <row r="57" spans="1:32" ht="18.75" customHeight="1">
      <c r="A57" s="178"/>
      <c r="B57" s="186"/>
      <c r="C57" s="194"/>
      <c r="D57" s="177"/>
      <c r="E57" s="204"/>
      <c r="F57" s="177"/>
      <c r="G57" s="204"/>
      <c r="H57" s="214" t="s">
        <v>72</v>
      </c>
      <c r="I57" s="231" t="s">
        <v>3</v>
      </c>
      <c r="J57" s="246" t="s">
        <v>359</v>
      </c>
      <c r="K57" s="246"/>
      <c r="L57" s="246"/>
      <c r="M57" s="231" t="s">
        <v>3</v>
      </c>
      <c r="N57" s="246" t="s">
        <v>9</v>
      </c>
      <c r="O57" s="246"/>
      <c r="P57" s="246"/>
      <c r="Q57" s="280"/>
      <c r="R57" s="280"/>
      <c r="S57" s="280"/>
      <c r="T57" s="280"/>
      <c r="U57" s="280"/>
      <c r="V57" s="280"/>
      <c r="W57" s="291"/>
      <c r="X57" s="291"/>
      <c r="Y57" s="291"/>
      <c r="Z57" s="291"/>
      <c r="AA57" s="291"/>
      <c r="AB57" s="291"/>
      <c r="AC57" s="291"/>
      <c r="AD57" s="291"/>
      <c r="AE57" s="291"/>
      <c r="AF57" s="325"/>
    </row>
    <row r="58" spans="1:32" ht="18.75" customHeight="1">
      <c r="A58" s="178"/>
      <c r="B58" s="186"/>
      <c r="C58" s="194"/>
      <c r="D58" s="177"/>
      <c r="E58" s="204"/>
      <c r="F58" s="177"/>
      <c r="G58" s="204"/>
      <c r="H58" s="214"/>
      <c r="I58" s="231"/>
      <c r="J58" s="246"/>
      <c r="K58" s="246"/>
      <c r="L58" s="246"/>
      <c r="M58" s="231"/>
      <c r="N58" s="246"/>
      <c r="O58" s="246"/>
      <c r="P58" s="246"/>
      <c r="Q58" s="275"/>
      <c r="R58" s="275"/>
      <c r="S58" s="275"/>
      <c r="T58" s="275"/>
      <c r="U58" s="275"/>
      <c r="V58" s="275"/>
      <c r="W58" s="292"/>
      <c r="X58" s="292"/>
      <c r="Y58" s="292"/>
      <c r="Z58" s="292"/>
      <c r="AA58" s="292"/>
      <c r="AB58" s="292"/>
      <c r="AC58" s="292"/>
      <c r="AD58" s="292"/>
      <c r="AE58" s="292"/>
      <c r="AF58" s="326"/>
    </row>
    <row r="59" spans="1:32" ht="18.75" customHeight="1">
      <c r="A59" s="178"/>
      <c r="B59" s="186"/>
      <c r="C59" s="194"/>
      <c r="D59" s="177"/>
      <c r="E59" s="204"/>
      <c r="F59" s="177"/>
      <c r="G59" s="204"/>
      <c r="H59" s="214" t="s">
        <v>343</v>
      </c>
      <c r="I59" s="231" t="s">
        <v>3</v>
      </c>
      <c r="J59" s="246" t="s">
        <v>359</v>
      </c>
      <c r="K59" s="246"/>
      <c r="L59" s="246"/>
      <c r="M59" s="231" t="s">
        <v>3</v>
      </c>
      <c r="N59" s="246" t="s">
        <v>9</v>
      </c>
      <c r="O59" s="246"/>
      <c r="P59" s="246"/>
      <c r="Q59" s="280"/>
      <c r="R59" s="280"/>
      <c r="S59" s="280"/>
      <c r="T59" s="280"/>
      <c r="U59" s="280"/>
      <c r="V59" s="280"/>
      <c r="W59" s="291"/>
      <c r="X59" s="291"/>
      <c r="Y59" s="291"/>
      <c r="Z59" s="291"/>
      <c r="AA59" s="291"/>
      <c r="AB59" s="291"/>
      <c r="AC59" s="291"/>
      <c r="AD59" s="291"/>
      <c r="AE59" s="291"/>
      <c r="AF59" s="325"/>
    </row>
    <row r="60" spans="1:32" ht="18.75" customHeight="1">
      <c r="A60" s="178"/>
      <c r="B60" s="186"/>
      <c r="C60" s="194"/>
      <c r="D60" s="177"/>
      <c r="E60" s="204"/>
      <c r="F60" s="177"/>
      <c r="G60" s="204"/>
      <c r="H60" s="214"/>
      <c r="I60" s="231"/>
      <c r="J60" s="246"/>
      <c r="K60" s="246"/>
      <c r="L60" s="246"/>
      <c r="M60" s="231"/>
      <c r="N60" s="246"/>
      <c r="O60" s="246"/>
      <c r="P60" s="246"/>
      <c r="Q60" s="275"/>
      <c r="R60" s="275"/>
      <c r="S60" s="275"/>
      <c r="T60" s="275"/>
      <c r="U60" s="275"/>
      <c r="V60" s="275"/>
      <c r="W60" s="292"/>
      <c r="X60" s="292"/>
      <c r="Y60" s="292"/>
      <c r="Z60" s="292"/>
      <c r="AA60" s="292"/>
      <c r="AB60" s="292"/>
      <c r="AC60" s="292"/>
      <c r="AD60" s="292"/>
      <c r="AE60" s="292"/>
      <c r="AF60" s="326"/>
    </row>
    <row r="61" spans="1:32" ht="18.75" customHeight="1">
      <c r="A61" s="181"/>
      <c r="B61" s="188"/>
      <c r="C61" s="198"/>
      <c r="D61" s="203"/>
      <c r="E61" s="206"/>
      <c r="F61" s="203"/>
      <c r="G61" s="206"/>
      <c r="H61" s="225" t="s">
        <v>348</v>
      </c>
      <c r="I61" s="240" t="s">
        <v>3</v>
      </c>
      <c r="J61" s="252" t="s">
        <v>32</v>
      </c>
      <c r="K61" s="252"/>
      <c r="L61" s="262" t="s">
        <v>3</v>
      </c>
      <c r="M61" s="252" t="s">
        <v>34</v>
      </c>
      <c r="N61" s="117"/>
      <c r="O61" s="117"/>
      <c r="P61" s="117"/>
      <c r="Q61" s="117"/>
      <c r="R61" s="117"/>
      <c r="S61" s="117"/>
      <c r="T61" s="117"/>
      <c r="U61" s="117"/>
      <c r="V61" s="117"/>
      <c r="W61" s="293"/>
      <c r="X61" s="293"/>
      <c r="Y61" s="293"/>
      <c r="Z61" s="293"/>
      <c r="AA61" s="293"/>
      <c r="AB61" s="293"/>
      <c r="AC61" s="293"/>
      <c r="AD61" s="293"/>
      <c r="AE61" s="293"/>
      <c r="AF61" s="327"/>
    </row>
    <row r="62" spans="1:32" ht="18.75" customHeight="1">
      <c r="A62" s="180"/>
      <c r="B62" s="187"/>
      <c r="C62" s="195"/>
      <c r="D62" s="200"/>
      <c r="E62" s="205"/>
      <c r="F62" s="176"/>
      <c r="G62" s="208"/>
      <c r="H62" s="218" t="s">
        <v>289</v>
      </c>
      <c r="I62" s="241" t="s">
        <v>3</v>
      </c>
      <c r="J62" s="253" t="s">
        <v>32</v>
      </c>
      <c r="K62" s="253"/>
      <c r="L62" s="263"/>
      <c r="M62" s="270" t="s">
        <v>3</v>
      </c>
      <c r="N62" s="253" t="s">
        <v>362</v>
      </c>
      <c r="O62" s="253"/>
      <c r="P62" s="263"/>
      <c r="Q62" s="270" t="s">
        <v>3</v>
      </c>
      <c r="R62" s="116" t="s">
        <v>363</v>
      </c>
      <c r="S62" s="116"/>
      <c r="T62" s="116"/>
      <c r="U62" s="116"/>
      <c r="V62" s="253"/>
      <c r="W62" s="253"/>
      <c r="X62" s="253"/>
      <c r="Y62" s="253"/>
      <c r="Z62" s="253"/>
      <c r="AA62" s="253"/>
      <c r="AB62" s="253"/>
      <c r="AC62" s="253"/>
      <c r="AD62" s="253"/>
      <c r="AE62" s="253"/>
      <c r="AF62" s="294"/>
    </row>
    <row r="63" spans="1:32" ht="18.75" customHeight="1">
      <c r="A63" s="178"/>
      <c r="B63" s="186"/>
      <c r="C63" s="194"/>
      <c r="D63" s="199"/>
      <c r="E63" s="204"/>
      <c r="F63" s="177"/>
      <c r="G63" s="209"/>
      <c r="H63" s="220" t="s">
        <v>168</v>
      </c>
      <c r="I63" s="228" t="s">
        <v>3</v>
      </c>
      <c r="J63" s="243" t="s">
        <v>357</v>
      </c>
      <c r="K63" s="243"/>
      <c r="L63" s="243"/>
      <c r="M63" s="235" t="s">
        <v>3</v>
      </c>
      <c r="N63" s="243" t="s">
        <v>64</v>
      </c>
      <c r="O63" s="243"/>
      <c r="P63" s="272"/>
      <c r="Q63" s="229"/>
      <c r="R63" s="246"/>
      <c r="S63" s="246"/>
      <c r="T63" s="246"/>
      <c r="U63" s="246"/>
      <c r="V63" s="245"/>
      <c r="W63" s="245"/>
      <c r="X63" s="245"/>
      <c r="Y63" s="245"/>
      <c r="Z63" s="245"/>
      <c r="AA63" s="245"/>
      <c r="AB63" s="245"/>
      <c r="AC63" s="245"/>
      <c r="AD63" s="245"/>
      <c r="AE63" s="245"/>
      <c r="AF63" s="295"/>
    </row>
    <row r="64" spans="1:32" ht="18.75" customHeight="1">
      <c r="A64" s="178"/>
      <c r="B64" s="186"/>
      <c r="C64" s="194"/>
      <c r="D64" s="199"/>
      <c r="E64" s="204"/>
      <c r="F64" s="177"/>
      <c r="G64" s="209"/>
      <c r="H64" s="220" t="s">
        <v>354</v>
      </c>
      <c r="I64" s="228" t="s">
        <v>3</v>
      </c>
      <c r="J64" s="243" t="s">
        <v>357</v>
      </c>
      <c r="K64" s="243"/>
      <c r="L64" s="243"/>
      <c r="M64" s="235" t="s">
        <v>3</v>
      </c>
      <c r="N64" s="243" t="s">
        <v>64</v>
      </c>
      <c r="O64" s="243"/>
      <c r="P64" s="272"/>
      <c r="Q64" s="229"/>
      <c r="R64" s="246"/>
      <c r="S64" s="246"/>
      <c r="T64" s="246"/>
      <c r="U64" s="246"/>
      <c r="V64" s="245"/>
      <c r="W64" s="245"/>
      <c r="X64" s="245"/>
      <c r="Y64" s="245"/>
      <c r="Z64" s="245"/>
      <c r="AA64" s="245"/>
      <c r="AB64" s="245"/>
      <c r="AC64" s="245"/>
      <c r="AD64" s="245"/>
      <c r="AE64" s="245"/>
      <c r="AF64" s="295"/>
    </row>
    <row r="65" spans="1:32" ht="18.75" customHeight="1">
      <c r="A65" s="178"/>
      <c r="B65" s="186"/>
      <c r="C65" s="194"/>
      <c r="D65" s="199"/>
      <c r="E65" s="204"/>
      <c r="F65" s="177"/>
      <c r="G65" s="209"/>
      <c r="H65" s="220" t="s">
        <v>346</v>
      </c>
      <c r="I65" s="236" t="s">
        <v>3</v>
      </c>
      <c r="J65" s="245" t="s">
        <v>32</v>
      </c>
      <c r="K65" s="245"/>
      <c r="L65" s="229" t="s">
        <v>3</v>
      </c>
      <c r="M65" s="245" t="s">
        <v>34</v>
      </c>
      <c r="N65" s="246"/>
      <c r="O65" s="245"/>
      <c r="P65" s="245"/>
      <c r="Q65" s="245"/>
      <c r="R65" s="245"/>
      <c r="S65" s="245"/>
      <c r="T65" s="245"/>
      <c r="U65" s="245"/>
      <c r="V65" s="245"/>
      <c r="W65" s="245"/>
      <c r="X65" s="245"/>
      <c r="Y65" s="245"/>
      <c r="Z65" s="245"/>
      <c r="AA65" s="245"/>
      <c r="AB65" s="245"/>
      <c r="AC65" s="245"/>
      <c r="AD65" s="245"/>
      <c r="AE65" s="245"/>
      <c r="AF65" s="295"/>
    </row>
    <row r="66" spans="1:32" ht="18.75" customHeight="1">
      <c r="A66" s="178"/>
      <c r="B66" s="186" t="s">
        <v>335</v>
      </c>
      <c r="C66" s="194" t="s">
        <v>336</v>
      </c>
      <c r="D66" s="199"/>
      <c r="E66" s="204"/>
      <c r="F66" s="177"/>
      <c r="G66" s="209"/>
      <c r="H66" s="221" t="s">
        <v>12</v>
      </c>
      <c r="I66" s="236" t="s">
        <v>3</v>
      </c>
      <c r="J66" s="245" t="s">
        <v>32</v>
      </c>
      <c r="K66" s="245"/>
      <c r="L66" s="229" t="s">
        <v>3</v>
      </c>
      <c r="M66" s="245" t="s">
        <v>34</v>
      </c>
      <c r="N66" s="246"/>
      <c r="O66" s="245"/>
      <c r="P66" s="245"/>
      <c r="Q66" s="245"/>
      <c r="R66" s="245"/>
      <c r="S66" s="245"/>
      <c r="T66" s="245"/>
      <c r="U66" s="245"/>
      <c r="V66" s="245"/>
      <c r="W66" s="245"/>
      <c r="X66" s="245"/>
      <c r="Y66" s="245"/>
      <c r="Z66" s="245"/>
      <c r="AA66" s="245"/>
      <c r="AB66" s="245"/>
      <c r="AC66" s="245"/>
      <c r="AD66" s="245"/>
      <c r="AE66" s="245"/>
      <c r="AF66" s="295"/>
    </row>
    <row r="67" spans="1:32" ht="18.75" customHeight="1">
      <c r="A67" s="179" t="s">
        <v>3</v>
      </c>
      <c r="C67" s="194"/>
      <c r="D67" s="199"/>
      <c r="E67" s="204"/>
      <c r="F67" s="177"/>
      <c r="G67" s="209"/>
      <c r="H67" s="220" t="s">
        <v>356</v>
      </c>
      <c r="I67" s="236" t="s">
        <v>3</v>
      </c>
      <c r="J67" s="245" t="s">
        <v>32</v>
      </c>
      <c r="K67" s="245"/>
      <c r="L67" s="229" t="s">
        <v>3</v>
      </c>
      <c r="M67" s="245" t="s">
        <v>34</v>
      </c>
      <c r="N67" s="246"/>
      <c r="O67" s="245"/>
      <c r="P67" s="245"/>
      <c r="Q67" s="245"/>
      <c r="R67" s="245"/>
      <c r="S67" s="245"/>
      <c r="T67" s="245"/>
      <c r="U67" s="245"/>
      <c r="V67" s="245"/>
      <c r="W67" s="245"/>
      <c r="X67" s="245"/>
      <c r="Y67" s="245"/>
      <c r="Z67" s="245"/>
      <c r="AA67" s="245"/>
      <c r="AB67" s="245"/>
      <c r="AC67" s="245"/>
      <c r="AD67" s="245"/>
      <c r="AE67" s="245"/>
      <c r="AF67" s="295"/>
    </row>
    <row r="68" spans="1:32" ht="18.75" customHeight="1">
      <c r="A68" s="178"/>
      <c r="B68" s="186"/>
      <c r="C68" s="194"/>
      <c r="D68" s="199"/>
      <c r="E68" s="204"/>
      <c r="F68" s="177"/>
      <c r="G68" s="209"/>
      <c r="H68" s="214" t="s">
        <v>350</v>
      </c>
      <c r="I68" s="236" t="s">
        <v>3</v>
      </c>
      <c r="J68" s="245" t="s">
        <v>32</v>
      </c>
      <c r="K68" s="245"/>
      <c r="L68" s="229" t="s">
        <v>3</v>
      </c>
      <c r="M68" s="245" t="s">
        <v>34</v>
      </c>
      <c r="N68" s="246"/>
      <c r="O68" s="245"/>
      <c r="P68" s="245"/>
      <c r="Q68" s="245"/>
      <c r="R68" s="245"/>
      <c r="S68" s="245"/>
      <c r="T68" s="245"/>
      <c r="U68" s="245"/>
      <c r="V68" s="245"/>
      <c r="W68" s="245"/>
      <c r="X68" s="245"/>
      <c r="Y68" s="245"/>
      <c r="Z68" s="245"/>
      <c r="AA68" s="245"/>
      <c r="AB68" s="245"/>
      <c r="AC68" s="245"/>
      <c r="AD68" s="245"/>
      <c r="AE68" s="245"/>
      <c r="AF68" s="295"/>
    </row>
    <row r="69" spans="1:32" ht="18.75" customHeight="1">
      <c r="A69" s="178"/>
      <c r="B69" s="186"/>
      <c r="C69" s="194"/>
      <c r="D69" s="199"/>
      <c r="E69" s="204"/>
      <c r="F69" s="177"/>
      <c r="G69" s="209"/>
      <c r="H69" s="214" t="s">
        <v>351</v>
      </c>
      <c r="I69" s="236" t="s">
        <v>3</v>
      </c>
      <c r="J69" s="245" t="s">
        <v>32</v>
      </c>
      <c r="K69" s="245"/>
      <c r="L69" s="229" t="s">
        <v>3</v>
      </c>
      <c r="M69" s="245" t="s">
        <v>360</v>
      </c>
      <c r="N69" s="245"/>
      <c r="O69" s="229" t="s">
        <v>3</v>
      </c>
      <c r="P69" s="245" t="s">
        <v>36</v>
      </c>
      <c r="Q69" s="246"/>
      <c r="R69" s="246"/>
      <c r="S69" s="246"/>
      <c r="T69" s="245"/>
      <c r="U69" s="245"/>
      <c r="V69" s="245"/>
      <c r="W69" s="245"/>
      <c r="X69" s="245"/>
      <c r="Y69" s="245"/>
      <c r="Z69" s="245"/>
      <c r="AA69" s="245"/>
      <c r="AB69" s="245"/>
      <c r="AC69" s="245"/>
      <c r="AD69" s="245"/>
      <c r="AE69" s="245"/>
      <c r="AF69" s="295"/>
    </row>
    <row r="70" spans="1:32" ht="18.75" customHeight="1">
      <c r="A70" s="181"/>
      <c r="B70" s="188"/>
      <c r="C70" s="198"/>
      <c r="D70" s="201"/>
      <c r="E70" s="206"/>
      <c r="F70" s="203"/>
      <c r="G70" s="210"/>
      <c r="H70" s="226" t="s">
        <v>352</v>
      </c>
      <c r="I70" s="240" t="s">
        <v>3</v>
      </c>
      <c r="J70" s="252" t="s">
        <v>32</v>
      </c>
      <c r="K70" s="252"/>
      <c r="L70" s="262" t="s">
        <v>3</v>
      </c>
      <c r="M70" s="252" t="s">
        <v>34</v>
      </c>
      <c r="N70" s="117"/>
      <c r="O70" s="252"/>
      <c r="P70" s="252"/>
      <c r="Q70" s="252"/>
      <c r="R70" s="252"/>
      <c r="S70" s="252"/>
      <c r="T70" s="252"/>
      <c r="U70" s="252"/>
      <c r="V70" s="252"/>
      <c r="W70" s="252"/>
      <c r="X70" s="252"/>
      <c r="Y70" s="252"/>
      <c r="Z70" s="252"/>
      <c r="AA70" s="252"/>
      <c r="AB70" s="252"/>
      <c r="AC70" s="252"/>
      <c r="AD70" s="252"/>
      <c r="AE70" s="252"/>
      <c r="AF70" s="328"/>
    </row>
    <row r="71" spans="1:32" ht="8.25" customHeight="1">
      <c r="A71" s="52"/>
      <c r="B71" s="52"/>
      <c r="G71" s="55"/>
      <c r="H71" s="55"/>
      <c r="I71" s="55"/>
      <c r="J71" s="55"/>
      <c r="K71" s="55"/>
      <c r="L71" s="55"/>
      <c r="M71" s="55"/>
      <c r="N71" s="55"/>
      <c r="O71" s="55"/>
      <c r="P71" s="55"/>
      <c r="Q71" s="55"/>
      <c r="R71" s="55"/>
      <c r="S71" s="55"/>
      <c r="T71" s="55"/>
      <c r="U71" s="55"/>
      <c r="V71" s="55"/>
      <c r="W71" s="55"/>
      <c r="X71" s="55"/>
      <c r="Y71" s="55"/>
      <c r="Z71" s="55"/>
      <c r="AA71" s="55"/>
      <c r="AB71" s="55"/>
    </row>
    <row r="72" spans="1:32" ht="20.25" customHeight="1">
      <c r="A72" s="184"/>
      <c r="B72" s="184"/>
      <c r="C72" s="55" t="s">
        <v>337</v>
      </c>
      <c r="D72" s="55"/>
      <c r="E72" s="52"/>
      <c r="F72" s="52"/>
      <c r="G72" s="52"/>
      <c r="H72" s="52"/>
      <c r="I72" s="52"/>
      <c r="J72" s="52"/>
      <c r="K72" s="52"/>
      <c r="L72" s="52"/>
      <c r="M72" s="52"/>
      <c r="N72" s="52"/>
      <c r="O72" s="52"/>
      <c r="P72" s="52"/>
      <c r="Q72" s="52"/>
      <c r="R72" s="52"/>
      <c r="S72" s="52"/>
      <c r="T72" s="52"/>
      <c r="U72" s="52"/>
      <c r="V72" s="52"/>
    </row>
  </sheetData>
  <mergeCells count="65">
    <mergeCell ref="A3:AF3"/>
    <mergeCell ref="S5:V5"/>
    <mergeCell ref="A7:C7"/>
    <mergeCell ref="D7:E7"/>
    <mergeCell ref="F7:G7"/>
    <mergeCell ref="H7:X7"/>
    <mergeCell ref="Y7:AB7"/>
    <mergeCell ref="AC7:AF7"/>
    <mergeCell ref="A43:AF43"/>
    <mergeCell ref="S45:V45"/>
    <mergeCell ref="D47:E47"/>
    <mergeCell ref="F47:G47"/>
    <mergeCell ref="H10:H11"/>
    <mergeCell ref="I10:I11"/>
    <mergeCell ref="J10:L11"/>
    <mergeCell ref="M10:M11"/>
    <mergeCell ref="N10:P11"/>
    <mergeCell ref="H12:H13"/>
    <mergeCell ref="I12:I13"/>
    <mergeCell ref="J12:L13"/>
    <mergeCell ref="M12:M13"/>
    <mergeCell ref="N12:P13"/>
    <mergeCell ref="H14:H15"/>
    <mergeCell ref="I14:I15"/>
    <mergeCell ref="J14:L15"/>
    <mergeCell ref="M14:M15"/>
    <mergeCell ref="N14:P15"/>
    <mergeCell ref="H17:H18"/>
    <mergeCell ref="I17:I18"/>
    <mergeCell ref="J17:L18"/>
    <mergeCell ref="M17:M18"/>
    <mergeCell ref="N17:P18"/>
    <mergeCell ref="H19:H20"/>
    <mergeCell ref="I19:I20"/>
    <mergeCell ref="J19:L20"/>
    <mergeCell ref="M19:M20"/>
    <mergeCell ref="N19:P20"/>
    <mergeCell ref="H22:H23"/>
    <mergeCell ref="H35:H36"/>
    <mergeCell ref="H37:H38"/>
    <mergeCell ref="H50:H51"/>
    <mergeCell ref="I50:I51"/>
    <mergeCell ref="J50:L51"/>
    <mergeCell ref="M50:M51"/>
    <mergeCell ref="N50:P51"/>
    <mergeCell ref="H52:H53"/>
    <mergeCell ref="I52:I53"/>
    <mergeCell ref="J52:L53"/>
    <mergeCell ref="M52:M53"/>
    <mergeCell ref="N52:P53"/>
    <mergeCell ref="H54:H55"/>
    <mergeCell ref="I54:I55"/>
    <mergeCell ref="J54:L55"/>
    <mergeCell ref="M54:M55"/>
    <mergeCell ref="N54:P55"/>
    <mergeCell ref="H57:H58"/>
    <mergeCell ref="I57:I58"/>
    <mergeCell ref="J57:L58"/>
    <mergeCell ref="M57:M58"/>
    <mergeCell ref="N57:P58"/>
    <mergeCell ref="H59:H60"/>
    <mergeCell ref="I59:I60"/>
    <mergeCell ref="J59:L60"/>
    <mergeCell ref="M59:M60"/>
    <mergeCell ref="N59:P60"/>
  </mergeCells>
  <phoneticPr fontId="7"/>
  <dataValidations count="1">
    <dataValidation type="list" allowBlank="1" showDropDown="0" showInputMessage="1" showErrorMessage="1" sqref="L65:L70 L56 A54 I52 I54 M57:M60 L61 Q62:Q64 I56:I70 M62:M64 O69 A67 I48:I50 M48:M55 R22:R23 L21:L23 U22:U23 Y8:Y10 AC8:AC10 M8:M15 I8:I10 AA17 A17 I14 I12 A19 AC16:AC17 L16 M17:M20 R32 O32:O33 O26 AC24:AC27 Y24:Y27 Q24:Q26 M24:M26 A30 O22:O23 I16:I41 U35:U38 R35:R38 O35:O41 L27:L41">
      <formula1>"□,■"</formula1>
    </dataValidation>
  </dataValidations>
  <printOptions horizontalCentered="1"/>
  <pageMargins left="0.23622047244094491" right="0.23622047244094491" top="0.74803149606299213" bottom="0.74803149606299213" header="0.31496062992125984" footer="0.31496062992125984"/>
  <pageSetup paperSize="9" scale="45" fitToWidth="1" fitToHeight="1" orientation="portrait" usePrinterDefaults="1" r:id="rId1"/>
  <headerFooter alignWithMargins="0"/>
  <rowBreaks count="1" manualBreakCount="1">
    <brk id="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AMK23"/>
  <sheetViews>
    <sheetView view="pageBreakPreview" topLeftCell="A10" zoomScaleSheetLayoutView="100" workbookViewId="0"/>
  </sheetViews>
  <sheetFormatPr defaultRowHeight="13.5"/>
  <cols>
    <col min="1" max="1" width="36.0078125" style="58" customWidth="1"/>
    <col min="2" max="2" width="17.16796875" style="58" customWidth="1"/>
    <col min="3" max="5" width="9.5" style="58" customWidth="1"/>
    <col min="6" max="15" width="4.15625" style="58" customWidth="1"/>
    <col min="16" max="1025" width="12.0078125" style="58" customWidth="1"/>
    <col min="1026" max="16384" width="9.33203125" style="330" customWidth="1"/>
  </cols>
  <sheetData>
    <row r="1" spans="1:15" ht="15.2" customHeight="1">
      <c r="A1" s="57" t="s">
        <v>73</v>
      </c>
    </row>
    <row r="2" spans="1:15" ht="15.2" customHeight="1">
      <c r="A2" s="54"/>
      <c r="B2" s="54"/>
      <c r="C2" s="54"/>
      <c r="D2" s="54"/>
      <c r="E2" s="54"/>
      <c r="F2" s="54"/>
      <c r="G2" s="344" t="s">
        <v>11</v>
      </c>
      <c r="H2" s="344"/>
      <c r="I2" s="344"/>
      <c r="J2" s="344"/>
      <c r="K2" s="344"/>
      <c r="L2" s="344"/>
      <c r="M2" s="344"/>
      <c r="N2" s="344"/>
      <c r="O2" s="344"/>
    </row>
    <row r="3" spans="1:15" ht="15.2" customHeight="1">
      <c r="A3" s="54" t="s">
        <v>115</v>
      </c>
      <c r="B3" s="54"/>
      <c r="C3" s="54"/>
      <c r="D3" s="54"/>
      <c r="E3" s="54"/>
      <c r="F3" s="54"/>
      <c r="G3" s="54"/>
      <c r="H3" s="54"/>
      <c r="I3" s="54"/>
      <c r="J3" s="54"/>
      <c r="K3" s="54"/>
      <c r="L3" s="54"/>
      <c r="M3" s="54"/>
      <c r="N3" s="54"/>
      <c r="O3" s="54"/>
    </row>
    <row r="4" spans="1:15" ht="22.5" customHeight="1">
      <c r="A4" s="54"/>
      <c r="B4" s="54"/>
      <c r="C4" s="175" t="s">
        <v>54</v>
      </c>
      <c r="D4" s="175"/>
      <c r="E4" s="175"/>
      <c r="F4" s="175"/>
      <c r="G4" s="175"/>
      <c r="H4" s="175"/>
      <c r="I4" s="175"/>
      <c r="J4" s="175"/>
      <c r="K4" s="175"/>
      <c r="L4" s="175"/>
      <c r="M4" s="175"/>
      <c r="N4" s="54"/>
      <c r="O4" s="54"/>
    </row>
    <row r="5" spans="1:15" ht="15.2" customHeight="1"/>
    <row r="6" spans="1:15" ht="15.2" customHeight="1">
      <c r="A6" s="191" t="s">
        <v>33</v>
      </c>
      <c r="B6" s="191"/>
      <c r="C6" s="191"/>
      <c r="D6" s="191"/>
      <c r="E6" s="191"/>
      <c r="F6" s="191"/>
      <c r="G6" s="191"/>
      <c r="H6" s="191"/>
      <c r="I6" s="191"/>
      <c r="J6" s="191"/>
      <c r="K6" s="191"/>
      <c r="L6" s="191"/>
      <c r="M6" s="191"/>
      <c r="N6" s="191"/>
      <c r="O6" s="191"/>
    </row>
    <row r="7" spans="1:15" ht="15.2" customHeight="1">
      <c r="A7" s="191" t="s">
        <v>104</v>
      </c>
      <c r="B7" s="191"/>
      <c r="C7" s="191"/>
      <c r="D7" s="191"/>
      <c r="E7" s="191"/>
      <c r="F7" s="191"/>
      <c r="G7" s="191"/>
      <c r="H7" s="191"/>
      <c r="I7" s="191"/>
      <c r="J7" s="191"/>
      <c r="K7" s="191"/>
      <c r="L7" s="191"/>
      <c r="M7" s="191"/>
      <c r="N7" s="191"/>
      <c r="O7" s="191"/>
    </row>
    <row r="8" spans="1:15" ht="8.25" customHeight="1"/>
    <row r="9" spans="1:15" ht="15.2" customHeight="1">
      <c r="A9" s="57" t="s">
        <v>35</v>
      </c>
    </row>
    <row r="10" spans="1:15" ht="15.2" customHeight="1"/>
    <row r="11" spans="1:15" ht="22.5" customHeight="1">
      <c r="D11" s="342" t="s">
        <v>38</v>
      </c>
      <c r="E11" s="342"/>
      <c r="F11" s="343" t="s">
        <v>25</v>
      </c>
      <c r="G11" s="345" t="s">
        <v>40</v>
      </c>
      <c r="H11" s="345"/>
      <c r="I11" s="345"/>
      <c r="J11" s="345"/>
      <c r="K11" s="345"/>
      <c r="L11" s="345"/>
      <c r="M11" s="345"/>
      <c r="N11" s="345"/>
      <c r="O11" s="346"/>
    </row>
    <row r="12" spans="1:15" ht="15.2" customHeight="1">
      <c r="D12" s="175"/>
      <c r="E12" s="175"/>
    </row>
    <row r="13" spans="1:15" ht="22.5" customHeight="1">
      <c r="A13" s="331" t="s">
        <v>13</v>
      </c>
      <c r="B13" s="331" t="s">
        <v>2</v>
      </c>
      <c r="C13" s="331" t="s">
        <v>43</v>
      </c>
      <c r="D13" s="331"/>
      <c r="E13" s="331"/>
      <c r="F13" s="331"/>
      <c r="G13" s="331"/>
      <c r="H13" s="331"/>
      <c r="I13" s="331"/>
      <c r="J13" s="331"/>
      <c r="K13" s="331"/>
      <c r="L13" s="331"/>
      <c r="M13" s="331"/>
      <c r="N13" s="331"/>
      <c r="O13" s="331"/>
    </row>
    <row r="14" spans="1:15" ht="15.2" customHeight="1">
      <c r="A14" s="332" t="s">
        <v>69</v>
      </c>
      <c r="B14" s="338" t="s">
        <v>16</v>
      </c>
      <c r="C14" s="338" t="s">
        <v>26</v>
      </c>
      <c r="D14" s="338"/>
      <c r="E14" s="338"/>
      <c r="F14" s="338"/>
      <c r="G14" s="338"/>
      <c r="H14" s="338"/>
      <c r="I14" s="338"/>
      <c r="J14" s="338"/>
      <c r="K14" s="338"/>
      <c r="L14" s="338"/>
      <c r="M14" s="338"/>
      <c r="N14" s="338"/>
      <c r="O14" s="338"/>
    </row>
    <row r="15" spans="1:15" ht="15.2" customHeight="1">
      <c r="A15" s="333"/>
      <c r="B15" s="339" t="s">
        <v>30</v>
      </c>
      <c r="C15" s="338"/>
      <c r="D15" s="338"/>
      <c r="E15" s="338"/>
      <c r="F15" s="338"/>
      <c r="G15" s="338"/>
      <c r="H15" s="338"/>
      <c r="I15" s="338"/>
      <c r="J15" s="338"/>
      <c r="K15" s="338"/>
      <c r="L15" s="338"/>
      <c r="M15" s="338"/>
      <c r="N15" s="338"/>
      <c r="O15" s="338"/>
    </row>
    <row r="16" spans="1:15" ht="15.2" customHeight="1">
      <c r="A16" s="334"/>
      <c r="B16" s="339" t="s">
        <v>30</v>
      </c>
      <c r="C16" s="338"/>
      <c r="D16" s="338"/>
      <c r="E16" s="338"/>
      <c r="F16" s="338"/>
      <c r="G16" s="338"/>
      <c r="H16" s="338"/>
      <c r="I16" s="338"/>
      <c r="J16" s="338"/>
      <c r="K16" s="338"/>
      <c r="L16" s="338"/>
      <c r="M16" s="338"/>
      <c r="N16" s="338"/>
      <c r="O16" s="338"/>
    </row>
    <row r="17" spans="1:15" ht="15.2" customHeight="1">
      <c r="A17" s="335" t="s">
        <v>116</v>
      </c>
      <c r="B17" s="339" t="s">
        <v>30</v>
      </c>
      <c r="C17" s="338"/>
      <c r="D17" s="338"/>
      <c r="E17" s="338"/>
      <c r="F17" s="338"/>
      <c r="G17" s="338"/>
      <c r="H17" s="338"/>
      <c r="I17" s="338"/>
      <c r="J17" s="338"/>
      <c r="K17" s="338"/>
      <c r="L17" s="338"/>
      <c r="M17" s="338"/>
      <c r="N17" s="338"/>
      <c r="O17" s="338"/>
    </row>
    <row r="18" spans="1:15" ht="15.2" customHeight="1">
      <c r="A18" s="333"/>
      <c r="B18" s="339" t="s">
        <v>30</v>
      </c>
      <c r="C18" s="338"/>
      <c r="D18" s="338"/>
      <c r="E18" s="338"/>
      <c r="F18" s="338"/>
      <c r="G18" s="338"/>
      <c r="H18" s="338"/>
      <c r="I18" s="338"/>
      <c r="J18" s="338"/>
      <c r="K18" s="338"/>
      <c r="L18" s="338"/>
      <c r="M18" s="338"/>
      <c r="N18" s="338"/>
      <c r="O18" s="338"/>
    </row>
    <row r="19" spans="1:15" ht="15.2" customHeight="1">
      <c r="A19" s="336"/>
      <c r="B19" s="340" t="s">
        <v>30</v>
      </c>
      <c r="C19" s="341"/>
      <c r="D19" s="341"/>
      <c r="E19" s="341"/>
      <c r="F19" s="341"/>
      <c r="G19" s="341"/>
      <c r="H19" s="341"/>
      <c r="I19" s="341"/>
      <c r="J19" s="341"/>
      <c r="K19" s="341"/>
      <c r="L19" s="341"/>
      <c r="M19" s="341"/>
      <c r="N19" s="341"/>
      <c r="O19" s="341"/>
    </row>
    <row r="20" spans="1:15" s="58" customFormat="1" ht="15.2" customHeight="1">
      <c r="A20" s="58"/>
      <c r="B20" s="58"/>
      <c r="C20" s="58"/>
      <c r="D20" s="58"/>
      <c r="E20" s="58"/>
      <c r="F20" s="58"/>
      <c r="G20" s="58"/>
      <c r="H20" s="58"/>
      <c r="I20" s="58"/>
      <c r="J20" s="58"/>
      <c r="K20" s="58"/>
      <c r="L20" s="58"/>
      <c r="M20" s="58"/>
      <c r="N20" s="58"/>
      <c r="O20" s="58"/>
    </row>
    <row r="21" spans="1:15" s="58" customFormat="1" ht="15.2" customHeight="1">
      <c r="A21" s="337" t="s">
        <v>29</v>
      </c>
      <c r="B21" s="337"/>
      <c r="C21" s="337"/>
      <c r="D21" s="337"/>
      <c r="E21" s="337"/>
      <c r="F21" s="337"/>
      <c r="G21" s="337"/>
      <c r="H21" s="337"/>
      <c r="I21" s="337"/>
      <c r="J21" s="337"/>
      <c r="K21" s="337"/>
      <c r="L21" s="337"/>
      <c r="M21" s="337"/>
      <c r="N21" s="337"/>
      <c r="O21" s="337"/>
    </row>
    <row r="22" spans="1:15" s="58" customFormat="1" ht="15.2" customHeight="1">
      <c r="A22" s="58"/>
      <c r="B22" s="58"/>
      <c r="C22" s="58"/>
      <c r="D22" s="58"/>
      <c r="E22" s="58"/>
      <c r="F22" s="58"/>
      <c r="G22" s="58"/>
      <c r="H22" s="58"/>
      <c r="I22" s="58"/>
      <c r="J22" s="58"/>
      <c r="K22" s="58"/>
      <c r="L22" s="58"/>
      <c r="M22" s="58"/>
      <c r="N22" s="58"/>
      <c r="O22" s="58"/>
    </row>
    <row r="23" spans="1:15" ht="15.2" customHeight="1">
      <c r="A23" s="57" t="s">
        <v>18</v>
      </c>
      <c r="B23" s="175" t="s">
        <v>45</v>
      </c>
      <c r="C23" s="175"/>
      <c r="D23" s="175"/>
      <c r="E23" s="175"/>
    </row>
  </sheetData>
  <mergeCells count="16">
    <mergeCell ref="G2:O2"/>
    <mergeCell ref="C4:E4"/>
    <mergeCell ref="F4:M4"/>
    <mergeCell ref="A6:O6"/>
    <mergeCell ref="A7:O7"/>
    <mergeCell ref="D11:E11"/>
    <mergeCell ref="D12:E12"/>
    <mergeCell ref="C13:O13"/>
    <mergeCell ref="C14:O14"/>
    <mergeCell ref="C15:O15"/>
    <mergeCell ref="C16:O16"/>
    <mergeCell ref="C17:O17"/>
    <mergeCell ref="C18:O18"/>
    <mergeCell ref="C19:O19"/>
    <mergeCell ref="A21:O21"/>
    <mergeCell ref="B23:E23"/>
  </mergeCells>
  <phoneticPr fontId="7" type="Hiragana"/>
  <printOptions horizontalCentered="1"/>
  <pageMargins left="0.39374999999999999" right="0.39374999999999999" top="0.59097222222222201" bottom="0.39374999999999999" header="0.27569444444444402" footer="0.51180555555555496"/>
  <pageSetup paperSize="9" scale="91" firstPageNumber="0" fitToWidth="1" fitToHeight="1" orientation="portrait" usePrinterDefaults="1" useFirstPageNumber="1" horizontalDpi="300" verticalDpi="300"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AK123"/>
  <sheetViews>
    <sheetView view="pageBreakPreview" zoomScale="130" zoomScaleSheetLayoutView="130" workbookViewId="0">
      <selection activeCell="B1" sqref="B1"/>
    </sheetView>
  </sheetViews>
  <sheetFormatPr defaultColWidth="3.625" defaultRowHeight="13.5"/>
  <cols>
    <col min="1" max="1" width="2.125" style="347" customWidth="1"/>
    <col min="2" max="11" width="3.625" style="347"/>
    <col min="12" max="12" width="5.625" style="347" customWidth="1"/>
    <col min="13" max="18" width="3.625" style="347"/>
    <col min="19" max="19" width="5.625" style="347" customWidth="1"/>
    <col min="20" max="25" width="3.625" style="347"/>
    <col min="26" max="26" width="5.625" style="347" customWidth="1"/>
    <col min="27" max="27" width="2.125" style="347" customWidth="1"/>
    <col min="28" max="37" width="5.625" style="347" customWidth="1"/>
    <col min="38" max="16384" width="3.625" style="347"/>
  </cols>
  <sheetData>
    <row r="1" spans="1:37" s="57" customFormat="1">
      <c r="A1" s="347"/>
      <c r="B1" s="347" t="s">
        <v>368</v>
      </c>
      <c r="C1" s="347"/>
      <c r="D1" s="347"/>
      <c r="E1" s="347"/>
      <c r="F1" s="347"/>
      <c r="G1" s="347"/>
      <c r="H1" s="347"/>
      <c r="I1" s="347"/>
      <c r="J1" s="347"/>
      <c r="K1" s="347"/>
      <c r="L1" s="347"/>
      <c r="M1" s="59"/>
      <c r="N1" s="58"/>
      <c r="O1" s="58"/>
      <c r="P1" s="58"/>
      <c r="Q1" s="347"/>
      <c r="R1" s="347"/>
      <c r="S1" s="347"/>
      <c r="T1" s="59" t="s">
        <v>330</v>
      </c>
      <c r="U1" s="357"/>
      <c r="V1" s="58" t="s">
        <v>327</v>
      </c>
      <c r="W1" s="357"/>
      <c r="X1" s="58" t="s">
        <v>65</v>
      </c>
      <c r="Y1" s="357"/>
      <c r="Z1" s="58" t="s">
        <v>383</v>
      </c>
      <c r="AA1" s="347"/>
      <c r="AB1" s="347"/>
      <c r="AC1" s="347"/>
      <c r="AD1" s="347"/>
      <c r="AE1" s="347"/>
      <c r="AF1" s="347"/>
      <c r="AG1" s="347"/>
      <c r="AH1" s="347"/>
      <c r="AI1" s="347"/>
      <c r="AJ1" s="347"/>
      <c r="AK1" s="347"/>
    </row>
    <row r="2" spans="1:37" s="57" customFormat="1" ht="21" customHeight="1">
      <c r="A2" s="347"/>
      <c r="B2" s="347"/>
      <c r="C2" s="347"/>
      <c r="D2" s="347"/>
      <c r="E2" s="347"/>
      <c r="F2" s="347"/>
      <c r="G2" s="347"/>
      <c r="H2" s="347"/>
      <c r="I2" s="347"/>
      <c r="J2" s="347"/>
      <c r="K2" s="347"/>
      <c r="L2" s="347"/>
      <c r="M2" s="59"/>
      <c r="N2" s="58"/>
      <c r="O2" s="58"/>
      <c r="P2" s="58"/>
      <c r="Q2" s="59"/>
      <c r="R2" s="58"/>
      <c r="S2" s="58"/>
      <c r="T2" s="58"/>
      <c r="U2" s="58"/>
      <c r="V2" s="58"/>
      <c r="W2" s="58"/>
      <c r="X2" s="58"/>
      <c r="Y2" s="58"/>
      <c r="Z2" s="58"/>
      <c r="AA2" s="347"/>
      <c r="AB2" s="347"/>
      <c r="AC2" s="347"/>
      <c r="AD2" s="347"/>
      <c r="AE2" s="347"/>
      <c r="AF2" s="347"/>
      <c r="AG2" s="347"/>
      <c r="AH2" s="347"/>
      <c r="AI2" s="347"/>
      <c r="AJ2" s="347"/>
      <c r="AK2" s="347"/>
    </row>
    <row r="3" spans="1:37" s="57" customFormat="1" ht="21" customHeight="1">
      <c r="A3" s="347"/>
      <c r="B3" s="349" t="s">
        <v>369</v>
      </c>
      <c r="C3" s="349"/>
      <c r="D3" s="349"/>
      <c r="E3" s="349"/>
      <c r="F3" s="349"/>
      <c r="G3" s="349"/>
      <c r="H3" s="349"/>
      <c r="I3" s="349"/>
      <c r="J3" s="349"/>
      <c r="K3" s="349"/>
      <c r="L3" s="349"/>
      <c r="M3" s="349"/>
      <c r="N3" s="349"/>
      <c r="O3" s="349"/>
      <c r="P3" s="349"/>
      <c r="Q3" s="349"/>
      <c r="R3" s="349"/>
      <c r="S3" s="349"/>
      <c r="T3" s="349"/>
      <c r="U3" s="349"/>
      <c r="V3" s="349"/>
      <c r="W3" s="349"/>
      <c r="X3" s="349"/>
      <c r="Y3" s="349"/>
      <c r="Z3" s="349"/>
      <c r="AA3" s="347"/>
      <c r="AB3" s="347"/>
      <c r="AC3" s="347"/>
      <c r="AD3" s="347"/>
      <c r="AE3" s="347"/>
      <c r="AF3" s="347"/>
      <c r="AG3" s="347"/>
      <c r="AH3" s="347"/>
      <c r="AI3" s="347"/>
      <c r="AJ3" s="347"/>
      <c r="AK3" s="347"/>
    </row>
    <row r="4" spans="1:37" s="57" customFormat="1">
      <c r="A4" s="347"/>
      <c r="B4" s="58"/>
      <c r="C4" s="58"/>
      <c r="D4" s="58"/>
      <c r="E4" s="58"/>
      <c r="F4" s="58"/>
      <c r="G4" s="58"/>
      <c r="H4" s="58"/>
      <c r="I4" s="58"/>
      <c r="J4" s="58"/>
      <c r="K4" s="58"/>
      <c r="L4" s="58"/>
      <c r="M4" s="58"/>
      <c r="N4" s="58"/>
      <c r="O4" s="58"/>
      <c r="P4" s="58"/>
      <c r="Q4" s="58"/>
      <c r="R4" s="58"/>
      <c r="S4" s="58"/>
      <c r="T4" s="58"/>
      <c r="U4" s="58"/>
      <c r="V4" s="58"/>
      <c r="W4" s="58"/>
      <c r="X4" s="58"/>
      <c r="Y4" s="58"/>
      <c r="Z4" s="58"/>
      <c r="AA4" s="347"/>
      <c r="AB4" s="347"/>
      <c r="AC4" s="347"/>
      <c r="AD4" s="347"/>
      <c r="AE4" s="347"/>
      <c r="AF4" s="347"/>
      <c r="AG4" s="347"/>
      <c r="AH4" s="347"/>
      <c r="AI4" s="347"/>
      <c r="AJ4" s="347"/>
      <c r="AK4" s="347"/>
    </row>
    <row r="5" spans="1:37" s="57" customFormat="1" ht="21" customHeight="1">
      <c r="A5" s="347"/>
      <c r="B5" s="58"/>
      <c r="C5" s="58"/>
      <c r="D5" s="58"/>
      <c r="E5" s="58"/>
      <c r="F5" s="58"/>
      <c r="G5" s="58"/>
      <c r="H5" s="58"/>
      <c r="I5" s="58"/>
      <c r="J5" s="58"/>
      <c r="K5" s="58"/>
      <c r="L5" s="58"/>
      <c r="M5" s="58"/>
      <c r="N5" s="58"/>
      <c r="O5" s="58"/>
      <c r="P5" s="59" t="s">
        <v>382</v>
      </c>
      <c r="Q5" s="376"/>
      <c r="R5" s="376"/>
      <c r="S5" s="376"/>
      <c r="T5" s="376"/>
      <c r="U5" s="376"/>
      <c r="V5" s="376"/>
      <c r="W5" s="376"/>
      <c r="X5" s="376"/>
      <c r="Y5" s="376"/>
      <c r="Z5" s="376"/>
      <c r="AA5" s="347"/>
      <c r="AB5" s="347"/>
      <c r="AC5" s="347"/>
      <c r="AD5" s="347"/>
      <c r="AE5" s="347"/>
      <c r="AF5" s="347"/>
      <c r="AG5" s="347"/>
      <c r="AH5" s="347"/>
      <c r="AI5" s="347"/>
      <c r="AJ5" s="347"/>
      <c r="AK5" s="347"/>
    </row>
    <row r="6" spans="1:37" s="57" customFormat="1" ht="21" customHeight="1">
      <c r="A6" s="347"/>
      <c r="B6" s="58"/>
      <c r="C6" s="58"/>
      <c r="D6" s="58"/>
      <c r="E6" s="58"/>
      <c r="F6" s="58"/>
      <c r="G6" s="58"/>
      <c r="H6" s="58"/>
      <c r="I6" s="58"/>
      <c r="J6" s="58"/>
      <c r="K6" s="58"/>
      <c r="L6" s="58"/>
      <c r="M6" s="58"/>
      <c r="N6" s="58"/>
      <c r="O6" s="58"/>
      <c r="P6" s="59" t="s">
        <v>349</v>
      </c>
      <c r="Q6" s="377"/>
      <c r="R6" s="377"/>
      <c r="S6" s="377"/>
      <c r="T6" s="377"/>
      <c r="U6" s="377"/>
      <c r="V6" s="377"/>
      <c r="W6" s="377"/>
      <c r="X6" s="377"/>
      <c r="Y6" s="377"/>
      <c r="Z6" s="377"/>
      <c r="AA6" s="347"/>
      <c r="AB6" s="347"/>
      <c r="AC6" s="347"/>
      <c r="AD6" s="347"/>
      <c r="AE6" s="347"/>
      <c r="AF6" s="347"/>
      <c r="AG6" s="347"/>
      <c r="AH6" s="347"/>
      <c r="AI6" s="347"/>
      <c r="AJ6" s="347"/>
      <c r="AK6" s="347"/>
    </row>
    <row r="7" spans="1:37" s="57" customFormat="1" ht="21" customHeight="1">
      <c r="A7" s="347"/>
      <c r="B7" s="58"/>
      <c r="C7" s="58"/>
      <c r="D7" s="58"/>
      <c r="E7" s="58"/>
      <c r="F7" s="58"/>
      <c r="G7" s="58"/>
      <c r="H7" s="58"/>
      <c r="I7" s="58"/>
      <c r="J7" s="58"/>
      <c r="K7" s="58"/>
      <c r="L7" s="58"/>
      <c r="M7" s="58"/>
      <c r="N7" s="58"/>
      <c r="O7" s="58"/>
      <c r="P7" s="58"/>
      <c r="Q7" s="58"/>
      <c r="R7" s="58"/>
      <c r="S7" s="58"/>
      <c r="T7" s="58"/>
      <c r="U7" s="58"/>
      <c r="V7" s="58"/>
      <c r="W7" s="58"/>
      <c r="X7" s="58"/>
      <c r="Y7" s="58"/>
      <c r="Z7" s="58"/>
      <c r="AA7" s="347"/>
      <c r="AB7" s="347"/>
      <c r="AC7" s="347"/>
      <c r="AD7" s="347"/>
      <c r="AE7" s="347"/>
      <c r="AF7" s="347"/>
      <c r="AG7" s="347"/>
      <c r="AH7" s="347"/>
      <c r="AI7" s="347"/>
      <c r="AJ7" s="347"/>
      <c r="AK7" s="347"/>
    </row>
    <row r="8" spans="1:37" ht="21" customHeight="1">
      <c r="B8" s="347" t="s">
        <v>259</v>
      </c>
    </row>
    <row r="9" spans="1:37" ht="21" customHeight="1">
      <c r="C9" s="347" t="s">
        <v>330</v>
      </c>
      <c r="E9" s="357"/>
      <c r="F9" s="357"/>
      <c r="G9" s="347" t="s">
        <v>377</v>
      </c>
      <c r="J9" s="357" t="s">
        <v>3</v>
      </c>
      <c r="K9" s="347" t="s">
        <v>195</v>
      </c>
      <c r="M9" s="357" t="s">
        <v>3</v>
      </c>
      <c r="N9" s="347" t="s">
        <v>381</v>
      </c>
    </row>
    <row r="10" spans="1:37" ht="57" customHeight="1">
      <c r="B10" s="350" t="s">
        <v>370</v>
      </c>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c r="AC10" s="350"/>
    </row>
    <row r="11" spans="1:37" ht="12.75" customHeight="1">
      <c r="B11" s="351"/>
      <c r="C11" s="351"/>
      <c r="D11" s="351"/>
      <c r="E11" s="351"/>
      <c r="F11" s="351"/>
      <c r="G11" s="351"/>
      <c r="H11" s="351"/>
      <c r="I11" s="351"/>
      <c r="J11" s="351"/>
      <c r="K11" s="351"/>
      <c r="L11" s="351"/>
      <c r="M11" s="351"/>
      <c r="N11" s="351"/>
      <c r="O11" s="351"/>
      <c r="P11" s="351"/>
      <c r="Q11" s="351"/>
      <c r="R11" s="351"/>
      <c r="S11" s="351"/>
      <c r="T11" s="351"/>
      <c r="U11" s="351"/>
      <c r="V11" s="351"/>
      <c r="W11" s="351"/>
      <c r="X11" s="351"/>
      <c r="Y11" s="351"/>
      <c r="Z11" s="351"/>
    </row>
    <row r="12" spans="1:37" ht="21" customHeight="1">
      <c r="B12" s="347" t="s">
        <v>371</v>
      </c>
    </row>
    <row r="13" spans="1:37" ht="21" customHeight="1">
      <c r="C13" s="357" t="s">
        <v>3</v>
      </c>
      <c r="D13" s="362" t="s">
        <v>366</v>
      </c>
      <c r="F13" s="357" t="s">
        <v>3</v>
      </c>
      <c r="G13" s="362" t="s">
        <v>378</v>
      </c>
    </row>
    <row r="14" spans="1:37" ht="9.75" customHeight="1">
      <c r="B14" s="351"/>
      <c r="C14" s="351"/>
      <c r="D14" s="351"/>
      <c r="E14" s="351"/>
      <c r="F14" s="351"/>
      <c r="G14" s="351"/>
      <c r="H14" s="351"/>
      <c r="I14" s="351"/>
      <c r="J14" s="351"/>
      <c r="K14" s="351"/>
      <c r="L14" s="351"/>
      <c r="M14" s="351"/>
      <c r="N14" s="351"/>
      <c r="O14" s="351"/>
      <c r="P14" s="351"/>
      <c r="Q14" s="351"/>
      <c r="R14" s="351"/>
      <c r="S14" s="351"/>
      <c r="T14" s="351"/>
      <c r="U14" s="351"/>
      <c r="V14" s="351"/>
      <c r="W14" s="351"/>
      <c r="X14" s="351"/>
      <c r="Y14" s="351"/>
      <c r="Z14" s="351"/>
    </row>
    <row r="15" spans="1:37" ht="13.5" customHeight="1">
      <c r="B15" s="347" t="s">
        <v>372</v>
      </c>
    </row>
    <row r="16" spans="1:37" ht="45.75" customHeight="1">
      <c r="B16" s="352"/>
      <c r="C16" s="352"/>
      <c r="D16" s="352"/>
      <c r="E16" s="352"/>
      <c r="F16" s="356" t="s">
        <v>401</v>
      </c>
      <c r="G16" s="360"/>
      <c r="H16" s="360"/>
      <c r="I16" s="360"/>
      <c r="J16" s="360"/>
      <c r="K16" s="360"/>
      <c r="L16" s="373"/>
      <c r="M16" s="374" t="s">
        <v>380</v>
      </c>
      <c r="N16" s="374"/>
      <c r="O16" s="374"/>
      <c r="P16" s="374"/>
      <c r="Q16" s="374"/>
      <c r="R16" s="374"/>
      <c r="S16" s="374"/>
    </row>
    <row r="17" spans="1:37" ht="20" customHeight="1">
      <c r="B17" s="137">
        <v>3</v>
      </c>
      <c r="C17" s="140"/>
      <c r="D17" s="140" t="s">
        <v>376</v>
      </c>
      <c r="E17" s="155"/>
      <c r="F17" s="364"/>
      <c r="G17" s="368"/>
      <c r="H17" s="368"/>
      <c r="I17" s="368"/>
      <c r="J17" s="368"/>
      <c r="K17" s="368"/>
      <c r="L17" s="155" t="s">
        <v>190</v>
      </c>
      <c r="M17" s="364"/>
      <c r="N17" s="368"/>
      <c r="O17" s="368"/>
      <c r="P17" s="368"/>
      <c r="Q17" s="368"/>
      <c r="R17" s="368"/>
      <c r="S17" s="155" t="s">
        <v>190</v>
      </c>
    </row>
    <row r="18" spans="1:37" ht="20" customHeight="1">
      <c r="B18" s="137">
        <v>4</v>
      </c>
      <c r="C18" s="140"/>
      <c r="D18" s="140" t="s">
        <v>376</v>
      </c>
      <c r="E18" s="155"/>
      <c r="F18" s="364"/>
      <c r="G18" s="368"/>
      <c r="H18" s="368"/>
      <c r="I18" s="368"/>
      <c r="J18" s="368"/>
      <c r="K18" s="368"/>
      <c r="L18" s="155" t="s">
        <v>190</v>
      </c>
      <c r="M18" s="364"/>
      <c r="N18" s="368"/>
      <c r="O18" s="368"/>
      <c r="P18" s="368"/>
      <c r="Q18" s="368"/>
      <c r="R18" s="368"/>
      <c r="S18" s="155" t="s">
        <v>190</v>
      </c>
    </row>
    <row r="19" spans="1:37" ht="20" customHeight="1">
      <c r="B19" s="137">
        <v>5</v>
      </c>
      <c r="C19" s="140"/>
      <c r="D19" s="140" t="s">
        <v>376</v>
      </c>
      <c r="E19" s="155"/>
      <c r="F19" s="364"/>
      <c r="G19" s="368"/>
      <c r="H19" s="368"/>
      <c r="I19" s="368"/>
      <c r="J19" s="368"/>
      <c r="K19" s="368"/>
      <c r="L19" s="155" t="s">
        <v>190</v>
      </c>
      <c r="M19" s="364"/>
      <c r="N19" s="368"/>
      <c r="O19" s="368"/>
      <c r="P19" s="368"/>
      <c r="Q19" s="368"/>
      <c r="R19" s="368"/>
      <c r="S19" s="155" t="s">
        <v>190</v>
      </c>
    </row>
    <row r="20" spans="1:37" ht="20" customHeight="1">
      <c r="B20" s="137">
        <v>6</v>
      </c>
      <c r="C20" s="140"/>
      <c r="D20" s="140" t="s">
        <v>376</v>
      </c>
      <c r="E20" s="155"/>
      <c r="F20" s="364"/>
      <c r="G20" s="368"/>
      <c r="H20" s="368"/>
      <c r="I20" s="368"/>
      <c r="J20" s="368"/>
      <c r="K20" s="368"/>
      <c r="L20" s="155" t="s">
        <v>190</v>
      </c>
      <c r="M20" s="364"/>
      <c r="N20" s="368"/>
      <c r="O20" s="368"/>
      <c r="P20" s="368"/>
      <c r="Q20" s="368"/>
      <c r="R20" s="368"/>
      <c r="S20" s="155" t="s">
        <v>190</v>
      </c>
    </row>
    <row r="21" spans="1:37" ht="20" customHeight="1">
      <c r="B21" s="137">
        <v>7</v>
      </c>
      <c r="C21" s="140"/>
      <c r="D21" s="140" t="s">
        <v>376</v>
      </c>
      <c r="E21" s="155"/>
      <c r="F21" s="364"/>
      <c r="G21" s="368"/>
      <c r="H21" s="368"/>
      <c r="I21" s="368"/>
      <c r="J21" s="368"/>
      <c r="K21" s="368"/>
      <c r="L21" s="155" t="s">
        <v>190</v>
      </c>
      <c r="M21" s="364"/>
      <c r="N21" s="368"/>
      <c r="O21" s="368"/>
      <c r="P21" s="368"/>
      <c r="Q21" s="368"/>
      <c r="R21" s="368"/>
      <c r="S21" s="155" t="s">
        <v>190</v>
      </c>
    </row>
    <row r="22" spans="1:37" ht="20" customHeight="1">
      <c r="B22" s="137">
        <v>8</v>
      </c>
      <c r="C22" s="140"/>
      <c r="D22" s="140" t="s">
        <v>376</v>
      </c>
      <c r="E22" s="155"/>
      <c r="F22" s="364"/>
      <c r="G22" s="368"/>
      <c r="H22" s="368"/>
      <c r="I22" s="368"/>
      <c r="J22" s="368"/>
      <c r="K22" s="368"/>
      <c r="L22" s="155" t="s">
        <v>190</v>
      </c>
      <c r="M22" s="364"/>
      <c r="N22" s="368"/>
      <c r="O22" s="368"/>
      <c r="P22" s="368"/>
      <c r="Q22" s="368"/>
      <c r="R22" s="368"/>
      <c r="S22" s="155" t="s">
        <v>190</v>
      </c>
    </row>
    <row r="23" spans="1:37" ht="20" customHeight="1">
      <c r="B23" s="352" t="s">
        <v>153</v>
      </c>
      <c r="C23" s="352"/>
      <c r="D23" s="352"/>
      <c r="E23" s="352"/>
      <c r="F23" s="137" t="str">
        <f>IF(SUM(F17:K22)=0,"",SUM(F17:K22))</f>
        <v/>
      </c>
      <c r="G23" s="140"/>
      <c r="H23" s="140"/>
      <c r="I23" s="140"/>
      <c r="J23" s="140"/>
      <c r="K23" s="140"/>
      <c r="L23" s="155" t="s">
        <v>190</v>
      </c>
      <c r="M23" s="137" t="str">
        <f>IF(SUM(M17:R22)=0,"",SUM(M17:R22))</f>
        <v/>
      </c>
      <c r="N23" s="140"/>
      <c r="O23" s="140"/>
      <c r="P23" s="140"/>
      <c r="Q23" s="140"/>
      <c r="R23" s="140"/>
      <c r="S23" s="155" t="s">
        <v>190</v>
      </c>
    </row>
    <row r="24" spans="1:37" s="57" customFormat="1" ht="20" customHeight="1">
      <c r="A24" s="347"/>
      <c r="B24" s="58"/>
      <c r="C24" s="58"/>
      <c r="D24" s="58"/>
      <c r="E24" s="58"/>
      <c r="F24" s="58"/>
      <c r="G24" s="58"/>
      <c r="H24" s="58"/>
      <c r="I24" s="58"/>
      <c r="J24" s="58"/>
      <c r="K24" s="58"/>
      <c r="L24" s="58"/>
      <c r="M24" s="58"/>
      <c r="N24" s="58"/>
      <c r="O24" s="58"/>
      <c r="P24" s="58"/>
      <c r="Q24" s="58"/>
      <c r="R24" s="58"/>
      <c r="S24" s="58"/>
      <c r="T24" s="347"/>
      <c r="U24" s="347"/>
      <c r="V24" s="347"/>
      <c r="W24" s="347"/>
      <c r="X24" s="347"/>
      <c r="Y24" s="347"/>
      <c r="Z24" s="347"/>
      <c r="AA24" s="347"/>
      <c r="AB24" s="347"/>
      <c r="AC24" s="347"/>
      <c r="AD24" s="347"/>
      <c r="AE24" s="347"/>
      <c r="AF24" s="347"/>
      <c r="AG24" s="347"/>
      <c r="AH24" s="347"/>
      <c r="AI24" s="347"/>
      <c r="AJ24" s="347"/>
      <c r="AK24" s="347"/>
    </row>
    <row r="25" spans="1:37" s="57" customFormat="1" ht="20" customHeight="1">
      <c r="A25" s="347"/>
      <c r="B25" s="109" t="s">
        <v>400</v>
      </c>
      <c r="C25" s="118"/>
      <c r="D25" s="118"/>
      <c r="E25" s="160"/>
      <c r="F25" s="365" t="str">
        <f>IF(F23="","",ROUNDDOWN(M23/F23,3))</f>
        <v/>
      </c>
      <c r="G25" s="369"/>
      <c r="H25" s="369"/>
      <c r="I25" s="369"/>
      <c r="J25" s="369"/>
      <c r="K25" s="371"/>
      <c r="L25" s="177" t="s">
        <v>163</v>
      </c>
      <c r="M25" s="58"/>
      <c r="N25" s="58"/>
      <c r="O25" s="58"/>
      <c r="P25" s="58"/>
      <c r="Q25" s="58"/>
      <c r="R25" s="58"/>
      <c r="S25" s="58"/>
      <c r="T25" s="347"/>
      <c r="U25" s="347"/>
      <c r="V25" s="347"/>
      <c r="W25" s="347"/>
      <c r="X25" s="347"/>
      <c r="Y25" s="347"/>
      <c r="Z25" s="347"/>
      <c r="AA25" s="347"/>
      <c r="AB25" s="347"/>
      <c r="AC25" s="347"/>
      <c r="AD25" s="347"/>
      <c r="AE25" s="347"/>
      <c r="AF25" s="347"/>
      <c r="AG25" s="347"/>
      <c r="AH25" s="347"/>
      <c r="AI25" s="347"/>
      <c r="AJ25" s="347"/>
      <c r="AK25" s="347"/>
    </row>
    <row r="26" spans="1:37" s="57" customFormat="1" ht="9" customHeight="1">
      <c r="A26" s="347"/>
      <c r="B26" s="353"/>
      <c r="C26" s="358"/>
      <c r="D26" s="358"/>
      <c r="E26" s="363"/>
      <c r="F26" s="366"/>
      <c r="G26" s="370"/>
      <c r="H26" s="370"/>
      <c r="I26" s="370"/>
      <c r="J26" s="370"/>
      <c r="K26" s="372"/>
      <c r="L26" s="177"/>
      <c r="M26" s="58"/>
      <c r="N26" s="58"/>
      <c r="O26" s="58"/>
      <c r="P26" s="58"/>
      <c r="Q26" s="58"/>
      <c r="R26" s="58"/>
      <c r="S26" s="58"/>
      <c r="T26" s="347"/>
      <c r="U26" s="347"/>
      <c r="V26" s="347"/>
      <c r="W26" s="347"/>
      <c r="X26" s="347"/>
      <c r="Y26" s="347"/>
      <c r="Z26" s="347"/>
      <c r="AA26" s="347"/>
      <c r="AB26" s="347"/>
      <c r="AC26" s="347"/>
      <c r="AD26" s="347"/>
      <c r="AE26" s="347"/>
      <c r="AF26" s="347"/>
      <c r="AG26" s="347"/>
      <c r="AH26" s="347"/>
      <c r="AI26" s="347"/>
      <c r="AJ26" s="347"/>
      <c r="AK26" s="347"/>
    </row>
    <row r="27" spans="1:37" s="57" customFormat="1" ht="20.100000000000001" customHeight="1">
      <c r="A27" s="347"/>
      <c r="B27" s="354"/>
      <c r="C27" s="354"/>
      <c r="D27" s="354"/>
      <c r="E27" s="354"/>
      <c r="F27" s="367"/>
      <c r="G27" s="367"/>
      <c r="H27" s="367"/>
      <c r="I27" s="367"/>
      <c r="J27" s="367"/>
      <c r="K27" s="367"/>
      <c r="L27" s="58"/>
      <c r="M27" s="58"/>
      <c r="N27" s="58"/>
      <c r="O27" s="58"/>
      <c r="P27" s="58"/>
      <c r="Q27" s="58"/>
      <c r="R27" s="58"/>
      <c r="S27" s="58"/>
      <c r="T27" s="347"/>
      <c r="U27" s="347"/>
      <c r="V27" s="347"/>
      <c r="W27" s="347"/>
      <c r="X27" s="347"/>
      <c r="Y27" s="347"/>
      <c r="Z27" s="347"/>
      <c r="AA27" s="347"/>
      <c r="AB27" s="347"/>
      <c r="AC27" s="347"/>
      <c r="AD27" s="347"/>
      <c r="AE27" s="347"/>
      <c r="AF27" s="347"/>
      <c r="AG27" s="347"/>
      <c r="AH27" s="347"/>
      <c r="AI27" s="347"/>
      <c r="AJ27" s="347"/>
      <c r="AK27" s="347"/>
    </row>
    <row r="28" spans="1:37" s="57" customFormat="1" ht="20.100000000000001" customHeight="1">
      <c r="A28" s="347"/>
      <c r="B28" s="355" t="s">
        <v>373</v>
      </c>
      <c r="C28" s="359"/>
      <c r="D28" s="359"/>
      <c r="E28" s="359"/>
      <c r="F28" s="359"/>
      <c r="G28" s="359"/>
      <c r="H28" s="359"/>
      <c r="I28" s="359"/>
      <c r="J28" s="359"/>
      <c r="K28" s="359"/>
      <c r="L28" s="359"/>
      <c r="M28" s="359"/>
      <c r="N28" s="359"/>
      <c r="O28" s="359"/>
      <c r="P28" s="375"/>
      <c r="Q28" s="364"/>
      <c r="R28" s="368"/>
      <c r="S28" s="378"/>
      <c r="T28" s="347"/>
      <c r="U28" s="347"/>
      <c r="V28" s="347"/>
      <c r="W28" s="347"/>
      <c r="X28" s="347"/>
      <c r="Y28" s="347"/>
      <c r="Z28" s="347"/>
      <c r="AA28" s="347"/>
      <c r="AB28" s="347"/>
      <c r="AC28" s="347"/>
      <c r="AD28" s="347"/>
      <c r="AE28" s="347"/>
      <c r="AF28" s="347"/>
      <c r="AG28" s="347"/>
      <c r="AH28" s="347"/>
      <c r="AI28" s="347"/>
      <c r="AJ28" s="347"/>
      <c r="AK28" s="347"/>
    </row>
    <row r="29" spans="1:37" s="57" customFormat="1" ht="9" customHeight="1">
      <c r="A29" s="347"/>
      <c r="B29" s="57"/>
      <c r="C29" s="354"/>
      <c r="D29" s="354"/>
      <c r="E29" s="354"/>
      <c r="F29" s="367"/>
      <c r="G29" s="367"/>
      <c r="H29" s="367"/>
      <c r="I29" s="367"/>
      <c r="J29" s="367"/>
      <c r="K29" s="367"/>
      <c r="L29" s="58"/>
      <c r="M29" s="58"/>
      <c r="N29" s="58"/>
      <c r="O29" s="58"/>
      <c r="P29" s="58"/>
      <c r="Q29" s="58"/>
      <c r="R29" s="58"/>
      <c r="S29" s="58"/>
      <c r="T29" s="347"/>
      <c r="U29" s="347"/>
      <c r="V29" s="347"/>
      <c r="W29" s="347"/>
      <c r="X29" s="347"/>
      <c r="Y29" s="347"/>
      <c r="Z29" s="347"/>
      <c r="AA29" s="347"/>
      <c r="AB29" s="347"/>
      <c r="AC29" s="347"/>
      <c r="AD29" s="347"/>
      <c r="AE29" s="347"/>
      <c r="AF29" s="347"/>
      <c r="AG29" s="347"/>
      <c r="AH29" s="347"/>
      <c r="AI29" s="347"/>
      <c r="AJ29" s="347"/>
      <c r="AK29" s="347"/>
    </row>
    <row r="30" spans="1:37" s="57" customFormat="1" ht="20.100000000000001" customHeight="1">
      <c r="A30" s="347"/>
      <c r="B30" s="347" t="s">
        <v>374</v>
      </c>
      <c r="C30" s="347"/>
      <c r="D30" s="347"/>
      <c r="E30" s="347"/>
      <c r="F30" s="347"/>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47"/>
    </row>
    <row r="31" spans="1:37" s="57" customFormat="1" ht="44.25" customHeight="1">
      <c r="A31" s="347"/>
      <c r="B31" s="137"/>
      <c r="C31" s="140"/>
      <c r="D31" s="140"/>
      <c r="E31" s="155"/>
      <c r="F31" s="356" t="s">
        <v>57</v>
      </c>
      <c r="G31" s="360"/>
      <c r="H31" s="360"/>
      <c r="I31" s="360"/>
      <c r="J31" s="360"/>
      <c r="K31" s="360"/>
      <c r="L31" s="373"/>
      <c r="M31" s="374" t="s">
        <v>380</v>
      </c>
      <c r="N31" s="374"/>
      <c r="O31" s="374"/>
      <c r="P31" s="374"/>
      <c r="Q31" s="374"/>
      <c r="R31" s="374"/>
      <c r="S31" s="374"/>
      <c r="T31" s="347"/>
      <c r="U31" s="347"/>
      <c r="V31" s="347"/>
      <c r="W31" s="347"/>
      <c r="X31" s="347"/>
      <c r="Y31" s="347"/>
      <c r="Z31" s="347"/>
      <c r="AA31" s="347"/>
      <c r="AB31" s="347"/>
      <c r="AC31" s="347"/>
      <c r="AD31" s="347"/>
      <c r="AE31" s="347"/>
      <c r="AF31" s="347"/>
      <c r="AG31" s="347"/>
      <c r="AH31" s="347"/>
      <c r="AI31" s="347"/>
      <c r="AJ31" s="347"/>
      <c r="AK31" s="347"/>
    </row>
    <row r="32" spans="1:37" s="57" customFormat="1" ht="20" customHeight="1">
      <c r="A32" s="347"/>
      <c r="B32" s="137">
        <v>9</v>
      </c>
      <c r="C32" s="140"/>
      <c r="D32" s="140" t="s">
        <v>376</v>
      </c>
      <c r="E32" s="155"/>
      <c r="F32" s="364"/>
      <c r="G32" s="368"/>
      <c r="H32" s="368"/>
      <c r="I32" s="368"/>
      <c r="J32" s="368"/>
      <c r="K32" s="368"/>
      <c r="L32" s="155" t="s">
        <v>190</v>
      </c>
      <c r="M32" s="364"/>
      <c r="N32" s="368"/>
      <c r="O32" s="368"/>
      <c r="P32" s="368"/>
      <c r="Q32" s="368"/>
      <c r="R32" s="368"/>
      <c r="S32" s="155" t="s">
        <v>190</v>
      </c>
      <c r="T32" s="347"/>
      <c r="U32" s="347"/>
      <c r="V32" s="347"/>
      <c r="W32" s="347"/>
      <c r="X32" s="347"/>
      <c r="Y32" s="347"/>
      <c r="Z32" s="347"/>
      <c r="AA32" s="347"/>
      <c r="AB32" s="347"/>
      <c r="AC32" s="347"/>
      <c r="AD32" s="347"/>
      <c r="AE32" s="347"/>
      <c r="AF32" s="347"/>
      <c r="AG32" s="347"/>
      <c r="AH32" s="347"/>
      <c r="AI32" s="347"/>
      <c r="AJ32" s="347"/>
      <c r="AK32" s="347"/>
    </row>
    <row r="33" spans="1:37" s="57" customFormat="1" ht="20" customHeight="1">
      <c r="A33" s="347"/>
      <c r="B33" s="137">
        <v>10</v>
      </c>
      <c r="C33" s="140"/>
      <c r="D33" s="140" t="s">
        <v>376</v>
      </c>
      <c r="E33" s="155"/>
      <c r="F33" s="364"/>
      <c r="G33" s="368"/>
      <c r="H33" s="368"/>
      <c r="I33" s="368"/>
      <c r="J33" s="368"/>
      <c r="K33" s="368"/>
      <c r="L33" s="155" t="s">
        <v>190</v>
      </c>
      <c r="M33" s="364"/>
      <c r="N33" s="368"/>
      <c r="O33" s="368"/>
      <c r="P33" s="368"/>
      <c r="Q33" s="368"/>
      <c r="R33" s="368"/>
      <c r="S33" s="155" t="s">
        <v>190</v>
      </c>
      <c r="T33" s="347"/>
      <c r="U33" s="347"/>
      <c r="V33" s="347"/>
      <c r="W33" s="347"/>
      <c r="X33" s="347"/>
      <c r="Y33" s="347"/>
      <c r="Z33" s="347"/>
      <c r="AA33" s="347"/>
      <c r="AB33" s="347"/>
      <c r="AC33" s="347"/>
      <c r="AD33" s="347"/>
      <c r="AE33" s="347"/>
      <c r="AF33" s="347"/>
      <c r="AG33" s="347"/>
      <c r="AH33" s="347"/>
      <c r="AI33" s="347"/>
      <c r="AJ33" s="347"/>
      <c r="AK33" s="347"/>
    </row>
    <row r="34" spans="1:37" s="57" customFormat="1" ht="20" customHeight="1">
      <c r="A34" s="347"/>
      <c r="B34" s="137">
        <v>11</v>
      </c>
      <c r="C34" s="140"/>
      <c r="D34" s="140" t="s">
        <v>376</v>
      </c>
      <c r="E34" s="155"/>
      <c r="F34" s="364"/>
      <c r="G34" s="368"/>
      <c r="H34" s="368"/>
      <c r="I34" s="368"/>
      <c r="J34" s="368"/>
      <c r="K34" s="368"/>
      <c r="L34" s="155" t="s">
        <v>190</v>
      </c>
      <c r="M34" s="364"/>
      <c r="N34" s="368"/>
      <c r="O34" s="368"/>
      <c r="P34" s="368"/>
      <c r="Q34" s="368"/>
      <c r="R34" s="368"/>
      <c r="S34" s="155" t="s">
        <v>190</v>
      </c>
      <c r="T34" s="347"/>
      <c r="U34" s="347"/>
      <c r="V34" s="347"/>
      <c r="W34" s="347"/>
      <c r="X34" s="347"/>
      <c r="Y34" s="347"/>
      <c r="Z34" s="347"/>
      <c r="AA34" s="347"/>
      <c r="AB34" s="347"/>
      <c r="AC34" s="347"/>
      <c r="AD34" s="347"/>
      <c r="AE34" s="347"/>
      <c r="AF34" s="347"/>
      <c r="AG34" s="347"/>
      <c r="AH34" s="347"/>
      <c r="AI34" s="347"/>
      <c r="AJ34" s="347"/>
      <c r="AK34" s="347"/>
    </row>
    <row r="35" spans="1:37" s="57" customFormat="1" ht="20" customHeight="1">
      <c r="A35" s="347"/>
      <c r="B35" s="137">
        <v>12</v>
      </c>
      <c r="C35" s="140"/>
      <c r="D35" s="140" t="s">
        <v>376</v>
      </c>
      <c r="E35" s="155"/>
      <c r="F35" s="364"/>
      <c r="G35" s="368"/>
      <c r="H35" s="368"/>
      <c r="I35" s="368"/>
      <c r="J35" s="368"/>
      <c r="K35" s="368"/>
      <c r="L35" s="155" t="s">
        <v>190</v>
      </c>
      <c r="M35" s="364"/>
      <c r="N35" s="368"/>
      <c r="O35" s="368"/>
      <c r="P35" s="368"/>
      <c r="Q35" s="368"/>
      <c r="R35" s="368"/>
      <c r="S35" s="155" t="s">
        <v>190</v>
      </c>
      <c r="T35" s="347"/>
      <c r="U35" s="347"/>
      <c r="V35" s="347"/>
      <c r="W35" s="347"/>
      <c r="X35" s="347"/>
      <c r="Y35" s="347"/>
      <c r="Z35" s="347"/>
      <c r="AA35" s="347"/>
      <c r="AB35" s="347"/>
      <c r="AC35" s="347"/>
      <c r="AD35" s="347"/>
      <c r="AE35" s="347"/>
      <c r="AF35" s="347"/>
      <c r="AG35" s="347"/>
      <c r="AH35" s="347"/>
      <c r="AI35" s="347"/>
      <c r="AJ35" s="347"/>
      <c r="AK35" s="347"/>
    </row>
    <row r="36" spans="1:37" s="57" customFormat="1" ht="20" customHeight="1">
      <c r="A36" s="347"/>
      <c r="B36" s="137">
        <v>1</v>
      </c>
      <c r="C36" s="140"/>
      <c r="D36" s="140" t="s">
        <v>376</v>
      </c>
      <c r="E36" s="155"/>
      <c r="F36" s="364"/>
      <c r="G36" s="368"/>
      <c r="H36" s="368"/>
      <c r="I36" s="368"/>
      <c r="J36" s="368"/>
      <c r="K36" s="368"/>
      <c r="L36" s="155" t="s">
        <v>190</v>
      </c>
      <c r="M36" s="364"/>
      <c r="N36" s="368"/>
      <c r="O36" s="368"/>
      <c r="P36" s="368"/>
      <c r="Q36" s="368"/>
      <c r="R36" s="368"/>
      <c r="S36" s="155" t="s">
        <v>190</v>
      </c>
      <c r="T36" s="347"/>
      <c r="U36" s="347"/>
      <c r="V36" s="347"/>
      <c r="W36" s="347"/>
      <c r="X36" s="347"/>
      <c r="Y36" s="347"/>
      <c r="Z36" s="347"/>
      <c r="AA36" s="347"/>
      <c r="AB36" s="347"/>
      <c r="AC36" s="347"/>
      <c r="AD36" s="347"/>
      <c r="AE36" s="347"/>
      <c r="AF36" s="347"/>
      <c r="AG36" s="347"/>
      <c r="AH36" s="347"/>
      <c r="AI36" s="347"/>
      <c r="AJ36" s="347"/>
      <c r="AK36" s="347"/>
    </row>
    <row r="37" spans="1:37" s="57" customFormat="1" ht="20" customHeight="1">
      <c r="A37" s="347"/>
      <c r="B37" s="137">
        <v>2</v>
      </c>
      <c r="C37" s="140"/>
      <c r="D37" s="140" t="s">
        <v>376</v>
      </c>
      <c r="E37" s="155"/>
      <c r="F37" s="364"/>
      <c r="G37" s="368"/>
      <c r="H37" s="368"/>
      <c r="I37" s="368"/>
      <c r="J37" s="368"/>
      <c r="K37" s="368"/>
      <c r="L37" s="155" t="s">
        <v>190</v>
      </c>
      <c r="M37" s="364"/>
      <c r="N37" s="368"/>
      <c r="O37" s="368"/>
      <c r="P37" s="368"/>
      <c r="Q37" s="368"/>
      <c r="R37" s="368"/>
      <c r="S37" s="155" t="s">
        <v>190</v>
      </c>
      <c r="T37" s="347"/>
      <c r="U37" s="347"/>
      <c r="V37" s="347"/>
      <c r="W37" s="347"/>
      <c r="X37" s="347"/>
      <c r="Y37" s="347"/>
      <c r="Z37" s="347"/>
      <c r="AA37" s="347"/>
      <c r="AB37" s="347"/>
      <c r="AC37" s="347"/>
      <c r="AD37" s="347"/>
      <c r="AE37" s="347"/>
      <c r="AF37" s="347"/>
      <c r="AG37" s="347"/>
      <c r="AH37" s="347"/>
      <c r="AI37" s="347"/>
      <c r="AJ37" s="347"/>
      <c r="AK37" s="347"/>
    </row>
    <row r="38" spans="1:37" s="57" customFormat="1" ht="20" customHeight="1">
      <c r="A38" s="348"/>
      <c r="B38" s="352" t="s">
        <v>153</v>
      </c>
      <c r="C38" s="352"/>
      <c r="D38" s="352"/>
      <c r="E38" s="352"/>
      <c r="F38" s="137" t="str">
        <f>IF(SUM(F32:K37)=0,"",SUM(F32:K37))</f>
        <v/>
      </c>
      <c r="G38" s="140"/>
      <c r="H38" s="140"/>
      <c r="I38" s="140"/>
      <c r="J38" s="140"/>
      <c r="K38" s="140"/>
      <c r="L38" s="155" t="s">
        <v>190</v>
      </c>
      <c r="M38" s="137" t="str">
        <f>IF(SUM(M32:R37)=0,"",SUM(M32:R37))</f>
        <v/>
      </c>
      <c r="N38" s="140"/>
      <c r="O38" s="140"/>
      <c r="P38" s="140"/>
      <c r="Q38" s="140"/>
      <c r="R38" s="140"/>
      <c r="S38" s="140" t="s">
        <v>190</v>
      </c>
      <c r="T38" s="379"/>
      <c r="U38" s="347"/>
      <c r="V38" s="347"/>
      <c r="W38" s="347"/>
      <c r="X38" s="347"/>
      <c r="Y38" s="347"/>
      <c r="Z38" s="347"/>
      <c r="AA38" s="347"/>
      <c r="AB38" s="347"/>
      <c r="AC38" s="347"/>
      <c r="AD38" s="347"/>
      <c r="AE38" s="347"/>
      <c r="AF38" s="347"/>
      <c r="AG38" s="347"/>
      <c r="AH38" s="347"/>
      <c r="AI38" s="347"/>
      <c r="AJ38" s="347"/>
      <c r="AK38" s="347"/>
    </row>
    <row r="39" spans="1:37" s="57" customFormat="1" ht="20.100000000000001" customHeight="1">
      <c r="A39" s="347"/>
      <c r="B39" s="58"/>
      <c r="C39" s="185"/>
      <c r="D39" s="58"/>
      <c r="E39" s="58"/>
      <c r="F39" s="58"/>
      <c r="G39" s="58"/>
      <c r="H39" s="58"/>
      <c r="I39" s="58"/>
      <c r="J39" s="58"/>
      <c r="K39" s="58"/>
      <c r="L39" s="58"/>
      <c r="M39" s="58"/>
      <c r="N39" s="58"/>
      <c r="O39" s="58"/>
      <c r="P39" s="58"/>
      <c r="Q39" s="58"/>
      <c r="R39" s="58"/>
      <c r="S39" s="58"/>
      <c r="T39" s="347"/>
      <c r="U39" s="347"/>
      <c r="V39" s="347"/>
      <c r="W39" s="347"/>
      <c r="X39" s="347"/>
      <c r="Y39" s="347"/>
      <c r="Z39" s="347"/>
      <c r="AA39" s="347"/>
      <c r="AB39" s="347"/>
      <c r="AC39" s="347"/>
      <c r="AD39" s="347"/>
      <c r="AE39" s="347"/>
      <c r="AF39" s="347"/>
      <c r="AG39" s="347"/>
      <c r="AH39" s="347"/>
      <c r="AI39" s="347"/>
      <c r="AJ39" s="347"/>
      <c r="AK39" s="347"/>
    </row>
    <row r="40" spans="1:37" s="57" customFormat="1" ht="20.100000000000001" customHeight="1">
      <c r="A40" s="347"/>
      <c r="B40" s="109" t="s">
        <v>400</v>
      </c>
      <c r="C40" s="118"/>
      <c r="D40" s="118"/>
      <c r="E40" s="160"/>
      <c r="F40" s="365" t="str">
        <f>IF(F38="","",ROUNDDOWN(M38/F38,3))</f>
        <v/>
      </c>
      <c r="G40" s="369"/>
      <c r="H40" s="369"/>
      <c r="I40" s="369"/>
      <c r="J40" s="369"/>
      <c r="K40" s="371"/>
      <c r="L40" s="177" t="s">
        <v>163</v>
      </c>
      <c r="M40" s="58"/>
      <c r="N40" s="58"/>
      <c r="O40" s="58"/>
      <c r="P40" s="58"/>
      <c r="Q40" s="58"/>
      <c r="R40" s="58"/>
      <c r="S40" s="58"/>
      <c r="T40" s="347"/>
      <c r="U40" s="347"/>
      <c r="V40" s="347"/>
      <c r="W40" s="347"/>
      <c r="X40" s="347"/>
      <c r="Y40" s="347"/>
      <c r="Z40" s="347"/>
      <c r="AA40" s="347"/>
      <c r="AB40" s="347"/>
      <c r="AC40" s="347"/>
      <c r="AD40" s="347"/>
      <c r="AE40" s="347"/>
      <c r="AF40" s="347"/>
      <c r="AG40" s="347"/>
      <c r="AH40" s="347"/>
      <c r="AI40" s="347"/>
      <c r="AJ40" s="347"/>
      <c r="AK40" s="347"/>
    </row>
    <row r="41" spans="1:37" s="57" customFormat="1" ht="9" customHeight="1">
      <c r="A41" s="347"/>
      <c r="B41" s="353"/>
      <c r="C41" s="358"/>
      <c r="D41" s="358"/>
      <c r="E41" s="363"/>
      <c r="F41" s="366"/>
      <c r="G41" s="370"/>
      <c r="H41" s="370"/>
      <c r="I41" s="370"/>
      <c r="J41" s="370"/>
      <c r="K41" s="372"/>
      <c r="L41" s="177"/>
      <c r="M41" s="58"/>
      <c r="N41" s="58"/>
      <c r="O41" s="58"/>
      <c r="P41" s="58"/>
      <c r="Q41" s="58"/>
      <c r="R41" s="58"/>
      <c r="S41" s="58"/>
      <c r="T41" s="347"/>
      <c r="U41" s="347"/>
      <c r="V41" s="347"/>
      <c r="W41" s="347"/>
      <c r="X41" s="347"/>
      <c r="Y41" s="347"/>
      <c r="Z41" s="347"/>
      <c r="AA41" s="347"/>
      <c r="AB41" s="347"/>
      <c r="AC41" s="347"/>
      <c r="AD41" s="347"/>
      <c r="AE41" s="347"/>
      <c r="AF41" s="347"/>
      <c r="AG41" s="347"/>
      <c r="AH41" s="347"/>
      <c r="AI41" s="347"/>
      <c r="AJ41" s="347"/>
      <c r="AK41" s="347"/>
    </row>
    <row r="42" spans="1:37" s="57" customFormat="1" ht="20.100000000000001" customHeight="1">
      <c r="A42" s="347"/>
      <c r="B42" s="354"/>
      <c r="C42" s="354"/>
      <c r="D42" s="354"/>
      <c r="E42" s="354"/>
      <c r="F42" s="367"/>
      <c r="G42" s="367"/>
      <c r="H42" s="367"/>
      <c r="I42" s="367"/>
      <c r="J42" s="367"/>
      <c r="K42" s="367"/>
      <c r="L42" s="58"/>
      <c r="M42" s="58"/>
      <c r="N42" s="58"/>
      <c r="O42" s="58"/>
      <c r="P42" s="58"/>
      <c r="Q42" s="58"/>
      <c r="R42" s="58"/>
      <c r="S42" s="58"/>
      <c r="T42" s="347"/>
      <c r="U42" s="347"/>
      <c r="V42" s="347"/>
      <c r="W42" s="347"/>
      <c r="X42" s="347"/>
      <c r="Y42" s="347"/>
      <c r="Z42" s="347"/>
      <c r="AA42" s="347"/>
      <c r="AB42" s="347"/>
      <c r="AC42" s="347"/>
      <c r="AD42" s="347"/>
      <c r="AE42" s="347"/>
      <c r="AF42" s="347"/>
      <c r="AG42" s="347"/>
      <c r="AH42" s="347"/>
      <c r="AI42" s="347"/>
      <c r="AJ42" s="347"/>
      <c r="AK42" s="347"/>
    </row>
    <row r="43" spans="1:37" s="57" customFormat="1" ht="21" customHeight="1">
      <c r="A43" s="347"/>
      <c r="B43" s="356" t="s">
        <v>373</v>
      </c>
      <c r="C43" s="360"/>
      <c r="D43" s="360"/>
      <c r="E43" s="360"/>
      <c r="F43" s="360"/>
      <c r="G43" s="360"/>
      <c r="H43" s="360"/>
      <c r="I43" s="360"/>
      <c r="J43" s="360"/>
      <c r="K43" s="360"/>
      <c r="L43" s="360"/>
      <c r="M43" s="360"/>
      <c r="N43" s="360"/>
      <c r="O43" s="360"/>
      <c r="P43" s="373"/>
      <c r="Q43" s="364"/>
      <c r="R43" s="368"/>
      <c r="S43" s="378"/>
      <c r="T43" s="347"/>
      <c r="U43" s="347"/>
      <c r="V43" s="347"/>
      <c r="W43" s="347"/>
      <c r="X43" s="347"/>
      <c r="Y43" s="347"/>
      <c r="Z43" s="347"/>
      <c r="AA43" s="347"/>
      <c r="AB43" s="347"/>
      <c r="AC43" s="347"/>
      <c r="AD43" s="347"/>
      <c r="AE43" s="347"/>
      <c r="AF43" s="347"/>
      <c r="AG43" s="347"/>
      <c r="AH43" s="347"/>
      <c r="AI43" s="347"/>
      <c r="AJ43" s="347"/>
      <c r="AK43" s="347"/>
    </row>
    <row r="44" spans="1:37" s="57" customFormat="1" ht="12.75" customHeight="1">
      <c r="A44" s="347"/>
      <c r="B44" s="58"/>
      <c r="C44" s="58"/>
      <c r="D44" s="58"/>
      <c r="E44" s="58"/>
      <c r="F44" s="58"/>
      <c r="G44" s="58"/>
      <c r="H44" s="58"/>
      <c r="I44" s="58"/>
      <c r="J44" s="58"/>
      <c r="K44" s="58"/>
      <c r="L44" s="58"/>
      <c r="M44" s="58"/>
      <c r="N44" s="58"/>
      <c r="O44" s="58"/>
      <c r="P44" s="58"/>
      <c r="Q44" s="58"/>
      <c r="R44" s="58"/>
      <c r="S44" s="58"/>
      <c r="T44" s="347"/>
      <c r="U44" s="347"/>
      <c r="V44" s="347"/>
      <c r="W44" s="347"/>
      <c r="X44" s="347"/>
      <c r="Y44" s="347"/>
      <c r="Z44" s="347"/>
      <c r="AA44" s="347"/>
      <c r="AB44" s="347"/>
      <c r="AC44" s="347"/>
      <c r="AD44" s="347"/>
      <c r="AE44" s="347"/>
      <c r="AF44" s="347"/>
      <c r="AG44" s="347"/>
      <c r="AH44" s="347"/>
      <c r="AI44" s="347"/>
      <c r="AJ44" s="347"/>
      <c r="AK44" s="347"/>
    </row>
    <row r="45" spans="1:37" s="57" customFormat="1" ht="35.25" customHeight="1">
      <c r="A45" s="347"/>
      <c r="B45" s="350" t="s">
        <v>375</v>
      </c>
      <c r="C45" s="350"/>
      <c r="D45" s="350"/>
      <c r="E45" s="350"/>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47"/>
      <c r="AE45" s="347"/>
      <c r="AF45" s="347"/>
      <c r="AG45" s="347"/>
      <c r="AH45" s="347"/>
      <c r="AI45" s="347"/>
      <c r="AJ45" s="347"/>
      <c r="AK45" s="347"/>
    </row>
    <row r="46" spans="1:37" s="57" customFormat="1" ht="126" customHeight="1">
      <c r="A46" s="347"/>
      <c r="B46" s="350" t="s">
        <v>249</v>
      </c>
      <c r="C46" s="350"/>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47"/>
      <c r="AE46" s="347"/>
      <c r="AF46" s="347"/>
      <c r="AG46" s="347"/>
      <c r="AH46" s="347"/>
      <c r="AI46" s="347"/>
      <c r="AJ46" s="347"/>
      <c r="AK46" s="347"/>
    </row>
    <row r="47" spans="1:37" s="57" customFormat="1" ht="8.25" customHeight="1">
      <c r="A47" s="347"/>
      <c r="B47" s="58"/>
      <c r="C47" s="58"/>
      <c r="D47" s="58"/>
      <c r="E47" s="58"/>
      <c r="F47" s="58"/>
      <c r="G47" s="58"/>
      <c r="H47" s="58"/>
      <c r="I47" s="58"/>
      <c r="J47" s="58"/>
      <c r="K47" s="58"/>
      <c r="L47" s="58"/>
      <c r="M47" s="58"/>
      <c r="N47" s="58"/>
      <c r="O47" s="58"/>
      <c r="P47" s="58"/>
      <c r="Q47" s="58"/>
      <c r="R47" s="58"/>
      <c r="S47" s="58"/>
      <c r="T47" s="347"/>
      <c r="U47" s="347"/>
      <c r="V47" s="347"/>
      <c r="W47" s="347"/>
      <c r="X47" s="347"/>
      <c r="Y47" s="347"/>
      <c r="Z47" s="347"/>
      <c r="AA47" s="347"/>
      <c r="AB47" s="347"/>
      <c r="AC47" s="347"/>
      <c r="AD47" s="347"/>
      <c r="AE47" s="347"/>
      <c r="AF47" s="347"/>
      <c r="AG47" s="347"/>
      <c r="AH47" s="347"/>
      <c r="AI47" s="347"/>
      <c r="AJ47" s="347"/>
      <c r="AK47" s="347"/>
    </row>
    <row r="48" spans="1:37" s="57" customFormat="1">
      <c r="A48" s="347"/>
      <c r="B48" s="347" t="s">
        <v>70</v>
      </c>
      <c r="C48" s="347"/>
      <c r="D48" s="347"/>
      <c r="E48" s="347"/>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c r="AH48" s="347"/>
      <c r="AI48" s="347"/>
      <c r="AJ48" s="347"/>
      <c r="AK48" s="347"/>
    </row>
    <row r="49" spans="1:37" ht="13.5" customHeight="1">
      <c r="B49" s="191" t="s">
        <v>176</v>
      </c>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row>
    <row r="50" spans="1:37" s="53" customFormat="1">
      <c r="A50" s="347"/>
      <c r="B50" s="191" t="s">
        <v>269</v>
      </c>
      <c r="C50" s="191"/>
      <c r="D50" s="191"/>
      <c r="E50" s="191"/>
      <c r="F50" s="191"/>
      <c r="G50" s="191"/>
      <c r="H50" s="191"/>
      <c r="I50" s="191"/>
      <c r="J50" s="191"/>
      <c r="K50" s="191"/>
      <c r="L50" s="191"/>
      <c r="M50" s="191"/>
      <c r="N50" s="191"/>
      <c r="O50" s="191"/>
      <c r="P50" s="191"/>
      <c r="Q50" s="191"/>
      <c r="R50" s="191"/>
      <c r="S50" s="191"/>
      <c r="T50" s="191"/>
      <c r="U50" s="191"/>
      <c r="V50" s="191"/>
      <c r="W50" s="191"/>
      <c r="X50" s="191"/>
      <c r="Y50" s="191"/>
      <c r="Z50" s="191"/>
      <c r="AA50" s="191"/>
      <c r="AB50" s="191"/>
      <c r="AC50" s="191"/>
      <c r="AD50" s="347"/>
      <c r="AE50" s="347"/>
      <c r="AF50" s="347"/>
      <c r="AG50" s="347"/>
      <c r="AH50" s="347"/>
      <c r="AI50" s="347"/>
      <c r="AJ50" s="347"/>
      <c r="AK50" s="347"/>
    </row>
    <row r="51" spans="1:37" s="53" customFormat="1" ht="13.5" customHeight="1">
      <c r="A51" s="347"/>
      <c r="B51" s="191" t="s">
        <v>154</v>
      </c>
      <c r="C51" s="191"/>
      <c r="D51" s="191"/>
      <c r="E51" s="191"/>
      <c r="F51" s="191"/>
      <c r="G51" s="191"/>
      <c r="H51" s="191"/>
      <c r="I51" s="191"/>
      <c r="J51" s="191"/>
      <c r="K51" s="191"/>
      <c r="L51" s="191"/>
      <c r="M51" s="191"/>
      <c r="N51" s="191"/>
      <c r="O51" s="191"/>
      <c r="P51" s="191"/>
      <c r="Q51" s="191"/>
      <c r="R51" s="191"/>
      <c r="S51" s="191"/>
      <c r="T51" s="191"/>
      <c r="U51" s="191"/>
      <c r="V51" s="191"/>
      <c r="W51" s="191"/>
      <c r="X51" s="191"/>
      <c r="Y51" s="191"/>
      <c r="Z51" s="191"/>
      <c r="AA51" s="191"/>
      <c r="AB51" s="191"/>
      <c r="AC51" s="191"/>
      <c r="AD51" s="347"/>
      <c r="AE51" s="347"/>
      <c r="AF51" s="347"/>
      <c r="AG51" s="347"/>
      <c r="AH51" s="347"/>
      <c r="AI51" s="347"/>
      <c r="AJ51" s="347"/>
      <c r="AK51" s="347"/>
    </row>
    <row r="52" spans="1:37" s="53" customFormat="1" ht="13.5" customHeight="1">
      <c r="A52" s="347"/>
      <c r="B52" s="93" t="s">
        <v>142</v>
      </c>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347"/>
      <c r="AE52" s="347"/>
      <c r="AF52" s="347"/>
      <c r="AG52" s="347"/>
      <c r="AH52" s="347"/>
      <c r="AI52" s="347"/>
      <c r="AJ52" s="347"/>
      <c r="AK52" s="347"/>
    </row>
    <row r="53" spans="1:37" s="53" customFormat="1">
      <c r="A53" s="347"/>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347"/>
      <c r="AB53" s="347"/>
      <c r="AC53" s="347"/>
      <c r="AD53" s="347"/>
      <c r="AE53" s="347"/>
      <c r="AF53" s="347"/>
      <c r="AG53" s="347"/>
      <c r="AH53" s="347"/>
      <c r="AI53" s="347"/>
      <c r="AJ53" s="347"/>
      <c r="AK53" s="347"/>
    </row>
    <row r="54" spans="1:37" ht="156" customHeight="1">
      <c r="B54" s="57"/>
      <c r="C54" s="57"/>
      <c r="D54" s="57"/>
      <c r="E54" s="57"/>
      <c r="F54" s="57"/>
      <c r="G54" s="57"/>
      <c r="H54" s="57"/>
      <c r="I54" s="57"/>
      <c r="J54" s="57"/>
      <c r="K54" s="57"/>
      <c r="L54" s="57"/>
      <c r="M54" s="57"/>
      <c r="N54" s="57"/>
      <c r="O54" s="57"/>
      <c r="P54" s="57"/>
      <c r="Q54" s="57"/>
      <c r="R54" s="57"/>
      <c r="S54" s="57"/>
      <c r="T54" s="57"/>
      <c r="U54" s="57"/>
      <c r="V54" s="57"/>
      <c r="W54" s="57"/>
      <c r="X54" s="57"/>
      <c r="Y54" s="57"/>
      <c r="Z54" s="57"/>
    </row>
    <row r="55" spans="1:37">
      <c r="B55" s="57"/>
      <c r="C55" s="57"/>
      <c r="D55" s="57"/>
      <c r="E55" s="57"/>
      <c r="F55" s="57"/>
      <c r="G55" s="57"/>
      <c r="H55" s="57"/>
      <c r="I55" s="57"/>
      <c r="J55" s="57"/>
      <c r="K55" s="57"/>
      <c r="L55" s="57"/>
      <c r="M55" s="57"/>
      <c r="N55" s="57"/>
      <c r="O55" s="57"/>
      <c r="P55" s="57"/>
      <c r="Q55" s="57"/>
      <c r="R55" s="57"/>
      <c r="S55" s="57"/>
      <c r="T55" s="57"/>
      <c r="U55" s="57"/>
      <c r="V55" s="57"/>
      <c r="W55" s="57"/>
      <c r="X55" s="57"/>
      <c r="Y55" s="57"/>
      <c r="Z55" s="57"/>
    </row>
    <row r="56" spans="1:37">
      <c r="B56" s="57"/>
      <c r="C56" s="57"/>
      <c r="D56" s="57"/>
      <c r="E56" s="57"/>
      <c r="F56" s="57"/>
      <c r="G56" s="57"/>
      <c r="H56" s="57"/>
      <c r="I56" s="57"/>
      <c r="J56" s="57"/>
      <c r="K56" s="57"/>
      <c r="L56" s="57"/>
      <c r="M56" s="57"/>
      <c r="N56" s="57"/>
      <c r="O56" s="57"/>
      <c r="P56" s="57"/>
      <c r="Q56" s="57"/>
      <c r="R56" s="57"/>
      <c r="S56" s="57"/>
      <c r="T56" s="57"/>
      <c r="U56" s="57"/>
      <c r="V56" s="57"/>
      <c r="W56" s="57"/>
      <c r="X56" s="57"/>
      <c r="Y56" s="57"/>
      <c r="Z56" s="57"/>
    </row>
    <row r="57" spans="1:37">
      <c r="B57" s="57"/>
      <c r="C57" s="57"/>
      <c r="D57" s="57"/>
      <c r="E57" s="57"/>
      <c r="F57" s="57"/>
      <c r="G57" s="57"/>
      <c r="H57" s="57"/>
      <c r="I57" s="57"/>
      <c r="J57" s="57"/>
      <c r="K57" s="57"/>
      <c r="L57" s="57"/>
      <c r="M57" s="57"/>
      <c r="N57" s="57"/>
      <c r="O57" s="57"/>
      <c r="P57" s="57"/>
      <c r="Q57" s="57"/>
      <c r="R57" s="57"/>
      <c r="S57" s="57"/>
      <c r="T57" s="57"/>
      <c r="U57" s="57"/>
      <c r="V57" s="57"/>
      <c r="W57" s="57"/>
      <c r="X57" s="57"/>
      <c r="Y57" s="57"/>
      <c r="Z57" s="57"/>
    </row>
    <row r="58" spans="1:37">
      <c r="B58" s="57"/>
      <c r="C58" s="57"/>
      <c r="D58" s="57"/>
      <c r="E58" s="57"/>
      <c r="F58" s="57"/>
      <c r="G58" s="57"/>
      <c r="H58" s="57"/>
      <c r="I58" s="57"/>
      <c r="J58" s="57"/>
      <c r="K58" s="57"/>
      <c r="L58" s="57"/>
      <c r="M58" s="57"/>
      <c r="N58" s="57"/>
      <c r="O58" s="57"/>
      <c r="P58" s="57"/>
      <c r="Q58" s="57"/>
      <c r="R58" s="57"/>
      <c r="S58" s="57"/>
      <c r="T58" s="57"/>
      <c r="U58" s="57"/>
      <c r="V58" s="57"/>
      <c r="W58" s="57"/>
      <c r="X58" s="57"/>
      <c r="Y58" s="57"/>
      <c r="Z58" s="57"/>
    </row>
    <row r="59" spans="1:37">
      <c r="B59" s="57"/>
      <c r="C59" s="57"/>
      <c r="D59" s="57"/>
      <c r="E59" s="57"/>
      <c r="F59" s="57"/>
      <c r="G59" s="57"/>
      <c r="H59" s="57"/>
      <c r="I59" s="57"/>
      <c r="J59" s="57"/>
      <c r="K59" s="57"/>
      <c r="L59" s="57"/>
      <c r="M59" s="57"/>
      <c r="N59" s="57"/>
      <c r="O59" s="57"/>
      <c r="P59" s="57"/>
      <c r="Q59" s="57"/>
      <c r="R59" s="57"/>
      <c r="S59" s="57"/>
      <c r="T59" s="57"/>
      <c r="U59" s="57"/>
      <c r="V59" s="57"/>
      <c r="W59" s="57"/>
      <c r="X59" s="57"/>
      <c r="Y59" s="57"/>
      <c r="Z59" s="57"/>
    </row>
    <row r="122" spans="3:7">
      <c r="C122" s="348"/>
      <c r="D122" s="348"/>
      <c r="E122" s="348"/>
      <c r="F122" s="348"/>
      <c r="G122" s="348"/>
    </row>
    <row r="123" spans="3:7">
      <c r="C123" s="361"/>
    </row>
  </sheetData>
  <mergeCells count="87">
    <mergeCell ref="B3:Z3"/>
    <mergeCell ref="Q6:Z6"/>
    <mergeCell ref="E9:F9"/>
    <mergeCell ref="B10:AC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AC45"/>
    <mergeCell ref="B46:AC46"/>
    <mergeCell ref="B49:AC49"/>
    <mergeCell ref="B50:AC50"/>
    <mergeCell ref="B51:AC51"/>
    <mergeCell ref="B52:AC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7"/>
  <dataValidations count="2">
    <dataValidation type="list" allowBlank="1" showDropDown="0" showInputMessage="1" showErrorMessage="1" sqref="J9 M9 C13 F13">
      <formula1>"□,■"</formula1>
    </dataValidation>
    <dataValidation type="list" allowBlank="1" showDropDown="0" showInputMessage="1" showErrorMessage="1" sqref="Q28:S28 Q43:S43">
      <formula1>"a,b,c,d"</formula1>
    </dataValidation>
  </dataValidations>
  <pageMargins left="0.7" right="0.7" top="0.75" bottom="0.75" header="0.3" footer="0.3"/>
  <pageSetup paperSize="9" scale="8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B2:Y123"/>
  <sheetViews>
    <sheetView view="pageBreakPreview" zoomScale="85" zoomScaleSheetLayoutView="85" workbookViewId="0">
      <selection activeCell="B2" sqref="B2"/>
    </sheetView>
  </sheetViews>
  <sheetFormatPr defaultColWidth="3.5" defaultRowHeight="13.5"/>
  <cols>
    <col min="1" max="1" width="2.375" style="380" customWidth="1"/>
    <col min="2" max="2" width="4.33203125" style="184" customWidth="1"/>
    <col min="3" max="8" width="4.33203125" style="380" customWidth="1"/>
    <col min="9" max="25" width="6.83203125" style="380" customWidth="1"/>
    <col min="26" max="16384" width="3.5" style="380"/>
  </cols>
  <sheetData>
    <row r="2" spans="2:25">
      <c r="B2" s="380" t="s">
        <v>407</v>
      </c>
    </row>
    <row r="3" spans="2:25">
      <c r="Q3" s="57"/>
      <c r="R3" s="59" t="s">
        <v>330</v>
      </c>
      <c r="S3" s="58"/>
      <c r="T3" s="58"/>
      <c r="U3" s="59" t="s">
        <v>327</v>
      </c>
      <c r="V3" s="58"/>
      <c r="W3" s="59" t="s">
        <v>376</v>
      </c>
      <c r="X3" s="58"/>
      <c r="Y3" s="59" t="s">
        <v>383</v>
      </c>
    </row>
    <row r="4" spans="2:25">
      <c r="B4" s="184" t="s">
        <v>170</v>
      </c>
      <c r="C4" s="184"/>
      <c r="D4" s="184"/>
      <c r="E4" s="184"/>
      <c r="F4" s="184"/>
      <c r="G4" s="184"/>
      <c r="H4" s="184"/>
      <c r="I4" s="184"/>
      <c r="J4" s="184"/>
      <c r="K4" s="184"/>
      <c r="L4" s="184"/>
      <c r="M4" s="184"/>
      <c r="N4" s="184"/>
      <c r="O4" s="184"/>
      <c r="P4" s="184"/>
      <c r="Q4" s="184"/>
      <c r="R4" s="184"/>
      <c r="S4" s="184"/>
      <c r="T4" s="184"/>
      <c r="U4" s="184"/>
      <c r="V4" s="184"/>
      <c r="W4" s="184"/>
      <c r="X4" s="184"/>
      <c r="Y4" s="184"/>
    </row>
    <row r="6" spans="2:25" ht="30" customHeight="1">
      <c r="B6" s="137">
        <v>1</v>
      </c>
      <c r="C6" s="190" t="s">
        <v>382</v>
      </c>
      <c r="D6" s="393"/>
      <c r="E6" s="393"/>
      <c r="F6" s="393"/>
      <c r="G6" s="396"/>
      <c r="H6" s="402"/>
      <c r="I6" s="407"/>
      <c r="J6" s="407"/>
      <c r="K6" s="407"/>
      <c r="L6" s="407"/>
      <c r="M6" s="407"/>
      <c r="N6" s="407"/>
      <c r="O6" s="407"/>
      <c r="P6" s="407"/>
      <c r="Q6" s="407"/>
      <c r="R6" s="407"/>
      <c r="S6" s="407"/>
      <c r="T6" s="407"/>
      <c r="U6" s="407"/>
      <c r="V6" s="407"/>
      <c r="W6" s="407"/>
      <c r="X6" s="407"/>
      <c r="Y6" s="414"/>
    </row>
    <row r="7" spans="2:25" ht="30" customHeight="1">
      <c r="B7" s="137">
        <v>2</v>
      </c>
      <c r="C7" s="190" t="s">
        <v>385</v>
      </c>
      <c r="D7" s="190"/>
      <c r="E7" s="190"/>
      <c r="F7" s="190"/>
      <c r="G7" s="197"/>
      <c r="H7" s="137" t="s">
        <v>3</v>
      </c>
      <c r="I7" s="190" t="s">
        <v>388</v>
      </c>
      <c r="J7" s="190"/>
      <c r="K7" s="190"/>
      <c r="L7" s="190"/>
      <c r="M7" s="140" t="s">
        <v>3</v>
      </c>
      <c r="N7" s="190" t="s">
        <v>220</v>
      </c>
      <c r="O7" s="190"/>
      <c r="P7" s="190"/>
      <c r="Q7" s="190"/>
      <c r="R7" s="140" t="s">
        <v>3</v>
      </c>
      <c r="S7" s="190" t="s">
        <v>394</v>
      </c>
      <c r="T7" s="190"/>
      <c r="U7" s="190"/>
      <c r="V7" s="190"/>
      <c r="W7" s="190"/>
      <c r="X7" s="190"/>
      <c r="Y7" s="197"/>
    </row>
    <row r="8" spans="2:25" ht="30" customHeight="1">
      <c r="B8" s="177">
        <v>3</v>
      </c>
      <c r="C8" s="54" t="s">
        <v>225</v>
      </c>
      <c r="D8" s="54"/>
      <c r="E8" s="54"/>
      <c r="F8" s="54"/>
      <c r="G8" s="204"/>
      <c r="H8" s="58" t="s">
        <v>3</v>
      </c>
      <c r="I8" s="57" t="s">
        <v>389</v>
      </c>
      <c r="J8" s="54"/>
      <c r="K8" s="54"/>
      <c r="L8" s="54"/>
      <c r="M8" s="54"/>
      <c r="N8" s="54"/>
      <c r="O8" s="54"/>
      <c r="P8" s="58"/>
      <c r="Q8" s="57"/>
      <c r="R8" s="54"/>
      <c r="S8" s="54"/>
      <c r="T8" s="54"/>
      <c r="U8" s="54"/>
      <c r="V8" s="54"/>
      <c r="W8" s="54"/>
      <c r="X8" s="54"/>
      <c r="Y8" s="204"/>
    </row>
    <row r="9" spans="2:25" ht="30" customHeight="1">
      <c r="B9" s="177"/>
      <c r="C9" s="54"/>
      <c r="D9" s="54"/>
      <c r="E9" s="54"/>
      <c r="F9" s="54"/>
      <c r="G9" s="204"/>
      <c r="H9" s="58" t="s">
        <v>3</v>
      </c>
      <c r="I9" s="57" t="s">
        <v>390</v>
      </c>
      <c r="J9" s="54"/>
      <c r="K9" s="54"/>
      <c r="L9" s="54"/>
      <c r="M9" s="54"/>
      <c r="N9" s="54"/>
      <c r="O9" s="54"/>
      <c r="P9" s="58"/>
      <c r="Q9" s="57"/>
      <c r="R9" s="54"/>
      <c r="S9" s="54"/>
      <c r="T9" s="54"/>
      <c r="U9" s="54"/>
      <c r="V9" s="54"/>
      <c r="W9" s="54"/>
      <c r="X9" s="54"/>
      <c r="Y9" s="204"/>
    </row>
    <row r="10" spans="2:25" ht="30" customHeight="1">
      <c r="B10" s="177"/>
      <c r="C10" s="54"/>
      <c r="D10" s="54"/>
      <c r="E10" s="54"/>
      <c r="F10" s="54"/>
      <c r="G10" s="204"/>
      <c r="H10" s="58" t="s">
        <v>3</v>
      </c>
      <c r="I10" s="57" t="s">
        <v>283</v>
      </c>
      <c r="J10" s="54"/>
      <c r="K10" s="54"/>
      <c r="L10" s="54"/>
      <c r="M10" s="54"/>
      <c r="N10" s="54"/>
      <c r="O10" s="54"/>
      <c r="P10" s="58"/>
      <c r="Q10" s="57"/>
      <c r="R10" s="54"/>
      <c r="S10" s="54"/>
      <c r="T10" s="54"/>
      <c r="U10" s="54"/>
      <c r="V10" s="54"/>
      <c r="W10" s="54"/>
      <c r="X10" s="54"/>
      <c r="Y10" s="204"/>
    </row>
    <row r="11" spans="2:25" ht="30" customHeight="1">
      <c r="B11" s="177"/>
      <c r="C11" s="54"/>
      <c r="D11" s="54"/>
      <c r="E11" s="54"/>
      <c r="F11" s="54"/>
      <c r="G11" s="204"/>
      <c r="H11" s="58" t="s">
        <v>3</v>
      </c>
      <c r="I11" s="57" t="s">
        <v>214</v>
      </c>
      <c r="J11" s="54"/>
      <c r="K11" s="54"/>
      <c r="L11" s="54"/>
      <c r="M11" s="54"/>
      <c r="N11" s="54"/>
      <c r="O11" s="54"/>
      <c r="P11" s="58"/>
      <c r="Q11" s="57"/>
      <c r="R11" s="54"/>
      <c r="S11" s="54"/>
      <c r="T11" s="54"/>
      <c r="U11" s="54"/>
      <c r="V11" s="54"/>
      <c r="W11" s="54"/>
      <c r="X11" s="54"/>
      <c r="Y11" s="204"/>
    </row>
    <row r="12" spans="2:25" ht="30" customHeight="1">
      <c r="B12" s="177"/>
      <c r="C12" s="54"/>
      <c r="D12" s="54"/>
      <c r="E12" s="54"/>
      <c r="F12" s="54"/>
      <c r="G12" s="204"/>
      <c r="H12" s="58" t="s">
        <v>3</v>
      </c>
      <c r="I12" s="57" t="s">
        <v>108</v>
      </c>
      <c r="J12" s="54"/>
      <c r="K12" s="54"/>
      <c r="L12" s="54"/>
      <c r="M12" s="54"/>
      <c r="N12" s="54"/>
      <c r="O12" s="54"/>
      <c r="P12" s="58"/>
      <c r="Q12" s="57"/>
      <c r="R12" s="54"/>
      <c r="S12" s="54"/>
      <c r="T12" s="54"/>
      <c r="U12" s="54"/>
      <c r="V12" s="54"/>
      <c r="W12" s="54"/>
      <c r="X12" s="54"/>
      <c r="Y12" s="204"/>
    </row>
    <row r="13" spans="2:25" ht="30" customHeight="1">
      <c r="B13" s="177"/>
      <c r="C13" s="54"/>
      <c r="D13" s="54"/>
      <c r="E13" s="54"/>
      <c r="F13" s="54"/>
      <c r="G13" s="204"/>
      <c r="H13" s="58" t="s">
        <v>3</v>
      </c>
      <c r="I13" s="57" t="s">
        <v>210</v>
      </c>
      <c r="J13" s="54"/>
      <c r="K13" s="54"/>
      <c r="L13" s="54"/>
      <c r="M13" s="54"/>
      <c r="N13" s="54"/>
      <c r="O13" s="54"/>
      <c r="P13" s="54"/>
      <c r="Q13" s="57"/>
      <c r="R13" s="54"/>
      <c r="S13" s="54"/>
      <c r="T13" s="54"/>
      <c r="U13" s="54"/>
      <c r="V13" s="54"/>
      <c r="W13" s="54"/>
      <c r="X13" s="54"/>
      <c r="Y13" s="204"/>
    </row>
    <row r="14" spans="2:25">
      <c r="B14" s="382"/>
      <c r="C14" s="389"/>
      <c r="D14" s="389"/>
      <c r="E14" s="389"/>
      <c r="F14" s="389"/>
      <c r="G14" s="397"/>
      <c r="H14" s="403"/>
      <c r="I14" s="389"/>
      <c r="J14" s="389"/>
      <c r="K14" s="389"/>
      <c r="L14" s="389"/>
      <c r="M14" s="389"/>
      <c r="N14" s="389"/>
      <c r="O14" s="389"/>
      <c r="P14" s="389"/>
      <c r="Q14" s="389"/>
      <c r="R14" s="389"/>
      <c r="S14" s="389"/>
      <c r="T14" s="389"/>
      <c r="U14" s="389"/>
      <c r="V14" s="389"/>
      <c r="W14" s="389"/>
      <c r="X14" s="389"/>
      <c r="Y14" s="397"/>
    </row>
    <row r="15" spans="2:25" ht="29.25" customHeight="1">
      <c r="B15" s="383">
        <v>4</v>
      </c>
      <c r="C15" s="390" t="s">
        <v>386</v>
      </c>
      <c r="D15" s="390"/>
      <c r="E15" s="390"/>
      <c r="F15" s="390"/>
      <c r="G15" s="398"/>
      <c r="H15" s="178" t="s">
        <v>387</v>
      </c>
      <c r="I15" s="54"/>
      <c r="Y15" s="399"/>
    </row>
    <row r="16" spans="2:25" ht="12" customHeight="1">
      <c r="B16" s="384"/>
      <c r="G16" s="399"/>
      <c r="H16" s="404"/>
      <c r="I16" s="352" t="s">
        <v>391</v>
      </c>
      <c r="J16" s="352"/>
      <c r="K16" s="352"/>
      <c r="L16" s="352"/>
      <c r="M16" s="352"/>
      <c r="N16" s="352"/>
      <c r="O16" s="352"/>
      <c r="P16" s="352"/>
      <c r="Q16" s="176"/>
      <c r="R16" s="185"/>
      <c r="S16" s="185"/>
      <c r="T16" s="185"/>
      <c r="U16" s="185"/>
      <c r="V16" s="185"/>
      <c r="W16" s="187"/>
      <c r="Y16" s="399"/>
    </row>
    <row r="17" spans="2:25" ht="12" customHeight="1">
      <c r="B17" s="384"/>
      <c r="G17" s="399"/>
      <c r="H17" s="404"/>
      <c r="I17" s="352"/>
      <c r="J17" s="352"/>
      <c r="K17" s="352"/>
      <c r="L17" s="352"/>
      <c r="M17" s="352"/>
      <c r="N17" s="352"/>
      <c r="O17" s="352"/>
      <c r="P17" s="352"/>
      <c r="Q17" s="203"/>
      <c r="R17" s="207"/>
      <c r="S17" s="207"/>
      <c r="T17" s="207"/>
      <c r="U17" s="207"/>
      <c r="V17" s="207"/>
      <c r="W17" s="188"/>
      <c r="Y17" s="399"/>
    </row>
    <row r="18" spans="2:25" ht="12" customHeight="1">
      <c r="B18" s="384"/>
      <c r="G18" s="399"/>
      <c r="H18" s="404"/>
      <c r="I18" s="176" t="s">
        <v>90</v>
      </c>
      <c r="J18" s="185"/>
      <c r="K18" s="185"/>
      <c r="L18" s="185"/>
      <c r="M18" s="185"/>
      <c r="N18" s="185"/>
      <c r="O18" s="185"/>
      <c r="P18" s="187"/>
      <c r="Q18" s="176"/>
      <c r="R18" s="185"/>
      <c r="S18" s="185"/>
      <c r="T18" s="185"/>
      <c r="U18" s="185"/>
      <c r="V18" s="185"/>
      <c r="W18" s="187"/>
      <c r="Y18" s="399"/>
    </row>
    <row r="19" spans="2:25" ht="12" customHeight="1">
      <c r="B19" s="384"/>
      <c r="G19" s="399"/>
      <c r="H19" s="404"/>
      <c r="I19" s="177"/>
      <c r="J19" s="58"/>
      <c r="K19" s="58"/>
      <c r="L19" s="58"/>
      <c r="M19" s="58"/>
      <c r="N19" s="58"/>
      <c r="O19" s="58"/>
      <c r="P19" s="186"/>
      <c r="Q19" s="177"/>
      <c r="R19" s="58"/>
      <c r="S19" s="58"/>
      <c r="T19" s="58"/>
      <c r="U19" s="58"/>
      <c r="V19" s="58"/>
      <c r="W19" s="186"/>
      <c r="Y19" s="399"/>
    </row>
    <row r="20" spans="2:25" ht="12" customHeight="1">
      <c r="B20" s="384"/>
      <c r="G20" s="399"/>
      <c r="H20" s="404"/>
      <c r="I20" s="177"/>
      <c r="J20" s="58"/>
      <c r="K20" s="58"/>
      <c r="L20" s="58"/>
      <c r="M20" s="58"/>
      <c r="N20" s="58"/>
      <c r="O20" s="58"/>
      <c r="P20" s="186"/>
      <c r="Q20" s="177"/>
      <c r="R20" s="58"/>
      <c r="S20" s="58"/>
      <c r="T20" s="58"/>
      <c r="U20" s="58"/>
      <c r="V20" s="58"/>
      <c r="W20" s="186"/>
      <c r="Y20" s="399"/>
    </row>
    <row r="21" spans="2:25" ht="12" customHeight="1">
      <c r="B21" s="384"/>
      <c r="G21" s="399"/>
      <c r="H21" s="404"/>
      <c r="I21" s="203"/>
      <c r="J21" s="207"/>
      <c r="K21" s="207"/>
      <c r="L21" s="207"/>
      <c r="M21" s="207"/>
      <c r="N21" s="207"/>
      <c r="O21" s="207"/>
      <c r="P21" s="188"/>
      <c r="Q21" s="203"/>
      <c r="R21" s="207"/>
      <c r="S21" s="207"/>
      <c r="T21" s="207"/>
      <c r="U21" s="207"/>
      <c r="V21" s="207"/>
      <c r="W21" s="188"/>
      <c r="Y21" s="399"/>
    </row>
    <row r="22" spans="2:25" ht="12" customHeight="1">
      <c r="B22" s="384"/>
      <c r="G22" s="399"/>
      <c r="H22" s="404"/>
      <c r="I22" s="352" t="s">
        <v>44</v>
      </c>
      <c r="J22" s="352"/>
      <c r="K22" s="352"/>
      <c r="L22" s="352"/>
      <c r="M22" s="352"/>
      <c r="N22" s="352"/>
      <c r="O22" s="352"/>
      <c r="P22" s="352"/>
      <c r="Q22" s="200"/>
      <c r="R22" s="409"/>
      <c r="S22" s="409"/>
      <c r="T22" s="409"/>
      <c r="U22" s="409"/>
      <c r="V22" s="409"/>
      <c r="W22" s="411"/>
      <c r="Y22" s="399"/>
    </row>
    <row r="23" spans="2:25" ht="12" customHeight="1">
      <c r="B23" s="384"/>
      <c r="G23" s="399"/>
      <c r="H23" s="404"/>
      <c r="I23" s="352"/>
      <c r="J23" s="352"/>
      <c r="K23" s="352"/>
      <c r="L23" s="352"/>
      <c r="M23" s="352"/>
      <c r="N23" s="352"/>
      <c r="O23" s="352"/>
      <c r="P23" s="352"/>
      <c r="Q23" s="201"/>
      <c r="R23" s="410"/>
      <c r="S23" s="410"/>
      <c r="T23" s="410"/>
      <c r="U23" s="410"/>
      <c r="V23" s="410"/>
      <c r="W23" s="412"/>
      <c r="Y23" s="399"/>
    </row>
    <row r="24" spans="2:25" ht="12" customHeight="1">
      <c r="B24" s="384"/>
      <c r="G24" s="399"/>
      <c r="H24" s="404"/>
      <c r="I24" s="352" t="s">
        <v>392</v>
      </c>
      <c r="J24" s="352"/>
      <c r="K24" s="352"/>
      <c r="L24" s="352"/>
      <c r="M24" s="352"/>
      <c r="N24" s="352"/>
      <c r="O24" s="352"/>
      <c r="P24" s="352"/>
      <c r="Q24" s="200" t="s">
        <v>393</v>
      </c>
      <c r="R24" s="409"/>
      <c r="S24" s="409"/>
      <c r="T24" s="409"/>
      <c r="U24" s="409"/>
      <c r="V24" s="409"/>
      <c r="W24" s="411"/>
      <c r="Y24" s="399"/>
    </row>
    <row r="25" spans="2:25" ht="12" customHeight="1">
      <c r="B25" s="384"/>
      <c r="G25" s="399"/>
      <c r="H25" s="404"/>
      <c r="I25" s="352"/>
      <c r="J25" s="352"/>
      <c r="K25" s="352"/>
      <c r="L25" s="352"/>
      <c r="M25" s="352"/>
      <c r="N25" s="352"/>
      <c r="O25" s="352"/>
      <c r="P25" s="352"/>
      <c r="Q25" s="201"/>
      <c r="R25" s="410"/>
      <c r="S25" s="410"/>
      <c r="T25" s="410"/>
      <c r="U25" s="410"/>
      <c r="V25" s="410"/>
      <c r="W25" s="412"/>
      <c r="Y25" s="399"/>
    </row>
    <row r="26" spans="2:25" ht="12" customHeight="1">
      <c r="B26" s="384"/>
      <c r="G26" s="399"/>
      <c r="H26" s="404"/>
      <c r="I26" s="352" t="s">
        <v>256</v>
      </c>
      <c r="J26" s="352"/>
      <c r="K26" s="352"/>
      <c r="L26" s="352"/>
      <c r="M26" s="352"/>
      <c r="N26" s="352"/>
      <c r="O26" s="352"/>
      <c r="P26" s="352"/>
      <c r="Q26" s="200"/>
      <c r="R26" s="409"/>
      <c r="S26" s="409"/>
      <c r="T26" s="409"/>
      <c r="U26" s="409"/>
      <c r="V26" s="409"/>
      <c r="W26" s="411"/>
      <c r="Y26" s="399"/>
    </row>
    <row r="27" spans="2:25" ht="12" customHeight="1">
      <c r="B27" s="384"/>
      <c r="G27" s="399"/>
      <c r="H27" s="404"/>
      <c r="I27" s="352"/>
      <c r="J27" s="352"/>
      <c r="K27" s="352"/>
      <c r="L27" s="352"/>
      <c r="M27" s="352"/>
      <c r="N27" s="352"/>
      <c r="O27" s="352"/>
      <c r="P27" s="352"/>
      <c r="Q27" s="201"/>
      <c r="R27" s="410"/>
      <c r="S27" s="410"/>
      <c r="T27" s="410"/>
      <c r="U27" s="410"/>
      <c r="V27" s="410"/>
      <c r="W27" s="412"/>
      <c r="Y27" s="399"/>
    </row>
    <row r="28" spans="2:25" ht="15" customHeight="1">
      <c r="B28" s="384"/>
      <c r="G28" s="399"/>
      <c r="H28" s="404"/>
      <c r="I28" s="54"/>
      <c r="J28" s="54"/>
      <c r="K28" s="54"/>
      <c r="L28" s="54"/>
      <c r="M28" s="54"/>
      <c r="N28" s="54"/>
      <c r="O28" s="54"/>
      <c r="P28" s="54"/>
      <c r="Q28" s="54"/>
      <c r="R28" s="54"/>
      <c r="S28" s="54"/>
      <c r="T28" s="54"/>
      <c r="U28" s="54"/>
      <c r="Y28" s="415"/>
    </row>
    <row r="29" spans="2:25" ht="29.25" customHeight="1">
      <c r="B29" s="383"/>
      <c r="C29" s="391"/>
      <c r="D29" s="391"/>
      <c r="E29" s="391"/>
      <c r="F29" s="391"/>
      <c r="G29" s="400"/>
      <c r="H29" s="178" t="s">
        <v>208</v>
      </c>
      <c r="I29" s="54"/>
      <c r="Y29" s="399"/>
    </row>
    <row r="30" spans="2:25" ht="12" customHeight="1">
      <c r="B30" s="384"/>
      <c r="G30" s="399"/>
      <c r="H30" s="404"/>
      <c r="I30" s="352" t="s">
        <v>391</v>
      </c>
      <c r="J30" s="352"/>
      <c r="K30" s="352"/>
      <c r="L30" s="352"/>
      <c r="M30" s="352"/>
      <c r="N30" s="352"/>
      <c r="O30" s="352"/>
      <c r="P30" s="352"/>
      <c r="Q30" s="176"/>
      <c r="R30" s="185"/>
      <c r="S30" s="185"/>
      <c r="T30" s="185"/>
      <c r="U30" s="185"/>
      <c r="V30" s="185"/>
      <c r="W30" s="187"/>
      <c r="Y30" s="399"/>
    </row>
    <row r="31" spans="2:25" ht="12" customHeight="1">
      <c r="B31" s="384"/>
      <c r="G31" s="399"/>
      <c r="H31" s="404"/>
      <c r="I31" s="352"/>
      <c r="J31" s="352"/>
      <c r="K31" s="352"/>
      <c r="L31" s="352"/>
      <c r="M31" s="352"/>
      <c r="N31" s="352"/>
      <c r="O31" s="352"/>
      <c r="P31" s="352"/>
      <c r="Q31" s="203"/>
      <c r="R31" s="207"/>
      <c r="S31" s="207"/>
      <c r="T31" s="207"/>
      <c r="U31" s="207"/>
      <c r="V31" s="207"/>
      <c r="W31" s="188"/>
      <c r="Y31" s="399"/>
    </row>
    <row r="32" spans="2:25" ht="12" customHeight="1">
      <c r="B32" s="384"/>
      <c r="G32" s="399"/>
      <c r="H32" s="404"/>
      <c r="I32" s="176" t="s">
        <v>90</v>
      </c>
      <c r="J32" s="185"/>
      <c r="K32" s="185"/>
      <c r="L32" s="185"/>
      <c r="M32" s="185"/>
      <c r="N32" s="185"/>
      <c r="O32" s="185"/>
      <c r="P32" s="187"/>
      <c r="Q32" s="176"/>
      <c r="R32" s="185"/>
      <c r="S32" s="185"/>
      <c r="T32" s="185"/>
      <c r="U32" s="185"/>
      <c r="V32" s="185"/>
      <c r="W32" s="187"/>
      <c r="Y32" s="399"/>
    </row>
    <row r="33" spans="2:25" ht="12" customHeight="1">
      <c r="B33" s="384"/>
      <c r="G33" s="399"/>
      <c r="H33" s="404"/>
      <c r="I33" s="177"/>
      <c r="J33" s="58"/>
      <c r="K33" s="58"/>
      <c r="L33" s="58"/>
      <c r="M33" s="58"/>
      <c r="N33" s="58"/>
      <c r="O33" s="58"/>
      <c r="P33" s="186"/>
      <c r="Q33" s="177"/>
      <c r="R33" s="58"/>
      <c r="S33" s="58"/>
      <c r="T33" s="58"/>
      <c r="U33" s="58"/>
      <c r="V33" s="58"/>
      <c r="W33" s="186"/>
      <c r="Y33" s="399"/>
    </row>
    <row r="34" spans="2:25" ht="12" customHeight="1">
      <c r="B34" s="384"/>
      <c r="G34" s="399"/>
      <c r="H34" s="404"/>
      <c r="I34" s="177"/>
      <c r="J34" s="58"/>
      <c r="K34" s="58"/>
      <c r="L34" s="58"/>
      <c r="M34" s="58"/>
      <c r="N34" s="58"/>
      <c r="O34" s="58"/>
      <c r="P34" s="186"/>
      <c r="Q34" s="177"/>
      <c r="R34" s="58"/>
      <c r="S34" s="58"/>
      <c r="T34" s="58"/>
      <c r="U34" s="58"/>
      <c r="V34" s="58"/>
      <c r="W34" s="186"/>
      <c r="Y34" s="399"/>
    </row>
    <row r="35" spans="2:25" ht="12" customHeight="1">
      <c r="B35" s="384"/>
      <c r="G35" s="399"/>
      <c r="H35" s="404"/>
      <c r="I35" s="203"/>
      <c r="J35" s="207"/>
      <c r="K35" s="207"/>
      <c r="L35" s="207"/>
      <c r="M35" s="207"/>
      <c r="N35" s="207"/>
      <c r="O35" s="207"/>
      <c r="P35" s="188"/>
      <c r="Q35" s="203"/>
      <c r="R35" s="207"/>
      <c r="S35" s="207"/>
      <c r="T35" s="207"/>
      <c r="U35" s="207"/>
      <c r="V35" s="207"/>
      <c r="W35" s="188"/>
      <c r="Y35" s="399"/>
    </row>
    <row r="36" spans="2:25" ht="12" customHeight="1">
      <c r="B36" s="384"/>
      <c r="G36" s="399"/>
      <c r="H36" s="404"/>
      <c r="I36" s="352" t="s">
        <v>44</v>
      </c>
      <c r="J36" s="352"/>
      <c r="K36" s="352"/>
      <c r="L36" s="352"/>
      <c r="M36" s="352"/>
      <c r="N36" s="352"/>
      <c r="O36" s="352"/>
      <c r="P36" s="352"/>
      <c r="Q36" s="200"/>
      <c r="R36" s="409"/>
      <c r="S36" s="409"/>
      <c r="T36" s="409"/>
      <c r="U36" s="409"/>
      <c r="V36" s="409"/>
      <c r="W36" s="411"/>
      <c r="Y36" s="399"/>
    </row>
    <row r="37" spans="2:25" ht="12" customHeight="1">
      <c r="B37" s="384"/>
      <c r="G37" s="399"/>
      <c r="H37" s="404"/>
      <c r="I37" s="352"/>
      <c r="J37" s="352"/>
      <c r="K37" s="352"/>
      <c r="L37" s="352"/>
      <c r="M37" s="352"/>
      <c r="N37" s="352"/>
      <c r="O37" s="352"/>
      <c r="P37" s="352"/>
      <c r="Q37" s="201"/>
      <c r="R37" s="410"/>
      <c r="S37" s="410"/>
      <c r="T37" s="410"/>
      <c r="U37" s="410"/>
      <c r="V37" s="410"/>
      <c r="W37" s="412"/>
      <c r="Y37" s="399"/>
    </row>
    <row r="38" spans="2:25" ht="12" customHeight="1">
      <c r="B38" s="384"/>
      <c r="G38" s="399"/>
      <c r="H38" s="405"/>
      <c r="I38" s="155" t="s">
        <v>392</v>
      </c>
      <c r="J38" s="352"/>
      <c r="K38" s="352"/>
      <c r="L38" s="352"/>
      <c r="M38" s="352"/>
      <c r="N38" s="352"/>
      <c r="O38" s="352"/>
      <c r="P38" s="352"/>
      <c r="Q38" s="402" t="s">
        <v>393</v>
      </c>
      <c r="R38" s="407"/>
      <c r="S38" s="407"/>
      <c r="T38" s="407"/>
      <c r="U38" s="407"/>
      <c r="V38" s="407"/>
      <c r="W38" s="407"/>
      <c r="X38" s="404"/>
      <c r="Y38" s="399"/>
    </row>
    <row r="39" spans="2:25" ht="12" customHeight="1">
      <c r="B39" s="384"/>
      <c r="G39" s="399"/>
      <c r="H39" s="404"/>
      <c r="I39" s="408"/>
      <c r="J39" s="408"/>
      <c r="K39" s="408"/>
      <c r="L39" s="408"/>
      <c r="M39" s="408"/>
      <c r="N39" s="408"/>
      <c r="O39" s="408"/>
      <c r="P39" s="408"/>
      <c r="Q39" s="201"/>
      <c r="R39" s="410"/>
      <c r="S39" s="410"/>
      <c r="T39" s="410"/>
      <c r="U39" s="410"/>
      <c r="V39" s="410"/>
      <c r="W39" s="412"/>
      <c r="Y39" s="399"/>
    </row>
    <row r="40" spans="2:25" ht="12" customHeight="1">
      <c r="B40" s="384"/>
      <c r="G40" s="399"/>
      <c r="H40" s="404"/>
      <c r="I40" s="352" t="s">
        <v>256</v>
      </c>
      <c r="J40" s="352"/>
      <c r="K40" s="352"/>
      <c r="L40" s="352"/>
      <c r="M40" s="352"/>
      <c r="N40" s="352"/>
      <c r="O40" s="352"/>
      <c r="P40" s="352"/>
      <c r="Q40" s="200"/>
      <c r="R40" s="409"/>
      <c r="S40" s="409"/>
      <c r="T40" s="409"/>
      <c r="U40" s="409"/>
      <c r="V40" s="409"/>
      <c r="W40" s="411"/>
      <c r="Y40" s="399"/>
    </row>
    <row r="41" spans="2:25" ht="12" customHeight="1">
      <c r="B41" s="384"/>
      <c r="G41" s="399"/>
      <c r="H41" s="404"/>
      <c r="I41" s="352"/>
      <c r="J41" s="352"/>
      <c r="K41" s="352"/>
      <c r="L41" s="352"/>
      <c r="M41" s="352"/>
      <c r="N41" s="352"/>
      <c r="O41" s="352"/>
      <c r="P41" s="352"/>
      <c r="Q41" s="201"/>
      <c r="R41" s="410"/>
      <c r="S41" s="410"/>
      <c r="T41" s="410"/>
      <c r="U41" s="410"/>
      <c r="V41" s="410"/>
      <c r="W41" s="412"/>
      <c r="Y41" s="399"/>
    </row>
    <row r="42" spans="2:25" ht="15" customHeight="1">
      <c r="B42" s="384"/>
      <c r="G42" s="399"/>
      <c r="H42" s="404"/>
      <c r="I42" s="54"/>
      <c r="J42" s="54"/>
      <c r="K42" s="54"/>
      <c r="L42" s="54"/>
      <c r="M42" s="54"/>
      <c r="N42" s="54"/>
      <c r="O42" s="54"/>
      <c r="P42" s="54"/>
      <c r="Q42" s="54"/>
      <c r="R42" s="54"/>
      <c r="S42" s="54"/>
      <c r="T42" s="54"/>
      <c r="U42" s="54"/>
      <c r="Y42" s="415"/>
    </row>
    <row r="43" spans="2:25" ht="29.25" customHeight="1">
      <c r="B43" s="383"/>
      <c r="C43" s="391"/>
      <c r="D43" s="391"/>
      <c r="E43" s="391"/>
      <c r="F43" s="391"/>
      <c r="G43" s="400"/>
      <c r="H43" s="178" t="s">
        <v>209</v>
      </c>
      <c r="I43" s="54"/>
      <c r="Y43" s="399"/>
    </row>
    <row r="44" spans="2:25" ht="12" customHeight="1">
      <c r="B44" s="384"/>
      <c r="G44" s="399"/>
      <c r="H44" s="404"/>
      <c r="I44" s="352" t="s">
        <v>391</v>
      </c>
      <c r="J44" s="352"/>
      <c r="K44" s="352"/>
      <c r="L44" s="352"/>
      <c r="M44" s="352"/>
      <c r="N44" s="352"/>
      <c r="O44" s="352"/>
      <c r="P44" s="352"/>
      <c r="Q44" s="176"/>
      <c r="R44" s="185"/>
      <c r="S44" s="185"/>
      <c r="T44" s="185"/>
      <c r="U44" s="185"/>
      <c r="V44" s="185"/>
      <c r="W44" s="187"/>
      <c r="Y44" s="399"/>
    </row>
    <row r="45" spans="2:25" ht="12" customHeight="1">
      <c r="B45" s="384"/>
      <c r="G45" s="399"/>
      <c r="H45" s="404"/>
      <c r="I45" s="352"/>
      <c r="J45" s="352"/>
      <c r="K45" s="352"/>
      <c r="L45" s="352"/>
      <c r="M45" s="352"/>
      <c r="N45" s="352"/>
      <c r="O45" s="352"/>
      <c r="P45" s="352"/>
      <c r="Q45" s="203"/>
      <c r="R45" s="207"/>
      <c r="S45" s="207"/>
      <c r="T45" s="207"/>
      <c r="U45" s="207"/>
      <c r="V45" s="207"/>
      <c r="W45" s="188"/>
      <c r="Y45" s="399"/>
    </row>
    <row r="46" spans="2:25" ht="12" customHeight="1">
      <c r="B46" s="384"/>
      <c r="G46" s="399"/>
      <c r="H46" s="404"/>
      <c r="I46" s="176" t="s">
        <v>90</v>
      </c>
      <c r="J46" s="185"/>
      <c r="K46" s="185"/>
      <c r="L46" s="185"/>
      <c r="M46" s="185"/>
      <c r="N46" s="185"/>
      <c r="O46" s="185"/>
      <c r="P46" s="187"/>
      <c r="Q46" s="176"/>
      <c r="R46" s="185"/>
      <c r="S46" s="185"/>
      <c r="T46" s="185"/>
      <c r="U46" s="185"/>
      <c r="V46" s="185"/>
      <c r="W46" s="187"/>
      <c r="Y46" s="399"/>
    </row>
    <row r="47" spans="2:25" ht="12" customHeight="1">
      <c r="B47" s="384"/>
      <c r="G47" s="399"/>
      <c r="H47" s="404"/>
      <c r="I47" s="177"/>
      <c r="J47" s="58"/>
      <c r="K47" s="58"/>
      <c r="L47" s="58"/>
      <c r="M47" s="58"/>
      <c r="N47" s="58"/>
      <c r="O47" s="58"/>
      <c r="P47" s="186"/>
      <c r="Q47" s="177"/>
      <c r="R47" s="58"/>
      <c r="S47" s="58"/>
      <c r="T47" s="58"/>
      <c r="U47" s="58"/>
      <c r="V47" s="58"/>
      <c r="W47" s="186"/>
      <c r="Y47" s="399"/>
    </row>
    <row r="48" spans="2:25" ht="12" customHeight="1">
      <c r="B48" s="384"/>
      <c r="G48" s="399"/>
      <c r="H48" s="404"/>
      <c r="I48" s="177"/>
      <c r="J48" s="58"/>
      <c r="K48" s="58"/>
      <c r="L48" s="58"/>
      <c r="M48" s="58"/>
      <c r="N48" s="58"/>
      <c r="O48" s="58"/>
      <c r="P48" s="186"/>
      <c r="Q48" s="177"/>
      <c r="R48" s="58"/>
      <c r="S48" s="58"/>
      <c r="T48" s="58"/>
      <c r="U48" s="58"/>
      <c r="V48" s="58"/>
      <c r="W48" s="186"/>
      <c r="Y48" s="399"/>
    </row>
    <row r="49" spans="2:25" ht="12" customHeight="1">
      <c r="B49" s="384"/>
      <c r="G49" s="399"/>
      <c r="H49" s="404"/>
      <c r="I49" s="203"/>
      <c r="J49" s="207"/>
      <c r="K49" s="207"/>
      <c r="L49" s="207"/>
      <c r="M49" s="207"/>
      <c r="N49" s="207"/>
      <c r="O49" s="207"/>
      <c r="P49" s="188"/>
      <c r="Q49" s="203"/>
      <c r="R49" s="207"/>
      <c r="S49" s="207"/>
      <c r="T49" s="207"/>
      <c r="U49" s="207"/>
      <c r="V49" s="207"/>
      <c r="W49" s="188"/>
      <c r="Y49" s="399"/>
    </row>
    <row r="50" spans="2:25" ht="12" customHeight="1">
      <c r="B50" s="384"/>
      <c r="G50" s="399"/>
      <c r="H50" s="404"/>
      <c r="I50" s="352" t="s">
        <v>44</v>
      </c>
      <c r="J50" s="352"/>
      <c r="K50" s="352"/>
      <c r="L50" s="352"/>
      <c r="M50" s="352"/>
      <c r="N50" s="352"/>
      <c r="O50" s="352"/>
      <c r="P50" s="352"/>
      <c r="Q50" s="200"/>
      <c r="R50" s="409"/>
      <c r="S50" s="409"/>
      <c r="T50" s="409"/>
      <c r="U50" s="409"/>
      <c r="V50" s="409"/>
      <c r="W50" s="411"/>
      <c r="Y50" s="399"/>
    </row>
    <row r="51" spans="2:25" ht="12" customHeight="1">
      <c r="B51" s="384"/>
      <c r="G51" s="399"/>
      <c r="H51" s="404"/>
      <c r="I51" s="352"/>
      <c r="J51" s="352"/>
      <c r="K51" s="352"/>
      <c r="L51" s="352"/>
      <c r="M51" s="352"/>
      <c r="N51" s="352"/>
      <c r="O51" s="352"/>
      <c r="P51" s="352"/>
      <c r="Q51" s="201"/>
      <c r="R51" s="410"/>
      <c r="S51" s="410"/>
      <c r="T51" s="410"/>
      <c r="U51" s="410"/>
      <c r="V51" s="410"/>
      <c r="W51" s="412"/>
      <c r="Y51" s="399"/>
    </row>
    <row r="52" spans="2:25" ht="12" customHeight="1">
      <c r="B52" s="384"/>
      <c r="G52" s="399"/>
      <c r="H52" s="404"/>
      <c r="I52" s="352" t="s">
        <v>392</v>
      </c>
      <c r="J52" s="352"/>
      <c r="K52" s="352"/>
      <c r="L52" s="352"/>
      <c r="M52" s="352"/>
      <c r="N52" s="352"/>
      <c r="O52" s="352"/>
      <c r="P52" s="352"/>
      <c r="Q52" s="200" t="s">
        <v>393</v>
      </c>
      <c r="R52" s="409"/>
      <c r="S52" s="409"/>
      <c r="T52" s="409"/>
      <c r="U52" s="409"/>
      <c r="V52" s="409"/>
      <c r="W52" s="411"/>
      <c r="Y52" s="399"/>
    </row>
    <row r="53" spans="2:25" ht="12" customHeight="1">
      <c r="B53" s="384"/>
      <c r="G53" s="399"/>
      <c r="H53" s="404"/>
      <c r="I53" s="352"/>
      <c r="J53" s="352"/>
      <c r="K53" s="352"/>
      <c r="L53" s="352"/>
      <c r="M53" s="352"/>
      <c r="N53" s="352"/>
      <c r="O53" s="352"/>
      <c r="P53" s="352"/>
      <c r="Q53" s="201"/>
      <c r="R53" s="410"/>
      <c r="S53" s="410"/>
      <c r="T53" s="410"/>
      <c r="U53" s="410"/>
      <c r="V53" s="410"/>
      <c r="W53" s="412"/>
      <c r="Y53" s="399"/>
    </row>
    <row r="54" spans="2:25" ht="12" customHeight="1">
      <c r="B54" s="384"/>
      <c r="G54" s="399"/>
      <c r="H54" s="404"/>
      <c r="I54" s="352" t="s">
        <v>256</v>
      </c>
      <c r="J54" s="352"/>
      <c r="K54" s="352"/>
      <c r="L54" s="352"/>
      <c r="M54" s="352"/>
      <c r="N54" s="352"/>
      <c r="O54" s="352"/>
      <c r="P54" s="352"/>
      <c r="Q54" s="200"/>
      <c r="R54" s="409"/>
      <c r="S54" s="409"/>
      <c r="T54" s="409"/>
      <c r="U54" s="409"/>
      <c r="V54" s="409"/>
      <c r="W54" s="411"/>
      <c r="Y54" s="399"/>
    </row>
    <row r="55" spans="2:25" ht="12" customHeight="1">
      <c r="B55" s="384"/>
      <c r="G55" s="399"/>
      <c r="H55" s="404"/>
      <c r="I55" s="352"/>
      <c r="J55" s="352"/>
      <c r="K55" s="352"/>
      <c r="L55" s="352"/>
      <c r="M55" s="352"/>
      <c r="N55" s="352"/>
      <c r="O55" s="352"/>
      <c r="P55" s="352"/>
      <c r="Q55" s="201"/>
      <c r="R55" s="410"/>
      <c r="S55" s="410"/>
      <c r="T55" s="410"/>
      <c r="U55" s="410"/>
      <c r="V55" s="410"/>
      <c r="W55" s="412"/>
      <c r="Y55" s="399"/>
    </row>
    <row r="56" spans="2:25" ht="15" customHeight="1">
      <c r="B56" s="385"/>
      <c r="C56" s="392"/>
      <c r="D56" s="392"/>
      <c r="E56" s="392"/>
      <c r="F56" s="392"/>
      <c r="G56" s="401"/>
      <c r="H56" s="406"/>
      <c r="I56" s="392"/>
      <c r="J56" s="392"/>
      <c r="K56" s="392"/>
      <c r="L56" s="392"/>
      <c r="M56" s="392"/>
      <c r="N56" s="392"/>
      <c r="O56" s="392"/>
      <c r="P56" s="392"/>
      <c r="Q56" s="392"/>
      <c r="R56" s="392"/>
      <c r="S56" s="392"/>
      <c r="T56" s="392"/>
      <c r="U56" s="392"/>
      <c r="V56" s="392"/>
      <c r="W56" s="413"/>
      <c r="X56" s="413"/>
      <c r="Y56" s="416"/>
    </row>
    <row r="57" spans="2:25" ht="15" customHeight="1">
      <c r="Y57" s="394"/>
    </row>
    <row r="58" spans="2:25" s="381" customFormat="1" ht="38.450000000000003" customHeight="1">
      <c r="B58" s="386" t="s">
        <v>379</v>
      </c>
      <c r="C58" s="386"/>
      <c r="D58" s="386"/>
      <c r="E58" s="386"/>
      <c r="F58" s="386"/>
      <c r="G58" s="386"/>
      <c r="H58" s="386"/>
      <c r="I58" s="386"/>
      <c r="J58" s="386"/>
      <c r="K58" s="386"/>
      <c r="L58" s="386"/>
      <c r="M58" s="386"/>
      <c r="N58" s="386"/>
      <c r="O58" s="386"/>
      <c r="P58" s="386"/>
      <c r="Q58" s="386"/>
      <c r="R58" s="386"/>
      <c r="S58" s="386"/>
      <c r="T58" s="386"/>
      <c r="U58" s="386"/>
      <c r="V58" s="386"/>
      <c r="W58" s="386"/>
      <c r="X58" s="386"/>
      <c r="Y58" s="386"/>
    </row>
    <row r="59" spans="2:25" s="381" customFormat="1" ht="31.5" customHeight="1">
      <c r="B59" s="386" t="s">
        <v>384</v>
      </c>
      <c r="C59" s="386"/>
      <c r="D59" s="386"/>
      <c r="E59" s="386"/>
      <c r="F59" s="386"/>
      <c r="G59" s="386"/>
      <c r="H59" s="386"/>
      <c r="I59" s="386"/>
      <c r="J59" s="386"/>
      <c r="K59" s="386"/>
      <c r="L59" s="386"/>
      <c r="M59" s="386"/>
      <c r="N59" s="386"/>
      <c r="O59" s="386"/>
      <c r="P59" s="386"/>
      <c r="Q59" s="386"/>
      <c r="R59" s="386"/>
      <c r="S59" s="386"/>
      <c r="T59" s="386"/>
      <c r="U59" s="386"/>
      <c r="V59" s="386"/>
      <c r="W59" s="386"/>
      <c r="X59" s="386"/>
      <c r="Y59" s="386"/>
    </row>
    <row r="60" spans="2:25" s="381" customFormat="1" ht="30" customHeight="1">
      <c r="B60" s="386" t="s">
        <v>367</v>
      </c>
      <c r="C60" s="386"/>
      <c r="D60" s="386"/>
      <c r="E60" s="386"/>
      <c r="F60" s="386"/>
      <c r="G60" s="386"/>
      <c r="H60" s="386"/>
      <c r="I60" s="386"/>
      <c r="J60" s="386"/>
      <c r="K60" s="386"/>
      <c r="L60" s="386"/>
      <c r="M60" s="386"/>
      <c r="N60" s="386"/>
      <c r="O60" s="386"/>
      <c r="P60" s="386"/>
      <c r="Q60" s="386"/>
      <c r="R60" s="386"/>
      <c r="S60" s="386"/>
      <c r="T60" s="386"/>
      <c r="U60" s="386"/>
      <c r="V60" s="386"/>
      <c r="W60" s="386"/>
      <c r="X60" s="386"/>
      <c r="Y60" s="386"/>
    </row>
    <row r="61" spans="2:25" s="381" customFormat="1">
      <c r="B61" s="387" t="s">
        <v>353</v>
      </c>
      <c r="D61" s="394"/>
      <c r="E61" s="394"/>
      <c r="F61" s="394"/>
      <c r="G61" s="394"/>
      <c r="H61" s="394"/>
      <c r="I61" s="394"/>
      <c r="J61" s="394"/>
      <c r="K61" s="394"/>
      <c r="L61" s="394"/>
      <c r="M61" s="394"/>
      <c r="N61" s="394"/>
      <c r="O61" s="394"/>
      <c r="P61" s="394"/>
      <c r="Q61" s="394"/>
      <c r="R61" s="394"/>
      <c r="S61" s="394"/>
      <c r="T61" s="394"/>
      <c r="U61" s="394"/>
      <c r="V61" s="394"/>
      <c r="W61" s="394"/>
      <c r="X61" s="394"/>
      <c r="Y61" s="394"/>
    </row>
    <row r="62" spans="2:25">
      <c r="B62" s="388"/>
      <c r="D62" s="395"/>
      <c r="E62" s="395"/>
      <c r="F62" s="395"/>
      <c r="G62" s="395"/>
      <c r="H62" s="395"/>
      <c r="I62" s="395"/>
      <c r="J62" s="395"/>
      <c r="K62" s="395"/>
      <c r="L62" s="395"/>
      <c r="M62" s="395"/>
      <c r="N62" s="395"/>
      <c r="O62" s="395"/>
      <c r="P62" s="395"/>
      <c r="Q62" s="395"/>
      <c r="R62" s="395"/>
      <c r="S62" s="395"/>
      <c r="T62" s="395"/>
      <c r="U62" s="395"/>
      <c r="V62" s="395"/>
      <c r="W62" s="395"/>
      <c r="X62" s="395"/>
      <c r="Y62" s="395"/>
    </row>
    <row r="122" spans="3:7">
      <c r="C122" s="392"/>
      <c r="D122" s="392"/>
      <c r="E122" s="392"/>
      <c r="F122" s="392"/>
      <c r="G122" s="392"/>
    </row>
    <row r="123" spans="3:7">
      <c r="C123" s="389"/>
    </row>
  </sheetData>
  <mergeCells count="38">
    <mergeCell ref="S3:T3"/>
    <mergeCell ref="B4:Y4"/>
    <mergeCell ref="H6:Y6"/>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7"/>
  <dataValidations count="1">
    <dataValidation type="list" allowBlank="1" showDropDown="0" showInputMessage="1" showErrorMessage="1" sqref="R7 M7 H7:H13 P8:P12">
      <formula1>"□,■"</formula1>
    </dataValidation>
  </dataValidations>
  <pageMargins left="0.7" right="0.7" top="0.75" bottom="0.75" header="0.3" footer="0.3"/>
  <pageSetup paperSize="9" scale="81"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BC71"/>
  <sheetViews>
    <sheetView view="pageBreakPreview" zoomScale="60" zoomScaleNormal="80" workbookViewId="0">
      <selection sqref="A1:G1"/>
    </sheetView>
  </sheetViews>
  <sheetFormatPr defaultRowHeight="18.75"/>
  <cols>
    <col min="1" max="2" width="9" style="417" customWidth="1"/>
    <col min="3" max="3" width="44.25" style="417" customWidth="1"/>
    <col min="4" max="16384" width="9" style="417" customWidth="1"/>
  </cols>
  <sheetData>
    <row r="1" spans="1:10">
      <c r="A1" s="417" t="s">
        <v>124</v>
      </c>
    </row>
    <row r="2" spans="1:10" s="418" customFormat="1" ht="20.25" customHeight="1">
      <c r="A2" s="419" t="s">
        <v>125</v>
      </c>
      <c r="B2" s="419"/>
      <c r="C2" s="420"/>
    </row>
    <row r="3" spans="1:10" s="418" customFormat="1" ht="20.25" customHeight="1">
      <c r="A3" s="420"/>
      <c r="B3" s="420"/>
      <c r="C3" s="420"/>
    </row>
    <row r="4" spans="1:10" s="418" customFormat="1" ht="20.25" customHeight="1">
      <c r="A4" s="421"/>
      <c r="B4" s="420" t="s">
        <v>164</v>
      </c>
      <c r="C4" s="420"/>
      <c r="E4" s="420" t="s">
        <v>132</v>
      </c>
      <c r="F4" s="420"/>
      <c r="G4" s="420"/>
      <c r="H4" s="420"/>
      <c r="I4" s="420"/>
      <c r="J4" s="420"/>
    </row>
    <row r="5" spans="1:10" s="418" customFormat="1" ht="20.25" customHeight="1">
      <c r="A5" s="422"/>
      <c r="B5" s="420" t="s">
        <v>166</v>
      </c>
      <c r="C5" s="420"/>
      <c r="E5" s="420"/>
      <c r="F5" s="420"/>
      <c r="G5" s="420"/>
      <c r="H5" s="420"/>
      <c r="I5" s="420"/>
      <c r="J5" s="420"/>
    </row>
    <row r="6" spans="1:10" s="418" customFormat="1" ht="20.25" customHeight="1">
      <c r="A6" s="423"/>
      <c r="B6" s="420"/>
      <c r="C6" s="420"/>
    </row>
    <row r="7" spans="1:10" s="418" customFormat="1" ht="20.25" customHeight="1">
      <c r="A7" s="423"/>
      <c r="B7" s="420"/>
      <c r="C7" s="420"/>
    </row>
    <row r="8" spans="1:10" s="418" customFormat="1" ht="20.25" customHeight="1">
      <c r="A8" s="420" t="s">
        <v>126</v>
      </c>
      <c r="B8" s="420"/>
      <c r="C8" s="420"/>
    </row>
    <row r="9" spans="1:10" s="418" customFormat="1" ht="20.25" customHeight="1">
      <c r="A9" s="423"/>
      <c r="B9" s="420"/>
      <c r="C9" s="420"/>
    </row>
    <row r="10" spans="1:10" s="418" customFormat="1" ht="20.25" customHeight="1">
      <c r="A10" s="420" t="s">
        <v>127</v>
      </c>
      <c r="B10" s="420"/>
      <c r="C10" s="420"/>
    </row>
    <row r="11" spans="1:10" s="418" customFormat="1" ht="20.25" customHeight="1">
      <c r="A11" s="420"/>
      <c r="B11" s="420"/>
      <c r="C11" s="420"/>
    </row>
    <row r="12" spans="1:10" s="418" customFormat="1" ht="20.25" customHeight="1">
      <c r="A12" s="420" t="s">
        <v>60</v>
      </c>
      <c r="B12" s="420"/>
      <c r="C12" s="420"/>
    </row>
    <row r="13" spans="1:10" s="418" customFormat="1" ht="20.25" customHeight="1">
      <c r="A13" s="420"/>
      <c r="B13" s="420"/>
      <c r="C13" s="420"/>
    </row>
    <row r="14" spans="1:10" s="418" customFormat="1" ht="20.25" customHeight="1">
      <c r="A14" s="420" t="s">
        <v>129</v>
      </c>
      <c r="B14" s="420"/>
      <c r="C14" s="420"/>
    </row>
    <row r="15" spans="1:10" s="418" customFormat="1" ht="20.25" customHeight="1">
      <c r="A15" s="420"/>
      <c r="B15" s="420"/>
      <c r="C15" s="420"/>
    </row>
    <row r="16" spans="1:10" s="418" customFormat="1" ht="20.25" customHeight="1">
      <c r="A16" s="420" t="s">
        <v>131</v>
      </c>
      <c r="B16" s="420"/>
      <c r="C16" s="420"/>
    </row>
    <row r="17" spans="1:3" s="418" customFormat="1" ht="20.25" customHeight="1">
      <c r="A17" s="420" t="s">
        <v>133</v>
      </c>
      <c r="B17" s="420"/>
      <c r="C17" s="420"/>
    </row>
    <row r="18" spans="1:3" s="418" customFormat="1" ht="20.25" customHeight="1">
      <c r="A18" s="420"/>
      <c r="B18" s="420"/>
      <c r="C18" s="420"/>
    </row>
    <row r="19" spans="1:3" s="418" customFormat="1" ht="20.25" customHeight="1">
      <c r="A19" s="420"/>
      <c r="B19" s="428" t="s">
        <v>167</v>
      </c>
      <c r="C19" s="428" t="s">
        <v>79</v>
      </c>
    </row>
    <row r="20" spans="1:3" s="418" customFormat="1" ht="20.25" customHeight="1">
      <c r="A20" s="420"/>
      <c r="B20" s="428">
        <v>1</v>
      </c>
      <c r="C20" s="430" t="s">
        <v>179</v>
      </c>
    </row>
    <row r="21" spans="1:3" s="418" customFormat="1" ht="20.25" customHeight="1">
      <c r="A21" s="420"/>
      <c r="B21" s="428">
        <v>2</v>
      </c>
      <c r="C21" s="430" t="s">
        <v>180</v>
      </c>
    </row>
    <row r="22" spans="1:3" s="418" customFormat="1" ht="20.25" customHeight="1">
      <c r="A22" s="420"/>
      <c r="B22" s="428">
        <v>3</v>
      </c>
      <c r="C22" s="430" t="s">
        <v>86</v>
      </c>
    </row>
    <row r="23" spans="1:3" s="418" customFormat="1" ht="20.25" customHeight="1">
      <c r="A23" s="420"/>
      <c r="B23" s="420"/>
      <c r="C23" s="420"/>
    </row>
    <row r="24" spans="1:3" s="418" customFormat="1" ht="20.25" customHeight="1">
      <c r="A24" s="420"/>
      <c r="B24" s="420" t="s">
        <v>169</v>
      </c>
      <c r="C24" s="420"/>
    </row>
    <row r="25" spans="1:3" s="418" customFormat="1" ht="20.25" customHeight="1">
      <c r="A25" s="420"/>
      <c r="B25" s="420"/>
      <c r="C25" s="420"/>
    </row>
    <row r="26" spans="1:3" s="418" customFormat="1" ht="20.25" customHeight="1">
      <c r="A26" s="420" t="s">
        <v>134</v>
      </c>
      <c r="B26" s="420"/>
      <c r="C26" s="420"/>
    </row>
    <row r="27" spans="1:3" s="418" customFormat="1" ht="20.25" customHeight="1">
      <c r="A27" s="420" t="s">
        <v>135</v>
      </c>
      <c r="B27" s="420"/>
      <c r="C27" s="420"/>
    </row>
    <row r="28" spans="1:3" s="418" customFormat="1" ht="20.25" customHeight="1">
      <c r="A28" s="420"/>
      <c r="B28" s="420"/>
      <c r="C28" s="420"/>
    </row>
    <row r="29" spans="1:3" s="418" customFormat="1" ht="20.25" customHeight="1">
      <c r="A29" s="420"/>
      <c r="B29" s="428" t="s">
        <v>171</v>
      </c>
      <c r="C29" s="428" t="s">
        <v>181</v>
      </c>
    </row>
    <row r="30" spans="1:3" s="418" customFormat="1" ht="20.25" customHeight="1">
      <c r="A30" s="420"/>
      <c r="B30" s="428" t="s">
        <v>172</v>
      </c>
      <c r="C30" s="430" t="s">
        <v>182</v>
      </c>
    </row>
    <row r="31" spans="1:3" s="418" customFormat="1" ht="20.25" customHeight="1">
      <c r="A31" s="420"/>
      <c r="B31" s="428" t="s">
        <v>119</v>
      </c>
      <c r="C31" s="430" t="s">
        <v>183</v>
      </c>
    </row>
    <row r="32" spans="1:3" s="418" customFormat="1" ht="20.25" customHeight="1">
      <c r="A32" s="420"/>
      <c r="B32" s="428" t="s">
        <v>20</v>
      </c>
      <c r="C32" s="430" t="s">
        <v>184</v>
      </c>
    </row>
    <row r="33" spans="1:55" s="418" customFormat="1" ht="20.25" customHeight="1">
      <c r="A33" s="420"/>
      <c r="B33" s="428" t="s">
        <v>173</v>
      </c>
      <c r="C33" s="430" t="s">
        <v>185</v>
      </c>
    </row>
    <row r="34" spans="1:55" s="418" customFormat="1" ht="20.25" customHeight="1">
      <c r="A34" s="420"/>
      <c r="B34" s="420"/>
      <c r="C34" s="420"/>
    </row>
    <row r="35" spans="1:55" s="418" customFormat="1" ht="20.25" customHeight="1">
      <c r="A35" s="420"/>
      <c r="B35" s="429" t="s">
        <v>175</v>
      </c>
      <c r="C35" s="420"/>
    </row>
    <row r="36" spans="1:55" s="418" customFormat="1" ht="20.25" customHeight="1">
      <c r="B36" s="420" t="s">
        <v>177</v>
      </c>
      <c r="E36" s="429"/>
      <c r="F36" s="434"/>
      <c r="G36" s="434"/>
      <c r="H36" s="434"/>
      <c r="I36" s="434"/>
      <c r="J36" s="434"/>
      <c r="K36" s="434"/>
      <c r="L36" s="434"/>
      <c r="M36" s="434"/>
      <c r="N36" s="434"/>
      <c r="O36" s="434"/>
      <c r="P36" s="434"/>
      <c r="Q36" s="434"/>
      <c r="R36" s="434"/>
      <c r="S36" s="434"/>
      <c r="T36" s="434"/>
      <c r="U36" s="434"/>
      <c r="V36" s="434"/>
      <c r="W36" s="434"/>
      <c r="X36" s="434"/>
      <c r="Y36" s="434"/>
      <c r="Z36" s="434"/>
      <c r="AA36" s="434"/>
      <c r="AB36" s="434"/>
      <c r="AC36" s="434"/>
      <c r="AD36" s="434"/>
      <c r="AE36" s="434"/>
      <c r="AF36" s="434"/>
      <c r="AG36" s="434"/>
      <c r="AH36" s="434"/>
      <c r="AI36" s="434"/>
      <c r="AJ36" s="434"/>
      <c r="AK36" s="434"/>
      <c r="AL36" s="434"/>
      <c r="AM36" s="434"/>
      <c r="AN36" s="434"/>
      <c r="AO36" s="434"/>
      <c r="AP36" s="434"/>
      <c r="AQ36" s="434"/>
      <c r="AR36" s="434"/>
      <c r="AS36" s="434"/>
      <c r="AT36" s="434"/>
      <c r="AU36" s="434"/>
      <c r="AV36" s="434"/>
      <c r="AW36" s="434"/>
      <c r="AX36" s="434"/>
      <c r="AY36" s="434"/>
      <c r="AZ36" s="434"/>
      <c r="BA36" s="434"/>
      <c r="BB36" s="434"/>
      <c r="BC36" s="434"/>
    </row>
    <row r="37" spans="1:55" s="418" customFormat="1" ht="20.25" customHeight="1">
      <c r="B37" s="420" t="s">
        <v>178</v>
      </c>
      <c r="E37" s="420"/>
      <c r="F37" s="434"/>
      <c r="G37" s="434"/>
      <c r="H37" s="434"/>
      <c r="I37" s="434"/>
      <c r="J37" s="434"/>
      <c r="K37" s="434"/>
      <c r="L37" s="434"/>
      <c r="M37" s="434"/>
      <c r="N37" s="434"/>
      <c r="O37" s="434"/>
      <c r="P37" s="434"/>
      <c r="Q37" s="434"/>
      <c r="R37" s="434"/>
      <c r="S37" s="434"/>
      <c r="T37" s="434"/>
      <c r="U37" s="434"/>
      <c r="V37" s="434"/>
      <c r="W37" s="434"/>
      <c r="X37" s="434"/>
      <c r="Y37" s="434"/>
      <c r="Z37" s="434"/>
      <c r="AA37" s="434"/>
      <c r="AB37" s="434"/>
      <c r="AC37" s="434"/>
      <c r="AD37" s="434"/>
      <c r="AE37" s="434"/>
      <c r="AF37" s="434"/>
      <c r="AG37" s="434"/>
      <c r="AH37" s="434"/>
      <c r="AI37" s="434"/>
      <c r="AJ37" s="434"/>
      <c r="AK37" s="434"/>
      <c r="AL37" s="434"/>
      <c r="AM37" s="434"/>
      <c r="AN37" s="434"/>
      <c r="AO37" s="434"/>
      <c r="AP37" s="434"/>
      <c r="AQ37" s="434"/>
      <c r="AR37" s="434"/>
      <c r="AS37" s="434"/>
      <c r="AT37" s="434"/>
      <c r="AU37" s="434"/>
      <c r="AV37" s="434"/>
      <c r="AW37" s="434"/>
      <c r="AX37" s="434"/>
      <c r="AY37" s="434"/>
      <c r="AZ37" s="434"/>
      <c r="BA37" s="434"/>
      <c r="BB37" s="434"/>
      <c r="BC37" s="434"/>
    </row>
    <row r="38" spans="1:55" s="418" customFormat="1" ht="20.25" customHeight="1">
      <c r="E38" s="420"/>
    </row>
    <row r="39" spans="1:55" s="418" customFormat="1" ht="20.25" customHeight="1">
      <c r="A39" s="420"/>
      <c r="B39" s="420"/>
      <c r="C39" s="420"/>
      <c r="D39" s="431"/>
      <c r="E39" s="435"/>
      <c r="F39" s="435"/>
      <c r="G39" s="435"/>
      <c r="J39" s="435"/>
      <c r="K39" s="435"/>
      <c r="L39" s="435"/>
      <c r="R39" s="435"/>
      <c r="S39" s="435"/>
      <c r="T39" s="435"/>
      <c r="W39" s="435"/>
      <c r="X39" s="435"/>
      <c r="Y39" s="435"/>
    </row>
    <row r="40" spans="1:55" s="418" customFormat="1" ht="20.25" customHeight="1">
      <c r="A40" s="420" t="s">
        <v>137</v>
      </c>
      <c r="B40" s="420"/>
      <c r="C40" s="420"/>
    </row>
    <row r="41" spans="1:55" s="418" customFormat="1" ht="20.25" customHeight="1">
      <c r="A41" s="420" t="s">
        <v>138</v>
      </c>
      <c r="B41" s="420"/>
      <c r="C41" s="420"/>
    </row>
    <row r="42" spans="1:55" s="418" customFormat="1" ht="20.25" customHeight="1">
      <c r="A42" s="424" t="s">
        <v>53</v>
      </c>
      <c r="D42" s="432"/>
      <c r="E42" s="436"/>
      <c r="F42" s="435"/>
      <c r="G42" s="435"/>
      <c r="H42" s="435"/>
      <c r="I42" s="435"/>
      <c r="K42" s="435"/>
      <c r="M42" s="435"/>
      <c r="N42" s="435"/>
      <c r="O42" s="435"/>
      <c r="P42" s="435"/>
      <c r="Q42" s="435"/>
      <c r="S42" s="435"/>
      <c r="U42" s="435"/>
      <c r="V42" s="435"/>
      <c r="X42" s="435"/>
      <c r="Z42" s="435"/>
      <c r="AA42" s="435"/>
      <c r="AB42" s="435"/>
      <c r="AC42" s="435"/>
      <c r="AD42" s="435"/>
      <c r="AF42" s="431"/>
      <c r="AH42" s="435"/>
      <c r="AM42" s="435"/>
    </row>
    <row r="43" spans="1:55" s="418" customFormat="1" ht="20.25" customHeight="1">
      <c r="C43" s="424"/>
      <c r="D43" s="432"/>
      <c r="E43" s="436"/>
      <c r="F43" s="435"/>
      <c r="G43" s="435"/>
      <c r="H43" s="435"/>
      <c r="I43" s="435"/>
      <c r="K43" s="435"/>
      <c r="M43" s="435"/>
      <c r="N43" s="435"/>
      <c r="O43" s="435"/>
      <c r="P43" s="435"/>
      <c r="Q43" s="435"/>
      <c r="S43" s="435"/>
      <c r="U43" s="435"/>
      <c r="V43" s="435"/>
      <c r="X43" s="435"/>
      <c r="Z43" s="435"/>
      <c r="AA43" s="435"/>
      <c r="AB43" s="435"/>
      <c r="AC43" s="435"/>
      <c r="AD43" s="435"/>
      <c r="AF43" s="431"/>
      <c r="AH43" s="435"/>
      <c r="AM43" s="435"/>
    </row>
    <row r="44" spans="1:55" s="418" customFormat="1" ht="20.25" customHeight="1">
      <c r="A44" s="420" t="s">
        <v>4</v>
      </c>
      <c r="B44" s="420"/>
    </row>
    <row r="45" spans="1:55" s="418" customFormat="1" ht="20.25" customHeight="1"/>
    <row r="46" spans="1:55" s="418" customFormat="1" ht="20.25" customHeight="1">
      <c r="A46" s="420" t="s">
        <v>139</v>
      </c>
      <c r="B46" s="420"/>
      <c r="C46" s="420"/>
    </row>
    <row r="47" spans="1:55" s="418" customFormat="1" ht="20.25" customHeight="1">
      <c r="A47" s="420" t="s">
        <v>141</v>
      </c>
      <c r="B47" s="420"/>
      <c r="C47" s="420"/>
    </row>
    <row r="48" spans="1:55" s="418" customFormat="1" ht="20.25" customHeight="1"/>
    <row r="49" spans="1:55" s="418" customFormat="1" ht="20.25" customHeight="1">
      <c r="A49" s="420" t="s">
        <v>143</v>
      </c>
      <c r="B49" s="420"/>
      <c r="C49" s="420"/>
    </row>
    <row r="50" spans="1:55" s="418" customFormat="1" ht="20.25" customHeight="1">
      <c r="A50" s="420" t="s">
        <v>144</v>
      </c>
      <c r="B50" s="420"/>
      <c r="C50" s="420"/>
    </row>
    <row r="51" spans="1:55" s="418" customFormat="1" ht="20.25" customHeight="1">
      <c r="A51" s="420"/>
      <c r="B51" s="420"/>
      <c r="C51" s="420"/>
    </row>
    <row r="52" spans="1:55" s="418" customFormat="1" ht="20.25" customHeight="1">
      <c r="A52" s="420" t="s">
        <v>109</v>
      </c>
      <c r="B52" s="420"/>
      <c r="C52" s="420"/>
    </row>
    <row r="53" spans="1:55" s="418" customFormat="1" ht="20.25" customHeight="1">
      <c r="A53" s="420"/>
      <c r="B53" s="420"/>
      <c r="C53" s="420"/>
    </row>
    <row r="54" spans="1:55" s="418" customFormat="1" ht="20.25" customHeight="1">
      <c r="A54" s="418" t="s">
        <v>146</v>
      </c>
      <c r="D54" s="433"/>
      <c r="E54" s="433"/>
      <c r="F54" s="433"/>
      <c r="G54" s="433"/>
      <c r="H54" s="433"/>
      <c r="I54" s="433"/>
      <c r="J54" s="433"/>
      <c r="K54" s="433"/>
      <c r="L54" s="433"/>
      <c r="M54" s="433"/>
      <c r="N54" s="433"/>
      <c r="O54" s="433"/>
      <c r="P54" s="433"/>
      <c r="Q54" s="433"/>
      <c r="R54" s="433"/>
      <c r="S54" s="433"/>
      <c r="T54" s="433"/>
      <c r="U54" s="433"/>
      <c r="V54" s="433"/>
      <c r="W54" s="433"/>
      <c r="X54" s="433"/>
      <c r="Y54" s="433"/>
      <c r="Z54" s="433"/>
      <c r="AA54" s="433"/>
      <c r="AB54" s="433"/>
      <c r="AC54" s="433"/>
      <c r="AD54" s="433"/>
      <c r="AE54" s="433"/>
      <c r="AF54" s="433"/>
      <c r="AG54" s="433"/>
      <c r="AH54" s="433"/>
      <c r="AI54" s="433"/>
      <c r="AJ54" s="433"/>
      <c r="AK54" s="433"/>
      <c r="AL54" s="433"/>
      <c r="AM54" s="433"/>
      <c r="AN54" s="433"/>
      <c r="AO54" s="433"/>
      <c r="AP54" s="433"/>
      <c r="AQ54" s="433"/>
      <c r="AR54" s="433"/>
      <c r="AS54" s="433"/>
      <c r="AT54" s="433"/>
      <c r="AU54" s="433"/>
      <c r="AV54" s="433"/>
      <c r="AW54" s="433"/>
      <c r="AX54" s="433"/>
      <c r="AY54" s="433"/>
      <c r="AZ54" s="433"/>
      <c r="BA54" s="433"/>
      <c r="BB54" s="433"/>
      <c r="BC54" s="433"/>
    </row>
    <row r="55" spans="1:55" s="418" customFormat="1" ht="20.25" customHeight="1">
      <c r="A55" s="418" t="s">
        <v>147</v>
      </c>
      <c r="D55" s="433"/>
      <c r="E55" s="433"/>
      <c r="F55" s="433"/>
      <c r="G55" s="433"/>
      <c r="H55" s="433"/>
      <c r="I55" s="433"/>
      <c r="J55" s="433"/>
      <c r="K55" s="433"/>
      <c r="L55" s="433"/>
      <c r="M55" s="433"/>
      <c r="N55" s="433"/>
      <c r="O55" s="433"/>
      <c r="P55" s="433"/>
      <c r="Q55" s="433"/>
      <c r="R55" s="433"/>
      <c r="S55" s="433"/>
      <c r="T55" s="433"/>
      <c r="U55" s="433"/>
      <c r="V55" s="433"/>
      <c r="W55" s="433"/>
      <c r="X55" s="433"/>
      <c r="Y55" s="433"/>
      <c r="Z55" s="433"/>
      <c r="AA55" s="433"/>
      <c r="AB55" s="433"/>
      <c r="AC55" s="433"/>
      <c r="AD55" s="433"/>
      <c r="AE55" s="433"/>
      <c r="AF55" s="433"/>
      <c r="AG55" s="433"/>
      <c r="AH55" s="433"/>
      <c r="AI55" s="433"/>
      <c r="AJ55" s="433"/>
      <c r="AK55" s="433"/>
      <c r="AL55" s="433"/>
      <c r="AM55" s="433"/>
      <c r="AN55" s="433"/>
      <c r="AO55" s="433"/>
      <c r="AP55" s="433"/>
      <c r="AQ55" s="433"/>
      <c r="AR55" s="433"/>
      <c r="AS55" s="433"/>
      <c r="AT55" s="433"/>
      <c r="AU55" s="433"/>
      <c r="AV55" s="433"/>
      <c r="AW55" s="433"/>
      <c r="AX55" s="433"/>
      <c r="AY55" s="433"/>
      <c r="AZ55" s="433"/>
      <c r="BA55" s="433"/>
      <c r="BB55" s="433"/>
      <c r="BC55" s="433"/>
    </row>
    <row r="56" spans="1:55" s="418" customFormat="1" ht="20.25" customHeight="1">
      <c r="A56" s="418" t="s">
        <v>148</v>
      </c>
      <c r="D56" s="433"/>
      <c r="E56" s="433"/>
      <c r="F56" s="433"/>
      <c r="G56" s="433"/>
      <c r="H56" s="433"/>
      <c r="I56" s="433"/>
      <c r="J56" s="433"/>
      <c r="K56" s="433"/>
      <c r="L56" s="433"/>
      <c r="M56" s="433"/>
      <c r="N56" s="433"/>
      <c r="O56" s="433"/>
      <c r="P56" s="433"/>
      <c r="Q56" s="433"/>
      <c r="R56" s="433"/>
      <c r="S56" s="433"/>
      <c r="T56" s="433"/>
      <c r="U56" s="433"/>
      <c r="V56" s="433"/>
      <c r="W56" s="433"/>
      <c r="X56" s="433"/>
      <c r="Y56" s="433"/>
      <c r="Z56" s="433"/>
      <c r="AA56" s="433"/>
      <c r="AB56" s="433"/>
      <c r="AC56" s="433"/>
      <c r="AD56" s="433"/>
      <c r="AE56" s="433"/>
      <c r="AF56" s="433"/>
      <c r="AG56" s="433"/>
      <c r="AH56" s="433"/>
      <c r="AI56" s="433"/>
      <c r="AJ56" s="433"/>
      <c r="AK56" s="433"/>
      <c r="AL56" s="433"/>
      <c r="AM56" s="433"/>
      <c r="AN56" s="433"/>
      <c r="AO56" s="433"/>
      <c r="AP56" s="433"/>
      <c r="AQ56" s="433"/>
      <c r="AR56" s="433"/>
      <c r="AS56" s="433"/>
      <c r="AT56" s="433"/>
      <c r="AU56" s="433"/>
      <c r="AV56" s="433"/>
      <c r="AW56" s="433"/>
      <c r="AX56" s="433"/>
      <c r="AY56" s="433"/>
      <c r="AZ56" s="433"/>
      <c r="BA56" s="433"/>
      <c r="BB56" s="433"/>
      <c r="BC56" s="433"/>
    </row>
    <row r="57" spans="1:55" s="418" customFormat="1" ht="20.25" customHeight="1">
      <c r="A57" s="420"/>
      <c r="B57" s="420"/>
      <c r="C57" s="420"/>
      <c r="D57" s="434"/>
      <c r="E57" s="434"/>
      <c r="F57" s="434"/>
      <c r="G57" s="434"/>
      <c r="H57" s="434"/>
      <c r="I57" s="434"/>
      <c r="J57" s="434"/>
      <c r="K57" s="434"/>
      <c r="L57" s="434"/>
      <c r="M57" s="434"/>
      <c r="N57" s="434"/>
      <c r="O57" s="434"/>
      <c r="P57" s="434"/>
      <c r="Q57" s="434"/>
      <c r="R57" s="434"/>
      <c r="S57" s="434"/>
      <c r="T57" s="434"/>
      <c r="U57" s="434"/>
      <c r="V57" s="434"/>
      <c r="W57" s="434"/>
      <c r="X57" s="434"/>
      <c r="Y57" s="434"/>
      <c r="Z57" s="434"/>
      <c r="AA57" s="434"/>
      <c r="AB57" s="434"/>
      <c r="AC57" s="434"/>
      <c r="AD57" s="434"/>
      <c r="AE57" s="434"/>
      <c r="AF57" s="434"/>
      <c r="AG57" s="434"/>
      <c r="AH57" s="434"/>
      <c r="AI57" s="434"/>
      <c r="AJ57" s="434"/>
      <c r="AK57" s="434"/>
      <c r="AL57" s="434"/>
      <c r="AM57" s="434"/>
      <c r="AN57" s="434"/>
      <c r="AO57" s="434"/>
      <c r="AP57" s="434"/>
      <c r="AQ57" s="434"/>
      <c r="AR57" s="434"/>
      <c r="AS57" s="434"/>
      <c r="AT57" s="434"/>
      <c r="AU57" s="434"/>
      <c r="AV57" s="434"/>
      <c r="AW57" s="434"/>
      <c r="AX57" s="434"/>
      <c r="AY57" s="434"/>
      <c r="AZ57" s="434"/>
      <c r="BA57" s="434"/>
      <c r="BB57" s="434"/>
      <c r="BC57" s="434"/>
    </row>
    <row r="58" spans="1:55" s="418" customFormat="1" ht="20.25" customHeight="1">
      <c r="A58" s="418" t="s">
        <v>150</v>
      </c>
      <c r="C58" s="425"/>
      <c r="D58" s="429"/>
      <c r="E58" s="429"/>
    </row>
    <row r="59" spans="1:55" s="418" customFormat="1" ht="20.25" customHeight="1">
      <c r="A59" s="425"/>
      <c r="B59" s="425"/>
      <c r="C59" s="425"/>
      <c r="D59" s="420"/>
      <c r="E59" s="420"/>
    </row>
    <row r="60" spans="1:55" s="418" customFormat="1" ht="20.25" customHeight="1">
      <c r="A60" s="418" t="s">
        <v>152</v>
      </c>
      <c r="C60" s="425"/>
      <c r="D60" s="429"/>
      <c r="E60" s="429"/>
    </row>
    <row r="61" spans="1:55" s="418" customFormat="1" ht="20.25" customHeight="1">
      <c r="A61" s="426" t="s">
        <v>155</v>
      </c>
      <c r="B61" s="425"/>
      <c r="C61" s="425"/>
      <c r="D61" s="420"/>
      <c r="E61" s="420"/>
    </row>
    <row r="62" spans="1:55" s="418" customFormat="1" ht="20.25" customHeight="1">
      <c r="A62" s="427" t="s">
        <v>156</v>
      </c>
      <c r="B62" s="425"/>
      <c r="C62" s="425"/>
      <c r="D62" s="420"/>
      <c r="E62" s="420"/>
    </row>
    <row r="63" spans="1:55" s="418" customFormat="1" ht="20.25" customHeight="1">
      <c r="A63" s="426" t="s">
        <v>157</v>
      </c>
      <c r="B63" s="425"/>
      <c r="C63" s="425"/>
      <c r="D63" s="420"/>
      <c r="E63" s="420"/>
    </row>
    <row r="64" spans="1:55" s="418" customFormat="1" ht="20.25" customHeight="1">
      <c r="A64" s="427" t="s">
        <v>158</v>
      </c>
      <c r="B64" s="425"/>
      <c r="C64" s="425"/>
      <c r="D64" s="420"/>
      <c r="E64" s="420"/>
    </row>
    <row r="65" spans="1:5" s="418" customFormat="1" ht="20.25" customHeight="1">
      <c r="A65" s="426" t="s">
        <v>160</v>
      </c>
      <c r="B65" s="425"/>
      <c r="C65" s="425"/>
      <c r="D65" s="420"/>
      <c r="E65" s="420"/>
    </row>
    <row r="66" spans="1:5" s="418" customFormat="1" ht="20.25" customHeight="1">
      <c r="A66" s="426" t="s">
        <v>161</v>
      </c>
      <c r="B66" s="425"/>
      <c r="C66" s="425"/>
      <c r="D66" s="420"/>
      <c r="E66" s="420"/>
    </row>
    <row r="67" spans="1:5" s="418" customFormat="1" ht="20.25" customHeight="1">
      <c r="A67" s="426" t="s">
        <v>118</v>
      </c>
      <c r="B67" s="425"/>
      <c r="C67" s="425"/>
      <c r="D67" s="420"/>
      <c r="E67" s="420"/>
    </row>
    <row r="68" spans="1:5" s="418" customFormat="1" ht="20.25" customHeight="1">
      <c r="A68" s="425"/>
      <c r="B68" s="425"/>
      <c r="C68" s="425"/>
      <c r="D68" s="420"/>
      <c r="E68" s="420"/>
    </row>
    <row r="69" spans="1:5" s="418" customFormat="1" ht="20.25" customHeight="1">
      <c r="A69" s="425"/>
      <c r="B69" s="425"/>
      <c r="C69" s="425"/>
      <c r="D69" s="420"/>
      <c r="E69" s="420"/>
    </row>
    <row r="70" spans="1:5" s="418" customFormat="1" ht="20.25" customHeight="1">
      <c r="A70" s="425"/>
      <c r="B70" s="425"/>
      <c r="C70" s="425"/>
      <c r="D70" s="420"/>
      <c r="E70" s="420"/>
    </row>
    <row r="71" spans="1:5" s="418" customFormat="1" ht="20.25" customHeight="1">
      <c r="A71" s="425"/>
      <c r="B71" s="425"/>
      <c r="C71" s="425"/>
      <c r="D71" s="420"/>
      <c r="E71" s="420"/>
    </row>
    <row r="72" spans="1:5" ht="20.25" customHeight="1"/>
    <row r="73" spans="1:5" ht="20.25" customHeight="1"/>
  </sheetData>
  <mergeCells count="1">
    <mergeCell ref="E4:J5"/>
  </mergeCells>
  <phoneticPr fontId="25"/>
  <printOptions horizontalCentered="1"/>
  <pageMargins left="0.70866141732283472" right="0.70866141732283472" top="0.74803149606299213" bottom="0.15748031496062992" header="0.31496062992125984" footer="0.31496062992125984"/>
  <pageSetup paperSize="9" scale="54"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BF57"/>
  <sheetViews>
    <sheetView showGridLines="0" view="pageBreakPreview" zoomScale="50" zoomScaleNormal="55" zoomScaleSheetLayoutView="50" workbookViewId="0">
      <selection sqref="A1:G1"/>
    </sheetView>
  </sheetViews>
  <sheetFormatPr defaultColWidth="4.5" defaultRowHeight="20.25" customHeight="1"/>
  <cols>
    <col min="1" max="1" width="1.375" style="437" customWidth="1"/>
    <col min="2" max="2" width="5.625" style="437" customWidth="1"/>
    <col min="3" max="4" width="8.5" style="437" customWidth="1"/>
    <col min="5" max="6" width="7.33203125" style="437" customWidth="1"/>
    <col min="7" max="11" width="8.1640625" style="437" customWidth="1"/>
    <col min="12" max="15" width="13.83203125" style="437" customWidth="1"/>
    <col min="16" max="46" width="6.83203125" style="437" customWidth="1"/>
    <col min="47" max="56" width="5.625" style="437" customWidth="1"/>
    <col min="57" max="16384" width="4.5" style="437"/>
  </cols>
  <sheetData>
    <row r="1" spans="1:57" s="438" customFormat="1" ht="20.25" customHeight="1">
      <c r="A1" s="440"/>
      <c r="B1" s="440"/>
      <c r="C1" s="452" t="s">
        <v>59</v>
      </c>
      <c r="D1" s="452"/>
      <c r="E1" s="440"/>
      <c r="F1" s="440"/>
      <c r="G1" s="468" t="s">
        <v>122</v>
      </c>
      <c r="H1" s="440"/>
      <c r="I1" s="440"/>
      <c r="J1" s="452"/>
      <c r="K1" s="452"/>
      <c r="L1" s="452"/>
      <c r="M1" s="452"/>
      <c r="N1" s="440"/>
      <c r="O1" s="440"/>
      <c r="P1" s="440"/>
      <c r="Q1" s="440"/>
      <c r="R1" s="440"/>
      <c r="S1" s="440"/>
      <c r="T1" s="440"/>
      <c r="U1" s="440"/>
      <c r="V1" s="440"/>
      <c r="W1" s="440"/>
      <c r="X1" s="440"/>
      <c r="Y1" s="440"/>
      <c r="Z1" s="440"/>
      <c r="AA1" s="440"/>
      <c r="AB1" s="440"/>
      <c r="AC1" s="440"/>
      <c r="AD1" s="440"/>
      <c r="AE1" s="440"/>
      <c r="AF1" s="440"/>
      <c r="AG1" s="440"/>
      <c r="AH1" s="440"/>
      <c r="AI1" s="440"/>
      <c r="AJ1" s="440"/>
      <c r="AK1" s="507" t="s">
        <v>67</v>
      </c>
      <c r="AL1" s="507" t="s">
        <v>31</v>
      </c>
      <c r="AM1" s="616" t="s">
        <v>128</v>
      </c>
      <c r="AN1" s="616"/>
      <c r="AO1" s="616"/>
      <c r="AP1" s="616"/>
      <c r="AQ1" s="616"/>
      <c r="AR1" s="616"/>
      <c r="AS1" s="616"/>
      <c r="AT1" s="616"/>
      <c r="AU1" s="616"/>
      <c r="AV1" s="616"/>
      <c r="AW1" s="616"/>
      <c r="AX1" s="616"/>
      <c r="AY1" s="616"/>
      <c r="AZ1" s="616"/>
      <c r="BA1" s="616"/>
      <c r="BB1" s="608" t="s">
        <v>17</v>
      </c>
      <c r="BC1" s="440"/>
      <c r="BD1" s="440"/>
    </row>
    <row r="2" spans="1:57" s="439" customFormat="1" ht="20.25" customHeight="1">
      <c r="A2" s="441"/>
      <c r="B2" s="441"/>
      <c r="C2" s="441"/>
      <c r="D2" s="468"/>
      <c r="E2" s="441"/>
      <c r="F2" s="441"/>
      <c r="G2" s="441"/>
      <c r="H2" s="468"/>
      <c r="I2" s="507"/>
      <c r="J2" s="507"/>
      <c r="K2" s="507"/>
      <c r="L2" s="507"/>
      <c r="M2" s="507"/>
      <c r="N2" s="441"/>
      <c r="O2" s="441"/>
      <c r="P2" s="441"/>
      <c r="Q2" s="441"/>
      <c r="R2" s="441"/>
      <c r="S2" s="441"/>
      <c r="T2" s="507" t="s">
        <v>213</v>
      </c>
      <c r="U2" s="570">
        <v>4</v>
      </c>
      <c r="V2" s="570"/>
      <c r="W2" s="507" t="s">
        <v>31</v>
      </c>
      <c r="X2" s="585">
        <f>IF(U2=0,"",YEAR(DATE(2018+U2,1,1)))</f>
        <v>2022</v>
      </c>
      <c r="Y2" s="585"/>
      <c r="Z2" s="441" t="s">
        <v>226</v>
      </c>
      <c r="AA2" s="441" t="s">
        <v>227</v>
      </c>
      <c r="AB2" s="570">
        <v>4</v>
      </c>
      <c r="AC2" s="570"/>
      <c r="AD2" s="441" t="s">
        <v>230</v>
      </c>
      <c r="AE2" s="441"/>
      <c r="AF2" s="441"/>
      <c r="AG2" s="441"/>
      <c r="AH2" s="441"/>
      <c r="AI2" s="441"/>
      <c r="AJ2" s="608"/>
      <c r="AK2" s="507" t="s">
        <v>84</v>
      </c>
      <c r="AL2" s="507" t="s">
        <v>31</v>
      </c>
      <c r="AM2" s="570"/>
      <c r="AN2" s="570"/>
      <c r="AO2" s="570"/>
      <c r="AP2" s="570"/>
      <c r="AQ2" s="570"/>
      <c r="AR2" s="570"/>
      <c r="AS2" s="570"/>
      <c r="AT2" s="570"/>
      <c r="AU2" s="570"/>
      <c r="AV2" s="570"/>
      <c r="AW2" s="570"/>
      <c r="AX2" s="570"/>
      <c r="AY2" s="570"/>
      <c r="AZ2" s="570"/>
      <c r="BA2" s="570"/>
      <c r="BB2" s="608" t="s">
        <v>17</v>
      </c>
      <c r="BC2" s="507"/>
      <c r="BD2" s="507"/>
      <c r="BE2" s="660"/>
    </row>
    <row r="3" spans="1:57" s="439" customFormat="1" ht="20.25" customHeight="1">
      <c r="A3" s="441"/>
      <c r="B3" s="441"/>
      <c r="C3" s="441"/>
      <c r="D3" s="468"/>
      <c r="E3" s="441"/>
      <c r="F3" s="441"/>
      <c r="G3" s="441"/>
      <c r="H3" s="468"/>
      <c r="I3" s="507"/>
      <c r="J3" s="507"/>
      <c r="K3" s="507"/>
      <c r="L3" s="507"/>
      <c r="M3" s="507"/>
      <c r="N3" s="441"/>
      <c r="O3" s="441"/>
      <c r="P3" s="441"/>
      <c r="Q3" s="441"/>
      <c r="R3" s="441"/>
      <c r="S3" s="441"/>
      <c r="T3" s="568"/>
      <c r="U3" s="571"/>
      <c r="V3" s="571"/>
      <c r="W3" s="582"/>
      <c r="X3" s="571"/>
      <c r="Y3" s="571"/>
      <c r="Z3" s="592"/>
      <c r="AA3" s="592"/>
      <c r="AB3" s="571"/>
      <c r="AC3" s="571"/>
      <c r="AD3" s="463"/>
      <c r="AE3" s="441"/>
      <c r="AF3" s="441"/>
      <c r="AG3" s="441"/>
      <c r="AH3" s="441"/>
      <c r="AI3" s="441"/>
      <c r="AJ3" s="608"/>
      <c r="AK3" s="507"/>
      <c r="AL3" s="507"/>
      <c r="AM3" s="585"/>
      <c r="AN3" s="585"/>
      <c r="AO3" s="585"/>
      <c r="AP3" s="585"/>
      <c r="AQ3" s="585"/>
      <c r="AR3" s="585"/>
      <c r="AS3" s="585"/>
      <c r="AT3" s="585"/>
      <c r="AU3" s="585"/>
      <c r="AV3" s="585"/>
      <c r="AW3" s="585"/>
      <c r="AX3" s="585"/>
      <c r="AY3" s="644" t="s">
        <v>1</v>
      </c>
      <c r="AZ3" s="650" t="s">
        <v>241</v>
      </c>
      <c r="BA3" s="650"/>
      <c r="BB3" s="650"/>
      <c r="BC3" s="650"/>
      <c r="BD3" s="507"/>
      <c r="BE3" s="660"/>
    </row>
    <row r="4" spans="1:57" s="439" customFormat="1" ht="20.25" customHeight="1">
      <c r="A4" s="441"/>
      <c r="B4" s="444"/>
      <c r="C4" s="444"/>
      <c r="D4" s="444"/>
      <c r="E4" s="444"/>
      <c r="F4" s="444"/>
      <c r="G4" s="444"/>
      <c r="H4" s="444"/>
      <c r="I4" s="444"/>
      <c r="J4" s="510"/>
      <c r="K4" s="513"/>
      <c r="L4" s="513"/>
      <c r="M4" s="513"/>
      <c r="N4" s="513"/>
      <c r="O4" s="513"/>
      <c r="P4" s="545"/>
      <c r="Q4" s="513"/>
      <c r="R4" s="513"/>
      <c r="S4" s="564"/>
      <c r="T4" s="441"/>
      <c r="U4" s="441"/>
      <c r="V4" s="441"/>
      <c r="W4" s="441"/>
      <c r="X4" s="441"/>
      <c r="Y4" s="441"/>
      <c r="Z4" s="592"/>
      <c r="AA4" s="592"/>
      <c r="AB4" s="571"/>
      <c r="AC4" s="571"/>
      <c r="AD4" s="463"/>
      <c r="AE4" s="441"/>
      <c r="AF4" s="441"/>
      <c r="AG4" s="441"/>
      <c r="AH4" s="441"/>
      <c r="AI4" s="441"/>
      <c r="AJ4" s="608"/>
      <c r="AK4" s="507"/>
      <c r="AL4" s="507"/>
      <c r="AM4" s="585"/>
      <c r="AN4" s="585"/>
      <c r="AO4" s="585"/>
      <c r="AP4" s="585"/>
      <c r="AQ4" s="585"/>
      <c r="AR4" s="585"/>
      <c r="AS4" s="585"/>
      <c r="AT4" s="585"/>
      <c r="AU4" s="585"/>
      <c r="AV4" s="585"/>
      <c r="AW4" s="585"/>
      <c r="AX4" s="585"/>
      <c r="AY4" s="644" t="s">
        <v>239</v>
      </c>
      <c r="AZ4" s="650" t="s">
        <v>242</v>
      </c>
      <c r="BA4" s="650"/>
      <c r="BB4" s="650"/>
      <c r="BC4" s="650"/>
      <c r="BD4" s="507"/>
      <c r="BE4" s="660"/>
    </row>
    <row r="5" spans="1:57" s="439" customFormat="1" ht="20.25" customHeight="1">
      <c r="A5" s="441"/>
      <c r="B5" s="445"/>
      <c r="C5" s="445"/>
      <c r="D5" s="445"/>
      <c r="E5" s="445"/>
      <c r="F5" s="445"/>
      <c r="G5" s="445"/>
      <c r="H5" s="445"/>
      <c r="I5" s="445"/>
      <c r="J5" s="511"/>
      <c r="K5" s="514"/>
      <c r="L5" s="519"/>
      <c r="M5" s="519"/>
      <c r="N5" s="519"/>
      <c r="O5" s="519"/>
      <c r="P5" s="445"/>
      <c r="Q5" s="554"/>
      <c r="R5" s="554"/>
      <c r="S5" s="565"/>
      <c r="T5" s="441"/>
      <c r="U5" s="441"/>
      <c r="V5" s="441"/>
      <c r="W5" s="441"/>
      <c r="X5" s="441"/>
      <c r="Y5" s="441"/>
      <c r="Z5" s="592"/>
      <c r="AA5" s="592"/>
      <c r="AB5" s="571"/>
      <c r="AC5" s="571"/>
      <c r="AD5" s="606"/>
      <c r="AE5" s="606"/>
      <c r="AF5" s="606"/>
      <c r="AG5" s="606"/>
      <c r="AH5" s="441"/>
      <c r="AI5" s="441"/>
      <c r="AJ5" s="606" t="s">
        <v>234</v>
      </c>
      <c r="AK5" s="606"/>
      <c r="AL5" s="606"/>
      <c r="AM5" s="606"/>
      <c r="AN5" s="606"/>
      <c r="AO5" s="606"/>
      <c r="AP5" s="606"/>
      <c r="AQ5" s="606"/>
      <c r="AR5" s="444"/>
      <c r="AS5" s="444"/>
      <c r="AT5" s="625"/>
      <c r="AU5" s="606"/>
      <c r="AV5" s="635">
        <v>40</v>
      </c>
      <c r="AW5" s="643"/>
      <c r="AX5" s="625" t="s">
        <v>238</v>
      </c>
      <c r="AY5" s="606"/>
      <c r="AZ5" s="635">
        <v>160</v>
      </c>
      <c r="BA5" s="643"/>
      <c r="BB5" s="625" t="s">
        <v>243</v>
      </c>
      <c r="BC5" s="606"/>
      <c r="BD5" s="441"/>
      <c r="BE5" s="660"/>
    </row>
    <row r="6" spans="1:57" s="439" customFormat="1" ht="20.25" customHeight="1">
      <c r="A6" s="441"/>
      <c r="B6" s="445"/>
      <c r="C6" s="445"/>
      <c r="D6" s="445"/>
      <c r="E6" s="445"/>
      <c r="F6" s="445"/>
      <c r="G6" s="445"/>
      <c r="H6" s="445"/>
      <c r="I6" s="445"/>
      <c r="J6" s="445"/>
      <c r="K6" s="515"/>
      <c r="L6" s="515"/>
      <c r="M6" s="515"/>
      <c r="N6" s="445"/>
      <c r="O6" s="537"/>
      <c r="P6" s="546"/>
      <c r="Q6" s="546"/>
      <c r="R6" s="562"/>
      <c r="S6" s="566"/>
      <c r="T6" s="441"/>
      <c r="U6" s="441"/>
      <c r="V6" s="441"/>
      <c r="W6" s="441"/>
      <c r="X6" s="441"/>
      <c r="Y6" s="441"/>
      <c r="Z6" s="592"/>
      <c r="AA6" s="592"/>
      <c r="AB6" s="571"/>
      <c r="AC6" s="571"/>
      <c r="AD6" s="461"/>
      <c r="AE6" s="440"/>
      <c r="AF6" s="440"/>
      <c r="AG6" s="440"/>
      <c r="AH6" s="441"/>
      <c r="AI6" s="441"/>
      <c r="AJ6" s="441"/>
      <c r="AK6" s="441"/>
      <c r="AL6" s="440"/>
      <c r="AM6" s="440"/>
      <c r="AN6" s="617"/>
      <c r="AO6" s="620"/>
      <c r="AP6" s="620"/>
      <c r="AQ6" s="622"/>
      <c r="AR6" s="622"/>
      <c r="AS6" s="622"/>
      <c r="AT6" s="622"/>
      <c r="AU6" s="622"/>
      <c r="AV6" s="622"/>
      <c r="AW6" s="606" t="s">
        <v>236</v>
      </c>
      <c r="AX6" s="606"/>
      <c r="AY6" s="606"/>
      <c r="AZ6" s="651">
        <f>DAY(EOMONTH(DATE(X2,AB2,1),0))</f>
        <v>30</v>
      </c>
      <c r="BA6" s="655"/>
      <c r="BB6" s="625" t="s">
        <v>47</v>
      </c>
      <c r="BC6" s="441"/>
      <c r="BD6" s="441"/>
      <c r="BE6" s="660"/>
    </row>
    <row r="7" spans="1:57" ht="20.25" customHeight="1">
      <c r="A7" s="442"/>
      <c r="B7" s="442"/>
      <c r="C7" s="453"/>
      <c r="D7" s="453"/>
      <c r="E7" s="442"/>
      <c r="F7" s="442"/>
      <c r="G7" s="492"/>
      <c r="H7" s="442"/>
      <c r="I7" s="442"/>
      <c r="J7" s="442"/>
      <c r="K7" s="442"/>
      <c r="L7" s="442"/>
      <c r="M7" s="442"/>
      <c r="N7" s="442"/>
      <c r="O7" s="442"/>
      <c r="P7" s="442"/>
      <c r="Q7" s="442"/>
      <c r="R7" s="442"/>
      <c r="S7" s="453"/>
      <c r="T7" s="442"/>
      <c r="U7" s="442"/>
      <c r="V7" s="442"/>
      <c r="W7" s="442"/>
      <c r="X7" s="442"/>
      <c r="Y7" s="442"/>
      <c r="Z7" s="442"/>
      <c r="AA7" s="442"/>
      <c r="AB7" s="442"/>
      <c r="AC7" s="442"/>
      <c r="AD7" s="442"/>
      <c r="AE7" s="442"/>
      <c r="AF7" s="442"/>
      <c r="AG7" s="442"/>
      <c r="AH7" s="442"/>
      <c r="AI7" s="442"/>
      <c r="AJ7" s="453"/>
      <c r="AK7" s="442"/>
      <c r="AL7" s="442"/>
      <c r="AM7" s="442"/>
      <c r="AN7" s="442"/>
      <c r="AO7" s="442"/>
      <c r="AP7" s="442"/>
      <c r="AQ7" s="442"/>
      <c r="AR7" s="442"/>
      <c r="AS7" s="442"/>
      <c r="AT7" s="442"/>
      <c r="AU7" s="442"/>
      <c r="AV7" s="442"/>
      <c r="AW7" s="442"/>
      <c r="AX7" s="442"/>
      <c r="AY7" s="442"/>
      <c r="AZ7" s="442"/>
      <c r="BA7" s="442"/>
      <c r="BB7" s="442"/>
      <c r="BC7" s="656"/>
      <c r="BD7" s="656"/>
      <c r="BE7" s="661"/>
    </row>
    <row r="8" spans="1:57" ht="20.25" customHeight="1">
      <c r="A8" s="442"/>
      <c r="B8" s="446" t="s">
        <v>167</v>
      </c>
      <c r="C8" s="454" t="s">
        <v>187</v>
      </c>
      <c r="D8" s="469"/>
      <c r="E8" s="480" t="s">
        <v>106</v>
      </c>
      <c r="F8" s="469"/>
      <c r="G8" s="480" t="s">
        <v>198</v>
      </c>
      <c r="H8" s="454"/>
      <c r="I8" s="454"/>
      <c r="J8" s="454"/>
      <c r="K8" s="469"/>
      <c r="L8" s="480" t="s">
        <v>39</v>
      </c>
      <c r="M8" s="454"/>
      <c r="N8" s="454"/>
      <c r="O8" s="538"/>
      <c r="P8" s="547" t="s">
        <v>205</v>
      </c>
      <c r="Q8" s="555"/>
      <c r="R8" s="555"/>
      <c r="S8" s="555"/>
      <c r="T8" s="555"/>
      <c r="U8" s="555"/>
      <c r="V8" s="555"/>
      <c r="W8" s="555"/>
      <c r="X8" s="555"/>
      <c r="Y8" s="555"/>
      <c r="Z8" s="555"/>
      <c r="AA8" s="555"/>
      <c r="AB8" s="555"/>
      <c r="AC8" s="555"/>
      <c r="AD8" s="555"/>
      <c r="AE8" s="555"/>
      <c r="AF8" s="555"/>
      <c r="AG8" s="555"/>
      <c r="AH8" s="555"/>
      <c r="AI8" s="555"/>
      <c r="AJ8" s="555"/>
      <c r="AK8" s="555"/>
      <c r="AL8" s="555"/>
      <c r="AM8" s="555"/>
      <c r="AN8" s="555"/>
      <c r="AO8" s="555"/>
      <c r="AP8" s="555"/>
      <c r="AQ8" s="555"/>
      <c r="AR8" s="555"/>
      <c r="AS8" s="555"/>
      <c r="AT8" s="555"/>
      <c r="AU8" s="628" t="str">
        <f>IF(AZ3="４週","(9)1～4週目の勤務時間数合計","(9)1か月の勤務時間数合計")</f>
        <v>(9)1～4週目の勤務時間数合計</v>
      </c>
      <c r="AV8" s="636"/>
      <c r="AW8" s="628" t="s">
        <v>237</v>
      </c>
      <c r="AX8" s="636"/>
      <c r="AY8" s="645" t="s">
        <v>240</v>
      </c>
      <c r="AZ8" s="645"/>
      <c r="BA8" s="645"/>
      <c r="BB8" s="645"/>
      <c r="BC8" s="645"/>
      <c r="BD8" s="645"/>
    </row>
    <row r="9" spans="1:57" ht="20.25" customHeight="1">
      <c r="A9" s="442"/>
      <c r="B9" s="447"/>
      <c r="C9" s="455"/>
      <c r="D9" s="470"/>
      <c r="E9" s="481"/>
      <c r="F9" s="470"/>
      <c r="G9" s="481"/>
      <c r="H9" s="455"/>
      <c r="I9" s="455"/>
      <c r="J9" s="455"/>
      <c r="K9" s="470"/>
      <c r="L9" s="481"/>
      <c r="M9" s="455"/>
      <c r="N9" s="455"/>
      <c r="O9" s="539"/>
      <c r="P9" s="548" t="s">
        <v>95</v>
      </c>
      <c r="Q9" s="556"/>
      <c r="R9" s="556"/>
      <c r="S9" s="556"/>
      <c r="T9" s="556"/>
      <c r="U9" s="556"/>
      <c r="V9" s="575"/>
      <c r="W9" s="548" t="s">
        <v>221</v>
      </c>
      <c r="X9" s="556"/>
      <c r="Y9" s="556"/>
      <c r="Z9" s="556"/>
      <c r="AA9" s="556"/>
      <c r="AB9" s="556"/>
      <c r="AC9" s="575"/>
      <c r="AD9" s="548" t="s">
        <v>231</v>
      </c>
      <c r="AE9" s="556"/>
      <c r="AF9" s="556"/>
      <c r="AG9" s="556"/>
      <c r="AH9" s="556"/>
      <c r="AI9" s="556"/>
      <c r="AJ9" s="575"/>
      <c r="AK9" s="548" t="s">
        <v>235</v>
      </c>
      <c r="AL9" s="556"/>
      <c r="AM9" s="556"/>
      <c r="AN9" s="556"/>
      <c r="AO9" s="556"/>
      <c r="AP9" s="556"/>
      <c r="AQ9" s="575"/>
      <c r="AR9" s="548" t="s">
        <v>186</v>
      </c>
      <c r="AS9" s="556"/>
      <c r="AT9" s="575"/>
      <c r="AU9" s="629"/>
      <c r="AV9" s="637"/>
      <c r="AW9" s="629"/>
      <c r="AX9" s="637"/>
      <c r="AY9" s="645"/>
      <c r="AZ9" s="645"/>
      <c r="BA9" s="645"/>
      <c r="BB9" s="645"/>
      <c r="BC9" s="645"/>
      <c r="BD9" s="645"/>
    </row>
    <row r="10" spans="1:57" ht="20.25" customHeight="1">
      <c r="A10" s="442"/>
      <c r="B10" s="447"/>
      <c r="C10" s="455"/>
      <c r="D10" s="470"/>
      <c r="E10" s="481"/>
      <c r="F10" s="470"/>
      <c r="G10" s="481"/>
      <c r="H10" s="455"/>
      <c r="I10" s="455"/>
      <c r="J10" s="455"/>
      <c r="K10" s="470"/>
      <c r="L10" s="481"/>
      <c r="M10" s="455"/>
      <c r="N10" s="455"/>
      <c r="O10" s="539"/>
      <c r="P10" s="549">
        <f>DAY(DATE($X$2,$AB$2,1))</f>
        <v>1</v>
      </c>
      <c r="Q10" s="557">
        <f>DAY(DATE($X$2,$AB$2,2))</f>
        <v>2</v>
      </c>
      <c r="R10" s="557">
        <f>DAY(DATE($X$2,$AB$2,3))</f>
        <v>3</v>
      </c>
      <c r="S10" s="557">
        <f>DAY(DATE($X$2,$AB$2,4))</f>
        <v>4</v>
      </c>
      <c r="T10" s="557">
        <f>DAY(DATE($X$2,$AB$2,5))</f>
        <v>5</v>
      </c>
      <c r="U10" s="557">
        <f>DAY(DATE($X$2,$AB$2,6))</f>
        <v>6</v>
      </c>
      <c r="V10" s="576">
        <f>DAY(DATE($X$2,$AB$2,7))</f>
        <v>7</v>
      </c>
      <c r="W10" s="549">
        <f>DAY(DATE($X$2,$AB$2,8))</f>
        <v>8</v>
      </c>
      <c r="X10" s="557">
        <f>DAY(DATE($X$2,$AB$2,9))</f>
        <v>9</v>
      </c>
      <c r="Y10" s="557">
        <f>DAY(DATE($X$2,$AB$2,10))</f>
        <v>10</v>
      </c>
      <c r="Z10" s="557">
        <f>DAY(DATE($X$2,$AB$2,11))</f>
        <v>11</v>
      </c>
      <c r="AA10" s="557">
        <f>DAY(DATE($X$2,$AB$2,12))</f>
        <v>12</v>
      </c>
      <c r="AB10" s="557">
        <f>DAY(DATE($X$2,$AB$2,13))</f>
        <v>13</v>
      </c>
      <c r="AC10" s="576">
        <f>DAY(DATE($X$2,$AB$2,14))</f>
        <v>14</v>
      </c>
      <c r="AD10" s="549">
        <f>DAY(DATE($X$2,$AB$2,15))</f>
        <v>15</v>
      </c>
      <c r="AE10" s="557">
        <f>DAY(DATE($X$2,$AB$2,16))</f>
        <v>16</v>
      </c>
      <c r="AF10" s="557">
        <f>DAY(DATE($X$2,$AB$2,17))</f>
        <v>17</v>
      </c>
      <c r="AG10" s="557">
        <f>DAY(DATE($X$2,$AB$2,18))</f>
        <v>18</v>
      </c>
      <c r="AH10" s="557">
        <f>DAY(DATE($X$2,$AB$2,19))</f>
        <v>19</v>
      </c>
      <c r="AI10" s="557">
        <f>DAY(DATE($X$2,$AB$2,20))</f>
        <v>20</v>
      </c>
      <c r="AJ10" s="576">
        <f>DAY(DATE($X$2,$AB$2,21))</f>
        <v>21</v>
      </c>
      <c r="AK10" s="549">
        <f>DAY(DATE($X$2,$AB$2,22))</f>
        <v>22</v>
      </c>
      <c r="AL10" s="557">
        <f>DAY(DATE($X$2,$AB$2,23))</f>
        <v>23</v>
      </c>
      <c r="AM10" s="557">
        <f>DAY(DATE($X$2,$AB$2,24))</f>
        <v>24</v>
      </c>
      <c r="AN10" s="557">
        <f>DAY(DATE($X$2,$AB$2,25))</f>
        <v>25</v>
      </c>
      <c r="AO10" s="557">
        <f>DAY(DATE($X$2,$AB$2,26))</f>
        <v>26</v>
      </c>
      <c r="AP10" s="557">
        <f>DAY(DATE($X$2,$AB$2,27))</f>
        <v>27</v>
      </c>
      <c r="AQ10" s="576">
        <f>DAY(DATE($X$2,$AB$2,28))</f>
        <v>28</v>
      </c>
      <c r="AR10" s="549" t="str">
        <f>IF(AZ3="暦月",IF(DAY(DATE($X$2,$AB$2,29))=29,29,""),"")</f>
        <v/>
      </c>
      <c r="AS10" s="557" t="str">
        <f>IF(AZ3="暦月",IF(DAY(DATE($X$2,$AB$2,30))=30,30,""),"")</f>
        <v/>
      </c>
      <c r="AT10" s="626" t="str">
        <f>IF(AZ3="暦月",IF(DAY(DATE($X$2,$AB$2,31))=31,31,""),"")</f>
        <v/>
      </c>
      <c r="AU10" s="629"/>
      <c r="AV10" s="637"/>
      <c r="AW10" s="629"/>
      <c r="AX10" s="637"/>
      <c r="AY10" s="645"/>
      <c r="AZ10" s="645"/>
      <c r="BA10" s="645"/>
      <c r="BB10" s="645"/>
      <c r="BC10" s="645"/>
      <c r="BD10" s="645"/>
    </row>
    <row r="11" spans="1:57" ht="20.25" hidden="1" customHeight="1">
      <c r="A11" s="442"/>
      <c r="B11" s="447"/>
      <c r="C11" s="455"/>
      <c r="D11" s="470"/>
      <c r="E11" s="481"/>
      <c r="F11" s="470"/>
      <c r="G11" s="481"/>
      <c r="H11" s="455"/>
      <c r="I11" s="455"/>
      <c r="J11" s="455"/>
      <c r="K11" s="470"/>
      <c r="L11" s="481"/>
      <c r="M11" s="455"/>
      <c r="N11" s="455"/>
      <c r="O11" s="539"/>
      <c r="P11" s="549">
        <f>WEEKDAY(DATE($X$2,$AB$2,1))</f>
        <v>6</v>
      </c>
      <c r="Q11" s="557">
        <f>WEEKDAY(DATE($X$2,$AB$2,2))</f>
        <v>7</v>
      </c>
      <c r="R11" s="557">
        <f>WEEKDAY(DATE($X$2,$AB$2,3))</f>
        <v>1</v>
      </c>
      <c r="S11" s="557">
        <f>WEEKDAY(DATE($X$2,$AB$2,4))</f>
        <v>2</v>
      </c>
      <c r="T11" s="557">
        <f>WEEKDAY(DATE($X$2,$AB$2,5))</f>
        <v>3</v>
      </c>
      <c r="U11" s="557">
        <f>WEEKDAY(DATE($X$2,$AB$2,6))</f>
        <v>4</v>
      </c>
      <c r="V11" s="576">
        <f>WEEKDAY(DATE($X$2,$AB$2,7))</f>
        <v>5</v>
      </c>
      <c r="W11" s="549">
        <f>WEEKDAY(DATE($X$2,$AB$2,8))</f>
        <v>6</v>
      </c>
      <c r="X11" s="557">
        <f>WEEKDAY(DATE($X$2,$AB$2,9))</f>
        <v>7</v>
      </c>
      <c r="Y11" s="557">
        <f>WEEKDAY(DATE($X$2,$AB$2,10))</f>
        <v>1</v>
      </c>
      <c r="Z11" s="557">
        <f>WEEKDAY(DATE($X$2,$AB$2,11))</f>
        <v>2</v>
      </c>
      <c r="AA11" s="557">
        <f>WEEKDAY(DATE($X$2,$AB$2,12))</f>
        <v>3</v>
      </c>
      <c r="AB11" s="557">
        <f>WEEKDAY(DATE($X$2,$AB$2,13))</f>
        <v>4</v>
      </c>
      <c r="AC11" s="576">
        <f>WEEKDAY(DATE($X$2,$AB$2,14))</f>
        <v>5</v>
      </c>
      <c r="AD11" s="549">
        <f>WEEKDAY(DATE($X$2,$AB$2,15))</f>
        <v>6</v>
      </c>
      <c r="AE11" s="557">
        <f>WEEKDAY(DATE($X$2,$AB$2,16))</f>
        <v>7</v>
      </c>
      <c r="AF11" s="557">
        <f>WEEKDAY(DATE($X$2,$AB$2,17))</f>
        <v>1</v>
      </c>
      <c r="AG11" s="557">
        <f>WEEKDAY(DATE($X$2,$AB$2,18))</f>
        <v>2</v>
      </c>
      <c r="AH11" s="557">
        <f>WEEKDAY(DATE($X$2,$AB$2,19))</f>
        <v>3</v>
      </c>
      <c r="AI11" s="557">
        <f>WEEKDAY(DATE($X$2,$AB$2,20))</f>
        <v>4</v>
      </c>
      <c r="AJ11" s="576">
        <f>WEEKDAY(DATE($X$2,$AB$2,21))</f>
        <v>5</v>
      </c>
      <c r="AK11" s="549">
        <f>WEEKDAY(DATE($X$2,$AB$2,22))</f>
        <v>6</v>
      </c>
      <c r="AL11" s="557">
        <f>WEEKDAY(DATE($X$2,$AB$2,23))</f>
        <v>7</v>
      </c>
      <c r="AM11" s="557">
        <f>WEEKDAY(DATE($X$2,$AB$2,24))</f>
        <v>1</v>
      </c>
      <c r="AN11" s="557">
        <f>WEEKDAY(DATE($X$2,$AB$2,25))</f>
        <v>2</v>
      </c>
      <c r="AO11" s="557">
        <f>WEEKDAY(DATE($X$2,$AB$2,26))</f>
        <v>3</v>
      </c>
      <c r="AP11" s="557">
        <f>WEEKDAY(DATE($X$2,$AB$2,27))</f>
        <v>4</v>
      </c>
      <c r="AQ11" s="576">
        <f>WEEKDAY(DATE($X$2,$AB$2,28))</f>
        <v>5</v>
      </c>
      <c r="AR11" s="549">
        <f>IF(AR10=29,WEEKDAY(DATE($X$2,$AB$2,29)),0)</f>
        <v>0</v>
      </c>
      <c r="AS11" s="557">
        <f>IF(AS10=30,WEEKDAY(DATE($X$2,$AB$2,30)),0)</f>
        <v>0</v>
      </c>
      <c r="AT11" s="626">
        <f>IF(AT10=31,WEEKDAY(DATE($X$2,$AB$2,31)),0)</f>
        <v>0</v>
      </c>
      <c r="AU11" s="630"/>
      <c r="AV11" s="638"/>
      <c r="AW11" s="630"/>
      <c r="AX11" s="638"/>
      <c r="AY11" s="646"/>
      <c r="AZ11" s="646"/>
      <c r="BA11" s="646"/>
      <c r="BB11" s="646"/>
      <c r="BC11" s="646"/>
      <c r="BD11" s="646"/>
    </row>
    <row r="12" spans="1:57" ht="20.25" customHeight="1">
      <c r="A12" s="442"/>
      <c r="B12" s="448"/>
      <c r="C12" s="456"/>
      <c r="D12" s="471"/>
      <c r="E12" s="482"/>
      <c r="F12" s="471"/>
      <c r="G12" s="482"/>
      <c r="H12" s="456"/>
      <c r="I12" s="456"/>
      <c r="J12" s="456"/>
      <c r="K12" s="471"/>
      <c r="L12" s="482"/>
      <c r="M12" s="456"/>
      <c r="N12" s="456"/>
      <c r="O12" s="540"/>
      <c r="P12" s="550" t="str">
        <f t="shared" ref="P12:AQ12" si="0">IF(P11=1,"日",IF(P11=2,"月",IF(P11=3,"火",IF(P11=4,"水",IF(P11=5,"木",IF(P11=6,"金","土"))))))</f>
        <v>金</v>
      </c>
      <c r="Q12" s="558" t="str">
        <f t="shared" si="0"/>
        <v>土</v>
      </c>
      <c r="R12" s="558" t="str">
        <f t="shared" si="0"/>
        <v>日</v>
      </c>
      <c r="S12" s="558" t="str">
        <f t="shared" si="0"/>
        <v>月</v>
      </c>
      <c r="T12" s="558" t="str">
        <f t="shared" si="0"/>
        <v>火</v>
      </c>
      <c r="U12" s="558" t="str">
        <f t="shared" si="0"/>
        <v>水</v>
      </c>
      <c r="V12" s="577" t="str">
        <f t="shared" si="0"/>
        <v>木</v>
      </c>
      <c r="W12" s="550" t="str">
        <f t="shared" si="0"/>
        <v>金</v>
      </c>
      <c r="X12" s="558" t="str">
        <f t="shared" si="0"/>
        <v>土</v>
      </c>
      <c r="Y12" s="558" t="str">
        <f t="shared" si="0"/>
        <v>日</v>
      </c>
      <c r="Z12" s="558" t="str">
        <f t="shared" si="0"/>
        <v>月</v>
      </c>
      <c r="AA12" s="558" t="str">
        <f t="shared" si="0"/>
        <v>火</v>
      </c>
      <c r="AB12" s="558" t="str">
        <f t="shared" si="0"/>
        <v>水</v>
      </c>
      <c r="AC12" s="577" t="str">
        <f t="shared" si="0"/>
        <v>木</v>
      </c>
      <c r="AD12" s="550" t="str">
        <f t="shared" si="0"/>
        <v>金</v>
      </c>
      <c r="AE12" s="558" t="str">
        <f t="shared" si="0"/>
        <v>土</v>
      </c>
      <c r="AF12" s="558" t="str">
        <f t="shared" si="0"/>
        <v>日</v>
      </c>
      <c r="AG12" s="558" t="str">
        <f t="shared" si="0"/>
        <v>月</v>
      </c>
      <c r="AH12" s="558" t="str">
        <f t="shared" si="0"/>
        <v>火</v>
      </c>
      <c r="AI12" s="558" t="str">
        <f t="shared" si="0"/>
        <v>水</v>
      </c>
      <c r="AJ12" s="577" t="str">
        <f t="shared" si="0"/>
        <v>木</v>
      </c>
      <c r="AK12" s="550" t="str">
        <f t="shared" si="0"/>
        <v>金</v>
      </c>
      <c r="AL12" s="558" t="str">
        <f t="shared" si="0"/>
        <v>土</v>
      </c>
      <c r="AM12" s="558" t="str">
        <f t="shared" si="0"/>
        <v>日</v>
      </c>
      <c r="AN12" s="558" t="str">
        <f t="shared" si="0"/>
        <v>月</v>
      </c>
      <c r="AO12" s="558" t="str">
        <f t="shared" si="0"/>
        <v>火</v>
      </c>
      <c r="AP12" s="558" t="str">
        <f t="shared" si="0"/>
        <v>水</v>
      </c>
      <c r="AQ12" s="577" t="str">
        <f t="shared" si="0"/>
        <v>木</v>
      </c>
      <c r="AR12" s="558" t="str">
        <f>IF(AR11=1,"日",IF(AR11=2,"月",IF(AR11=3,"火",IF(AR11=4,"水",IF(AR11=5,"木",IF(AR11=6,"金",IF(AR11=0,"","土")))))))</f>
        <v/>
      </c>
      <c r="AS12" s="558" t="str">
        <f>IF(AS11=1,"日",IF(AS11=2,"月",IF(AS11=3,"火",IF(AS11=4,"水",IF(AS11=5,"木",IF(AS11=6,"金",IF(AS11=0,"","土")))))))</f>
        <v/>
      </c>
      <c r="AT12" s="627" t="str">
        <f>IF(AT11=1,"日",IF(AT11=2,"月",IF(AT11=3,"火",IF(AT11=4,"水",IF(AT11=5,"木",IF(AT11=6,"金",IF(AT11=0,"","土")))))))</f>
        <v/>
      </c>
      <c r="AU12" s="631"/>
      <c r="AV12" s="639"/>
      <c r="AW12" s="631"/>
      <c r="AX12" s="639"/>
      <c r="AY12" s="646"/>
      <c r="AZ12" s="646"/>
      <c r="BA12" s="646"/>
      <c r="BB12" s="646"/>
      <c r="BC12" s="646"/>
      <c r="BD12" s="646"/>
    </row>
    <row r="13" spans="1:57" ht="39.950000000000003" customHeight="1">
      <c r="A13" s="442"/>
      <c r="B13" s="449">
        <v>1</v>
      </c>
      <c r="C13" s="457"/>
      <c r="D13" s="472"/>
      <c r="E13" s="483"/>
      <c r="F13" s="489"/>
      <c r="G13" s="498"/>
      <c r="H13" s="504"/>
      <c r="I13" s="504"/>
      <c r="J13" s="504"/>
      <c r="K13" s="516"/>
      <c r="L13" s="520"/>
      <c r="M13" s="529"/>
      <c r="N13" s="529"/>
      <c r="O13" s="541"/>
      <c r="P13" s="551"/>
      <c r="Q13" s="559"/>
      <c r="R13" s="559"/>
      <c r="S13" s="559"/>
      <c r="T13" s="559"/>
      <c r="U13" s="559"/>
      <c r="V13" s="578"/>
      <c r="W13" s="551"/>
      <c r="X13" s="559"/>
      <c r="Y13" s="559"/>
      <c r="Z13" s="559"/>
      <c r="AA13" s="559"/>
      <c r="AB13" s="559"/>
      <c r="AC13" s="578"/>
      <c r="AD13" s="551"/>
      <c r="AE13" s="559"/>
      <c r="AF13" s="559"/>
      <c r="AG13" s="559"/>
      <c r="AH13" s="559"/>
      <c r="AI13" s="559"/>
      <c r="AJ13" s="578"/>
      <c r="AK13" s="551"/>
      <c r="AL13" s="559"/>
      <c r="AM13" s="559"/>
      <c r="AN13" s="559"/>
      <c r="AO13" s="559"/>
      <c r="AP13" s="559"/>
      <c r="AQ13" s="578"/>
      <c r="AR13" s="551"/>
      <c r="AS13" s="559"/>
      <c r="AT13" s="578"/>
      <c r="AU13" s="632">
        <f t="shared" ref="AU13:AU30" si="1">IF($AZ$3="４週",SUM(P13:AQ13),IF($AZ$3="暦月",SUM(P13:AT13),""))</f>
        <v>0</v>
      </c>
      <c r="AV13" s="640"/>
      <c r="AW13" s="632">
        <f t="shared" ref="AW13:AW30" si="2">IF($AZ$3="４週",AU13/4,IF($AZ$3="暦月",AU13/($AZ$6/7),""))</f>
        <v>0</v>
      </c>
      <c r="AX13" s="640"/>
      <c r="AY13" s="647"/>
      <c r="AZ13" s="652"/>
      <c r="BA13" s="652"/>
      <c r="BB13" s="652"/>
      <c r="BC13" s="652"/>
      <c r="BD13" s="657"/>
    </row>
    <row r="14" spans="1:57" ht="39.950000000000003" customHeight="1">
      <c r="A14" s="442"/>
      <c r="B14" s="450">
        <f t="shared" ref="B14:B30" si="3">B13+1</f>
        <v>2</v>
      </c>
      <c r="C14" s="458"/>
      <c r="D14" s="473"/>
      <c r="E14" s="484"/>
      <c r="F14" s="490"/>
      <c r="G14" s="499"/>
      <c r="H14" s="505"/>
      <c r="I14" s="505"/>
      <c r="J14" s="505"/>
      <c r="K14" s="517"/>
      <c r="L14" s="521"/>
      <c r="M14" s="530"/>
      <c r="N14" s="530"/>
      <c r="O14" s="542"/>
      <c r="P14" s="552"/>
      <c r="Q14" s="560"/>
      <c r="R14" s="560"/>
      <c r="S14" s="560"/>
      <c r="T14" s="560"/>
      <c r="U14" s="560"/>
      <c r="V14" s="579"/>
      <c r="W14" s="552"/>
      <c r="X14" s="560"/>
      <c r="Y14" s="560"/>
      <c r="Z14" s="560"/>
      <c r="AA14" s="560"/>
      <c r="AB14" s="560"/>
      <c r="AC14" s="579"/>
      <c r="AD14" s="552"/>
      <c r="AE14" s="560"/>
      <c r="AF14" s="560"/>
      <c r="AG14" s="560"/>
      <c r="AH14" s="560"/>
      <c r="AI14" s="560"/>
      <c r="AJ14" s="579"/>
      <c r="AK14" s="552"/>
      <c r="AL14" s="560"/>
      <c r="AM14" s="560"/>
      <c r="AN14" s="560"/>
      <c r="AO14" s="560"/>
      <c r="AP14" s="560"/>
      <c r="AQ14" s="579"/>
      <c r="AR14" s="552"/>
      <c r="AS14" s="560"/>
      <c r="AT14" s="579"/>
      <c r="AU14" s="633">
        <f t="shared" si="1"/>
        <v>0</v>
      </c>
      <c r="AV14" s="641"/>
      <c r="AW14" s="633">
        <f t="shared" si="2"/>
        <v>0</v>
      </c>
      <c r="AX14" s="641"/>
      <c r="AY14" s="648"/>
      <c r="AZ14" s="653"/>
      <c r="BA14" s="653"/>
      <c r="BB14" s="653"/>
      <c r="BC14" s="653"/>
      <c r="BD14" s="658"/>
    </row>
    <row r="15" spans="1:57" ht="39.950000000000003" customHeight="1">
      <c r="A15" s="442"/>
      <c r="B15" s="450">
        <f t="shared" si="3"/>
        <v>3</v>
      </c>
      <c r="C15" s="458"/>
      <c r="D15" s="473"/>
      <c r="E15" s="484"/>
      <c r="F15" s="490"/>
      <c r="G15" s="499"/>
      <c r="H15" s="505"/>
      <c r="I15" s="505"/>
      <c r="J15" s="505"/>
      <c r="K15" s="517"/>
      <c r="L15" s="521"/>
      <c r="M15" s="530"/>
      <c r="N15" s="530"/>
      <c r="O15" s="542"/>
      <c r="P15" s="552"/>
      <c r="Q15" s="560"/>
      <c r="R15" s="560"/>
      <c r="S15" s="560"/>
      <c r="T15" s="560"/>
      <c r="U15" s="560"/>
      <c r="V15" s="579"/>
      <c r="W15" s="552"/>
      <c r="X15" s="560"/>
      <c r="Y15" s="560"/>
      <c r="Z15" s="560"/>
      <c r="AA15" s="560"/>
      <c r="AB15" s="560"/>
      <c r="AC15" s="579"/>
      <c r="AD15" s="552"/>
      <c r="AE15" s="560"/>
      <c r="AF15" s="560"/>
      <c r="AG15" s="560"/>
      <c r="AH15" s="560"/>
      <c r="AI15" s="560"/>
      <c r="AJ15" s="579"/>
      <c r="AK15" s="552"/>
      <c r="AL15" s="560"/>
      <c r="AM15" s="560"/>
      <c r="AN15" s="560"/>
      <c r="AO15" s="560"/>
      <c r="AP15" s="560"/>
      <c r="AQ15" s="579"/>
      <c r="AR15" s="552"/>
      <c r="AS15" s="560"/>
      <c r="AT15" s="579"/>
      <c r="AU15" s="633">
        <f t="shared" si="1"/>
        <v>0</v>
      </c>
      <c r="AV15" s="641"/>
      <c r="AW15" s="633">
        <f t="shared" si="2"/>
        <v>0</v>
      </c>
      <c r="AX15" s="641"/>
      <c r="AY15" s="648"/>
      <c r="AZ15" s="653"/>
      <c r="BA15" s="653"/>
      <c r="BB15" s="653"/>
      <c r="BC15" s="653"/>
      <c r="BD15" s="658"/>
    </row>
    <row r="16" spans="1:57" ht="39.950000000000003" customHeight="1">
      <c r="A16" s="442"/>
      <c r="B16" s="450">
        <f t="shared" si="3"/>
        <v>4</v>
      </c>
      <c r="C16" s="458"/>
      <c r="D16" s="473"/>
      <c r="E16" s="484"/>
      <c r="F16" s="490"/>
      <c r="G16" s="499"/>
      <c r="H16" s="505"/>
      <c r="I16" s="505"/>
      <c r="J16" s="505"/>
      <c r="K16" s="517"/>
      <c r="L16" s="521"/>
      <c r="M16" s="530"/>
      <c r="N16" s="530"/>
      <c r="O16" s="542"/>
      <c r="P16" s="552"/>
      <c r="Q16" s="560"/>
      <c r="R16" s="560"/>
      <c r="S16" s="560"/>
      <c r="T16" s="560"/>
      <c r="U16" s="560"/>
      <c r="V16" s="579"/>
      <c r="W16" s="552"/>
      <c r="X16" s="560"/>
      <c r="Y16" s="560"/>
      <c r="Z16" s="560"/>
      <c r="AA16" s="560"/>
      <c r="AB16" s="560"/>
      <c r="AC16" s="579"/>
      <c r="AD16" s="552"/>
      <c r="AE16" s="560"/>
      <c r="AF16" s="560"/>
      <c r="AG16" s="560"/>
      <c r="AH16" s="560"/>
      <c r="AI16" s="560"/>
      <c r="AJ16" s="579"/>
      <c r="AK16" s="552"/>
      <c r="AL16" s="560"/>
      <c r="AM16" s="560"/>
      <c r="AN16" s="560"/>
      <c r="AO16" s="560"/>
      <c r="AP16" s="560"/>
      <c r="AQ16" s="579"/>
      <c r="AR16" s="552"/>
      <c r="AS16" s="560"/>
      <c r="AT16" s="579"/>
      <c r="AU16" s="633">
        <f t="shared" si="1"/>
        <v>0</v>
      </c>
      <c r="AV16" s="641"/>
      <c r="AW16" s="633">
        <f t="shared" si="2"/>
        <v>0</v>
      </c>
      <c r="AX16" s="641"/>
      <c r="AY16" s="648"/>
      <c r="AZ16" s="653"/>
      <c r="BA16" s="653"/>
      <c r="BB16" s="653"/>
      <c r="BC16" s="653"/>
      <c r="BD16" s="658"/>
    </row>
    <row r="17" spans="1:56" ht="39.950000000000003" customHeight="1">
      <c r="A17" s="442"/>
      <c r="B17" s="450">
        <f t="shared" si="3"/>
        <v>5</v>
      </c>
      <c r="C17" s="458"/>
      <c r="D17" s="473"/>
      <c r="E17" s="484"/>
      <c r="F17" s="490"/>
      <c r="G17" s="499"/>
      <c r="H17" s="505"/>
      <c r="I17" s="505"/>
      <c r="J17" s="505"/>
      <c r="K17" s="517"/>
      <c r="L17" s="521"/>
      <c r="M17" s="530"/>
      <c r="N17" s="530"/>
      <c r="O17" s="542"/>
      <c r="P17" s="552"/>
      <c r="Q17" s="560"/>
      <c r="R17" s="560"/>
      <c r="S17" s="560"/>
      <c r="T17" s="560"/>
      <c r="U17" s="560"/>
      <c r="V17" s="579"/>
      <c r="W17" s="552"/>
      <c r="X17" s="560"/>
      <c r="Y17" s="560"/>
      <c r="Z17" s="560"/>
      <c r="AA17" s="560"/>
      <c r="AB17" s="560"/>
      <c r="AC17" s="579"/>
      <c r="AD17" s="552"/>
      <c r="AE17" s="560"/>
      <c r="AF17" s="560"/>
      <c r="AG17" s="560"/>
      <c r="AH17" s="560"/>
      <c r="AI17" s="560"/>
      <c r="AJ17" s="579"/>
      <c r="AK17" s="552"/>
      <c r="AL17" s="560"/>
      <c r="AM17" s="560"/>
      <c r="AN17" s="560"/>
      <c r="AO17" s="560"/>
      <c r="AP17" s="560"/>
      <c r="AQ17" s="579"/>
      <c r="AR17" s="552"/>
      <c r="AS17" s="560"/>
      <c r="AT17" s="579"/>
      <c r="AU17" s="633">
        <f t="shared" si="1"/>
        <v>0</v>
      </c>
      <c r="AV17" s="641"/>
      <c r="AW17" s="633">
        <f t="shared" si="2"/>
        <v>0</v>
      </c>
      <c r="AX17" s="641"/>
      <c r="AY17" s="648"/>
      <c r="AZ17" s="653"/>
      <c r="BA17" s="653"/>
      <c r="BB17" s="653"/>
      <c r="BC17" s="653"/>
      <c r="BD17" s="658"/>
    </row>
    <row r="18" spans="1:56" ht="39.950000000000003" customHeight="1">
      <c r="A18" s="442"/>
      <c r="B18" s="450">
        <f t="shared" si="3"/>
        <v>6</v>
      </c>
      <c r="C18" s="458"/>
      <c r="D18" s="473"/>
      <c r="E18" s="484"/>
      <c r="F18" s="490"/>
      <c r="G18" s="499"/>
      <c r="H18" s="505"/>
      <c r="I18" s="505"/>
      <c r="J18" s="505"/>
      <c r="K18" s="517"/>
      <c r="L18" s="521"/>
      <c r="M18" s="530"/>
      <c r="N18" s="530"/>
      <c r="O18" s="542"/>
      <c r="P18" s="552"/>
      <c r="Q18" s="560"/>
      <c r="R18" s="560"/>
      <c r="S18" s="560"/>
      <c r="T18" s="560"/>
      <c r="U18" s="560"/>
      <c r="V18" s="579"/>
      <c r="W18" s="552"/>
      <c r="X18" s="560"/>
      <c r="Y18" s="560"/>
      <c r="Z18" s="560"/>
      <c r="AA18" s="560"/>
      <c r="AB18" s="560"/>
      <c r="AC18" s="579"/>
      <c r="AD18" s="552"/>
      <c r="AE18" s="560"/>
      <c r="AF18" s="560"/>
      <c r="AG18" s="560"/>
      <c r="AH18" s="560"/>
      <c r="AI18" s="560"/>
      <c r="AJ18" s="579"/>
      <c r="AK18" s="552"/>
      <c r="AL18" s="560"/>
      <c r="AM18" s="560"/>
      <c r="AN18" s="560"/>
      <c r="AO18" s="560"/>
      <c r="AP18" s="560"/>
      <c r="AQ18" s="579"/>
      <c r="AR18" s="552"/>
      <c r="AS18" s="560"/>
      <c r="AT18" s="579"/>
      <c r="AU18" s="633">
        <f t="shared" si="1"/>
        <v>0</v>
      </c>
      <c r="AV18" s="641"/>
      <c r="AW18" s="633">
        <f t="shared" si="2"/>
        <v>0</v>
      </c>
      <c r="AX18" s="641"/>
      <c r="AY18" s="648"/>
      <c r="AZ18" s="653"/>
      <c r="BA18" s="653"/>
      <c r="BB18" s="653"/>
      <c r="BC18" s="653"/>
      <c r="BD18" s="658"/>
    </row>
    <row r="19" spans="1:56" ht="39.950000000000003" customHeight="1">
      <c r="A19" s="442"/>
      <c r="B19" s="450">
        <f t="shared" si="3"/>
        <v>7</v>
      </c>
      <c r="C19" s="458"/>
      <c r="D19" s="473"/>
      <c r="E19" s="484"/>
      <c r="F19" s="490"/>
      <c r="G19" s="499"/>
      <c r="H19" s="505"/>
      <c r="I19" s="505"/>
      <c r="J19" s="505"/>
      <c r="K19" s="517"/>
      <c r="L19" s="521"/>
      <c r="M19" s="530"/>
      <c r="N19" s="530"/>
      <c r="O19" s="542"/>
      <c r="P19" s="552"/>
      <c r="Q19" s="560"/>
      <c r="R19" s="560"/>
      <c r="S19" s="560"/>
      <c r="T19" s="560"/>
      <c r="U19" s="560"/>
      <c r="V19" s="579"/>
      <c r="W19" s="552"/>
      <c r="X19" s="560"/>
      <c r="Y19" s="560"/>
      <c r="Z19" s="560"/>
      <c r="AA19" s="560"/>
      <c r="AB19" s="560"/>
      <c r="AC19" s="579"/>
      <c r="AD19" s="552"/>
      <c r="AE19" s="560"/>
      <c r="AF19" s="560"/>
      <c r="AG19" s="560"/>
      <c r="AH19" s="560"/>
      <c r="AI19" s="560"/>
      <c r="AJ19" s="579"/>
      <c r="AK19" s="552"/>
      <c r="AL19" s="560"/>
      <c r="AM19" s="560"/>
      <c r="AN19" s="560"/>
      <c r="AO19" s="560"/>
      <c r="AP19" s="560"/>
      <c r="AQ19" s="579"/>
      <c r="AR19" s="552"/>
      <c r="AS19" s="560"/>
      <c r="AT19" s="579"/>
      <c r="AU19" s="633">
        <f t="shared" si="1"/>
        <v>0</v>
      </c>
      <c r="AV19" s="641"/>
      <c r="AW19" s="633">
        <f t="shared" si="2"/>
        <v>0</v>
      </c>
      <c r="AX19" s="641"/>
      <c r="AY19" s="648"/>
      <c r="AZ19" s="653"/>
      <c r="BA19" s="653"/>
      <c r="BB19" s="653"/>
      <c r="BC19" s="653"/>
      <c r="BD19" s="658"/>
    </row>
    <row r="20" spans="1:56" ht="39.950000000000003" customHeight="1">
      <c r="A20" s="442"/>
      <c r="B20" s="450">
        <f t="shared" si="3"/>
        <v>8</v>
      </c>
      <c r="C20" s="458"/>
      <c r="D20" s="473"/>
      <c r="E20" s="484"/>
      <c r="F20" s="490"/>
      <c r="G20" s="499"/>
      <c r="H20" s="505"/>
      <c r="I20" s="505"/>
      <c r="J20" s="505"/>
      <c r="K20" s="517"/>
      <c r="L20" s="521"/>
      <c r="M20" s="530"/>
      <c r="N20" s="530"/>
      <c r="O20" s="542"/>
      <c r="P20" s="552"/>
      <c r="Q20" s="560"/>
      <c r="R20" s="560"/>
      <c r="S20" s="560"/>
      <c r="T20" s="560"/>
      <c r="U20" s="560"/>
      <c r="V20" s="579"/>
      <c r="W20" s="552"/>
      <c r="X20" s="560"/>
      <c r="Y20" s="560"/>
      <c r="Z20" s="560"/>
      <c r="AA20" s="560"/>
      <c r="AB20" s="560"/>
      <c r="AC20" s="579"/>
      <c r="AD20" s="552"/>
      <c r="AE20" s="560"/>
      <c r="AF20" s="560"/>
      <c r="AG20" s="560"/>
      <c r="AH20" s="560"/>
      <c r="AI20" s="560"/>
      <c r="AJ20" s="579"/>
      <c r="AK20" s="552"/>
      <c r="AL20" s="560"/>
      <c r="AM20" s="560"/>
      <c r="AN20" s="560"/>
      <c r="AO20" s="560"/>
      <c r="AP20" s="560"/>
      <c r="AQ20" s="579"/>
      <c r="AR20" s="552"/>
      <c r="AS20" s="560"/>
      <c r="AT20" s="579"/>
      <c r="AU20" s="633">
        <f t="shared" si="1"/>
        <v>0</v>
      </c>
      <c r="AV20" s="641"/>
      <c r="AW20" s="633">
        <f t="shared" si="2"/>
        <v>0</v>
      </c>
      <c r="AX20" s="641"/>
      <c r="AY20" s="648"/>
      <c r="AZ20" s="653"/>
      <c r="BA20" s="653"/>
      <c r="BB20" s="653"/>
      <c r="BC20" s="653"/>
      <c r="BD20" s="658"/>
    </row>
    <row r="21" spans="1:56" ht="39.950000000000003" customHeight="1">
      <c r="A21" s="442"/>
      <c r="B21" s="450">
        <f t="shared" si="3"/>
        <v>9</v>
      </c>
      <c r="C21" s="458"/>
      <c r="D21" s="473"/>
      <c r="E21" s="484"/>
      <c r="F21" s="490"/>
      <c r="G21" s="499"/>
      <c r="H21" s="505"/>
      <c r="I21" s="505"/>
      <c r="J21" s="505"/>
      <c r="K21" s="517"/>
      <c r="L21" s="521"/>
      <c r="M21" s="530"/>
      <c r="N21" s="530"/>
      <c r="O21" s="542"/>
      <c r="P21" s="552"/>
      <c r="Q21" s="560"/>
      <c r="R21" s="560"/>
      <c r="S21" s="560"/>
      <c r="T21" s="560"/>
      <c r="U21" s="560"/>
      <c r="V21" s="579"/>
      <c r="W21" s="552"/>
      <c r="X21" s="560"/>
      <c r="Y21" s="560"/>
      <c r="Z21" s="560"/>
      <c r="AA21" s="560"/>
      <c r="AB21" s="560"/>
      <c r="AC21" s="579"/>
      <c r="AD21" s="552"/>
      <c r="AE21" s="560"/>
      <c r="AF21" s="560"/>
      <c r="AG21" s="560"/>
      <c r="AH21" s="560"/>
      <c r="AI21" s="560"/>
      <c r="AJ21" s="579"/>
      <c r="AK21" s="552"/>
      <c r="AL21" s="560"/>
      <c r="AM21" s="560"/>
      <c r="AN21" s="560"/>
      <c r="AO21" s="560"/>
      <c r="AP21" s="560"/>
      <c r="AQ21" s="579"/>
      <c r="AR21" s="552"/>
      <c r="AS21" s="560"/>
      <c r="AT21" s="579"/>
      <c r="AU21" s="633">
        <f t="shared" si="1"/>
        <v>0</v>
      </c>
      <c r="AV21" s="641"/>
      <c r="AW21" s="633">
        <f t="shared" si="2"/>
        <v>0</v>
      </c>
      <c r="AX21" s="641"/>
      <c r="AY21" s="648"/>
      <c r="AZ21" s="653"/>
      <c r="BA21" s="653"/>
      <c r="BB21" s="653"/>
      <c r="BC21" s="653"/>
      <c r="BD21" s="658"/>
    </row>
    <row r="22" spans="1:56" ht="39.950000000000003" customHeight="1">
      <c r="A22" s="442"/>
      <c r="B22" s="450">
        <f t="shared" si="3"/>
        <v>10</v>
      </c>
      <c r="C22" s="458"/>
      <c r="D22" s="473"/>
      <c r="E22" s="484"/>
      <c r="F22" s="490"/>
      <c r="G22" s="499"/>
      <c r="H22" s="505"/>
      <c r="I22" s="505"/>
      <c r="J22" s="505"/>
      <c r="K22" s="517"/>
      <c r="L22" s="521"/>
      <c r="M22" s="530"/>
      <c r="N22" s="530"/>
      <c r="O22" s="542"/>
      <c r="P22" s="552"/>
      <c r="Q22" s="560"/>
      <c r="R22" s="560"/>
      <c r="S22" s="560"/>
      <c r="T22" s="560"/>
      <c r="U22" s="560"/>
      <c r="V22" s="579"/>
      <c r="W22" s="552"/>
      <c r="X22" s="560"/>
      <c r="Y22" s="560"/>
      <c r="Z22" s="560"/>
      <c r="AA22" s="560"/>
      <c r="AB22" s="560"/>
      <c r="AC22" s="579"/>
      <c r="AD22" s="552"/>
      <c r="AE22" s="560"/>
      <c r="AF22" s="560"/>
      <c r="AG22" s="560"/>
      <c r="AH22" s="560"/>
      <c r="AI22" s="560"/>
      <c r="AJ22" s="579"/>
      <c r="AK22" s="552"/>
      <c r="AL22" s="560"/>
      <c r="AM22" s="560"/>
      <c r="AN22" s="560"/>
      <c r="AO22" s="560"/>
      <c r="AP22" s="560"/>
      <c r="AQ22" s="579"/>
      <c r="AR22" s="552"/>
      <c r="AS22" s="560"/>
      <c r="AT22" s="579"/>
      <c r="AU22" s="633">
        <f t="shared" si="1"/>
        <v>0</v>
      </c>
      <c r="AV22" s="641"/>
      <c r="AW22" s="633">
        <f t="shared" si="2"/>
        <v>0</v>
      </c>
      <c r="AX22" s="641"/>
      <c r="AY22" s="648"/>
      <c r="AZ22" s="653"/>
      <c r="BA22" s="653"/>
      <c r="BB22" s="653"/>
      <c r="BC22" s="653"/>
      <c r="BD22" s="658"/>
    </row>
    <row r="23" spans="1:56" ht="39.950000000000003" customHeight="1">
      <c r="A23" s="442"/>
      <c r="B23" s="450">
        <f t="shared" si="3"/>
        <v>11</v>
      </c>
      <c r="C23" s="458"/>
      <c r="D23" s="473"/>
      <c r="E23" s="484"/>
      <c r="F23" s="490"/>
      <c r="G23" s="499"/>
      <c r="H23" s="505"/>
      <c r="I23" s="505"/>
      <c r="J23" s="505"/>
      <c r="K23" s="517"/>
      <c r="L23" s="521"/>
      <c r="M23" s="530"/>
      <c r="N23" s="530"/>
      <c r="O23" s="542"/>
      <c r="P23" s="552"/>
      <c r="Q23" s="560"/>
      <c r="R23" s="560"/>
      <c r="S23" s="560"/>
      <c r="T23" s="560"/>
      <c r="U23" s="560"/>
      <c r="V23" s="579"/>
      <c r="W23" s="552"/>
      <c r="X23" s="560"/>
      <c r="Y23" s="560"/>
      <c r="Z23" s="560"/>
      <c r="AA23" s="560"/>
      <c r="AB23" s="560"/>
      <c r="AC23" s="579"/>
      <c r="AD23" s="552"/>
      <c r="AE23" s="560"/>
      <c r="AF23" s="560"/>
      <c r="AG23" s="560"/>
      <c r="AH23" s="560"/>
      <c r="AI23" s="560"/>
      <c r="AJ23" s="579"/>
      <c r="AK23" s="552"/>
      <c r="AL23" s="560"/>
      <c r="AM23" s="560"/>
      <c r="AN23" s="560"/>
      <c r="AO23" s="560"/>
      <c r="AP23" s="560"/>
      <c r="AQ23" s="579"/>
      <c r="AR23" s="552"/>
      <c r="AS23" s="560"/>
      <c r="AT23" s="579"/>
      <c r="AU23" s="633">
        <f t="shared" si="1"/>
        <v>0</v>
      </c>
      <c r="AV23" s="641"/>
      <c r="AW23" s="633">
        <f t="shared" si="2"/>
        <v>0</v>
      </c>
      <c r="AX23" s="641"/>
      <c r="AY23" s="648"/>
      <c r="AZ23" s="653"/>
      <c r="BA23" s="653"/>
      <c r="BB23" s="653"/>
      <c r="BC23" s="653"/>
      <c r="BD23" s="658"/>
    </row>
    <row r="24" spans="1:56" ht="39.950000000000003" customHeight="1">
      <c r="A24" s="442"/>
      <c r="B24" s="450">
        <f t="shared" si="3"/>
        <v>12</v>
      </c>
      <c r="C24" s="458"/>
      <c r="D24" s="473"/>
      <c r="E24" s="484"/>
      <c r="F24" s="490"/>
      <c r="G24" s="499"/>
      <c r="H24" s="505"/>
      <c r="I24" s="505"/>
      <c r="J24" s="505"/>
      <c r="K24" s="517"/>
      <c r="L24" s="521"/>
      <c r="M24" s="530"/>
      <c r="N24" s="530"/>
      <c r="O24" s="542"/>
      <c r="P24" s="552"/>
      <c r="Q24" s="560"/>
      <c r="R24" s="560"/>
      <c r="S24" s="560"/>
      <c r="T24" s="560"/>
      <c r="U24" s="560"/>
      <c r="V24" s="579"/>
      <c r="W24" s="552"/>
      <c r="X24" s="560"/>
      <c r="Y24" s="560"/>
      <c r="Z24" s="560"/>
      <c r="AA24" s="560"/>
      <c r="AB24" s="560"/>
      <c r="AC24" s="579"/>
      <c r="AD24" s="552"/>
      <c r="AE24" s="560"/>
      <c r="AF24" s="560"/>
      <c r="AG24" s="560"/>
      <c r="AH24" s="560"/>
      <c r="AI24" s="560"/>
      <c r="AJ24" s="579"/>
      <c r="AK24" s="552"/>
      <c r="AL24" s="560"/>
      <c r="AM24" s="560"/>
      <c r="AN24" s="560"/>
      <c r="AO24" s="560"/>
      <c r="AP24" s="560"/>
      <c r="AQ24" s="579"/>
      <c r="AR24" s="552"/>
      <c r="AS24" s="560"/>
      <c r="AT24" s="579"/>
      <c r="AU24" s="633">
        <f t="shared" si="1"/>
        <v>0</v>
      </c>
      <c r="AV24" s="641"/>
      <c r="AW24" s="633">
        <f t="shared" si="2"/>
        <v>0</v>
      </c>
      <c r="AX24" s="641"/>
      <c r="AY24" s="648"/>
      <c r="AZ24" s="653"/>
      <c r="BA24" s="653"/>
      <c r="BB24" s="653"/>
      <c r="BC24" s="653"/>
      <c r="BD24" s="658"/>
    </row>
    <row r="25" spans="1:56" ht="39.950000000000003" customHeight="1">
      <c r="A25" s="442"/>
      <c r="B25" s="450">
        <f t="shared" si="3"/>
        <v>13</v>
      </c>
      <c r="C25" s="458"/>
      <c r="D25" s="473"/>
      <c r="E25" s="484"/>
      <c r="F25" s="490"/>
      <c r="G25" s="499"/>
      <c r="H25" s="505"/>
      <c r="I25" s="505"/>
      <c r="J25" s="505"/>
      <c r="K25" s="517"/>
      <c r="L25" s="521"/>
      <c r="M25" s="530"/>
      <c r="N25" s="530"/>
      <c r="O25" s="542"/>
      <c r="P25" s="552"/>
      <c r="Q25" s="560"/>
      <c r="R25" s="560"/>
      <c r="S25" s="560"/>
      <c r="T25" s="560"/>
      <c r="U25" s="560"/>
      <c r="V25" s="579"/>
      <c r="W25" s="552"/>
      <c r="X25" s="560"/>
      <c r="Y25" s="560"/>
      <c r="Z25" s="560"/>
      <c r="AA25" s="560"/>
      <c r="AB25" s="560"/>
      <c r="AC25" s="579"/>
      <c r="AD25" s="552"/>
      <c r="AE25" s="560"/>
      <c r="AF25" s="560"/>
      <c r="AG25" s="560"/>
      <c r="AH25" s="560"/>
      <c r="AI25" s="560"/>
      <c r="AJ25" s="579"/>
      <c r="AK25" s="552"/>
      <c r="AL25" s="560"/>
      <c r="AM25" s="560"/>
      <c r="AN25" s="560"/>
      <c r="AO25" s="560"/>
      <c r="AP25" s="560"/>
      <c r="AQ25" s="579"/>
      <c r="AR25" s="552"/>
      <c r="AS25" s="560"/>
      <c r="AT25" s="579"/>
      <c r="AU25" s="633">
        <f t="shared" si="1"/>
        <v>0</v>
      </c>
      <c r="AV25" s="641"/>
      <c r="AW25" s="633">
        <f t="shared" si="2"/>
        <v>0</v>
      </c>
      <c r="AX25" s="641"/>
      <c r="AY25" s="648"/>
      <c r="AZ25" s="653"/>
      <c r="BA25" s="653"/>
      <c r="BB25" s="653"/>
      <c r="BC25" s="653"/>
      <c r="BD25" s="658"/>
    </row>
    <row r="26" spans="1:56" ht="39.950000000000003" customHeight="1">
      <c r="A26" s="442"/>
      <c r="B26" s="450">
        <f t="shared" si="3"/>
        <v>14</v>
      </c>
      <c r="C26" s="458"/>
      <c r="D26" s="473"/>
      <c r="E26" s="484"/>
      <c r="F26" s="490"/>
      <c r="G26" s="499"/>
      <c r="H26" s="505"/>
      <c r="I26" s="505"/>
      <c r="J26" s="505"/>
      <c r="K26" s="517"/>
      <c r="L26" s="521"/>
      <c r="M26" s="530"/>
      <c r="N26" s="530"/>
      <c r="O26" s="542"/>
      <c r="P26" s="552"/>
      <c r="Q26" s="560"/>
      <c r="R26" s="560"/>
      <c r="S26" s="560"/>
      <c r="T26" s="560"/>
      <c r="U26" s="560"/>
      <c r="V26" s="579"/>
      <c r="W26" s="552"/>
      <c r="X26" s="560"/>
      <c r="Y26" s="560"/>
      <c r="Z26" s="560"/>
      <c r="AA26" s="560"/>
      <c r="AB26" s="560"/>
      <c r="AC26" s="579"/>
      <c r="AD26" s="552"/>
      <c r="AE26" s="560"/>
      <c r="AF26" s="560"/>
      <c r="AG26" s="560"/>
      <c r="AH26" s="560"/>
      <c r="AI26" s="560"/>
      <c r="AJ26" s="579"/>
      <c r="AK26" s="552"/>
      <c r="AL26" s="560"/>
      <c r="AM26" s="560"/>
      <c r="AN26" s="560"/>
      <c r="AO26" s="560"/>
      <c r="AP26" s="560"/>
      <c r="AQ26" s="579"/>
      <c r="AR26" s="552"/>
      <c r="AS26" s="560"/>
      <c r="AT26" s="579"/>
      <c r="AU26" s="633">
        <f t="shared" si="1"/>
        <v>0</v>
      </c>
      <c r="AV26" s="641"/>
      <c r="AW26" s="633">
        <f t="shared" si="2"/>
        <v>0</v>
      </c>
      <c r="AX26" s="641"/>
      <c r="AY26" s="648"/>
      <c r="AZ26" s="653"/>
      <c r="BA26" s="653"/>
      <c r="BB26" s="653"/>
      <c r="BC26" s="653"/>
      <c r="BD26" s="658"/>
    </row>
    <row r="27" spans="1:56" ht="39.950000000000003" customHeight="1">
      <c r="A27" s="442"/>
      <c r="B27" s="450">
        <f t="shared" si="3"/>
        <v>15</v>
      </c>
      <c r="C27" s="458"/>
      <c r="D27" s="473"/>
      <c r="E27" s="484"/>
      <c r="F27" s="490"/>
      <c r="G27" s="499"/>
      <c r="H27" s="505"/>
      <c r="I27" s="505"/>
      <c r="J27" s="505"/>
      <c r="K27" s="517"/>
      <c r="L27" s="521"/>
      <c r="M27" s="530"/>
      <c r="N27" s="530"/>
      <c r="O27" s="542"/>
      <c r="P27" s="552"/>
      <c r="Q27" s="560"/>
      <c r="R27" s="560"/>
      <c r="S27" s="560"/>
      <c r="T27" s="560"/>
      <c r="U27" s="560"/>
      <c r="V27" s="579"/>
      <c r="W27" s="552"/>
      <c r="X27" s="560"/>
      <c r="Y27" s="560"/>
      <c r="Z27" s="560"/>
      <c r="AA27" s="560"/>
      <c r="AB27" s="560"/>
      <c r="AC27" s="579"/>
      <c r="AD27" s="552"/>
      <c r="AE27" s="560"/>
      <c r="AF27" s="560"/>
      <c r="AG27" s="560"/>
      <c r="AH27" s="560"/>
      <c r="AI27" s="560"/>
      <c r="AJ27" s="579"/>
      <c r="AK27" s="552"/>
      <c r="AL27" s="560"/>
      <c r="AM27" s="560"/>
      <c r="AN27" s="560"/>
      <c r="AO27" s="560"/>
      <c r="AP27" s="560"/>
      <c r="AQ27" s="579"/>
      <c r="AR27" s="552"/>
      <c r="AS27" s="560"/>
      <c r="AT27" s="579"/>
      <c r="AU27" s="633">
        <f t="shared" si="1"/>
        <v>0</v>
      </c>
      <c r="AV27" s="641"/>
      <c r="AW27" s="633">
        <f t="shared" si="2"/>
        <v>0</v>
      </c>
      <c r="AX27" s="641"/>
      <c r="AY27" s="648"/>
      <c r="AZ27" s="653"/>
      <c r="BA27" s="653"/>
      <c r="BB27" s="653"/>
      <c r="BC27" s="653"/>
      <c r="BD27" s="658"/>
    </row>
    <row r="28" spans="1:56" ht="39.950000000000003" customHeight="1">
      <c r="A28" s="442"/>
      <c r="B28" s="450">
        <f t="shared" si="3"/>
        <v>16</v>
      </c>
      <c r="C28" s="458"/>
      <c r="D28" s="473"/>
      <c r="E28" s="484"/>
      <c r="F28" s="490"/>
      <c r="G28" s="499"/>
      <c r="H28" s="505"/>
      <c r="I28" s="505"/>
      <c r="J28" s="505"/>
      <c r="K28" s="517"/>
      <c r="L28" s="521"/>
      <c r="M28" s="530"/>
      <c r="N28" s="530"/>
      <c r="O28" s="542"/>
      <c r="P28" s="552"/>
      <c r="Q28" s="560"/>
      <c r="R28" s="560"/>
      <c r="S28" s="560"/>
      <c r="T28" s="560"/>
      <c r="U28" s="560"/>
      <c r="V28" s="579"/>
      <c r="W28" s="552"/>
      <c r="X28" s="560"/>
      <c r="Y28" s="560"/>
      <c r="Z28" s="560"/>
      <c r="AA28" s="560"/>
      <c r="AB28" s="560"/>
      <c r="AC28" s="579"/>
      <c r="AD28" s="552"/>
      <c r="AE28" s="560"/>
      <c r="AF28" s="560"/>
      <c r="AG28" s="560"/>
      <c r="AH28" s="560"/>
      <c r="AI28" s="560"/>
      <c r="AJ28" s="579"/>
      <c r="AK28" s="552"/>
      <c r="AL28" s="560"/>
      <c r="AM28" s="560"/>
      <c r="AN28" s="560"/>
      <c r="AO28" s="560"/>
      <c r="AP28" s="560"/>
      <c r="AQ28" s="579"/>
      <c r="AR28" s="552"/>
      <c r="AS28" s="560"/>
      <c r="AT28" s="579"/>
      <c r="AU28" s="633">
        <f t="shared" si="1"/>
        <v>0</v>
      </c>
      <c r="AV28" s="641"/>
      <c r="AW28" s="633">
        <f t="shared" si="2"/>
        <v>0</v>
      </c>
      <c r="AX28" s="641"/>
      <c r="AY28" s="648"/>
      <c r="AZ28" s="653"/>
      <c r="BA28" s="653"/>
      <c r="BB28" s="653"/>
      <c r="BC28" s="653"/>
      <c r="BD28" s="658"/>
    </row>
    <row r="29" spans="1:56" ht="39.950000000000003" customHeight="1">
      <c r="A29" s="442"/>
      <c r="B29" s="450">
        <f t="shared" si="3"/>
        <v>17</v>
      </c>
      <c r="C29" s="458"/>
      <c r="D29" s="473"/>
      <c r="E29" s="484"/>
      <c r="F29" s="490"/>
      <c r="G29" s="499"/>
      <c r="H29" s="505"/>
      <c r="I29" s="505"/>
      <c r="J29" s="505"/>
      <c r="K29" s="517"/>
      <c r="L29" s="521"/>
      <c r="M29" s="530"/>
      <c r="N29" s="530"/>
      <c r="O29" s="542"/>
      <c r="P29" s="552"/>
      <c r="Q29" s="560"/>
      <c r="R29" s="560"/>
      <c r="S29" s="560"/>
      <c r="T29" s="560"/>
      <c r="U29" s="560"/>
      <c r="V29" s="579"/>
      <c r="W29" s="552"/>
      <c r="X29" s="560"/>
      <c r="Y29" s="560"/>
      <c r="Z29" s="560"/>
      <c r="AA29" s="560"/>
      <c r="AB29" s="560"/>
      <c r="AC29" s="579"/>
      <c r="AD29" s="552"/>
      <c r="AE29" s="560"/>
      <c r="AF29" s="560"/>
      <c r="AG29" s="560"/>
      <c r="AH29" s="560"/>
      <c r="AI29" s="560"/>
      <c r="AJ29" s="579"/>
      <c r="AK29" s="552"/>
      <c r="AL29" s="560"/>
      <c r="AM29" s="560"/>
      <c r="AN29" s="560"/>
      <c r="AO29" s="560"/>
      <c r="AP29" s="560"/>
      <c r="AQ29" s="579"/>
      <c r="AR29" s="552"/>
      <c r="AS29" s="560"/>
      <c r="AT29" s="579"/>
      <c r="AU29" s="633">
        <f t="shared" si="1"/>
        <v>0</v>
      </c>
      <c r="AV29" s="641"/>
      <c r="AW29" s="633">
        <f t="shared" si="2"/>
        <v>0</v>
      </c>
      <c r="AX29" s="641"/>
      <c r="AY29" s="648"/>
      <c r="AZ29" s="653"/>
      <c r="BA29" s="653"/>
      <c r="BB29" s="653"/>
      <c r="BC29" s="653"/>
      <c r="BD29" s="658"/>
    </row>
    <row r="30" spans="1:56" ht="39.950000000000003" customHeight="1">
      <c r="A30" s="442"/>
      <c r="B30" s="451">
        <f t="shared" si="3"/>
        <v>18</v>
      </c>
      <c r="C30" s="459"/>
      <c r="D30" s="474"/>
      <c r="E30" s="485"/>
      <c r="F30" s="491"/>
      <c r="G30" s="500"/>
      <c r="H30" s="506"/>
      <c r="I30" s="506"/>
      <c r="J30" s="506"/>
      <c r="K30" s="518"/>
      <c r="L30" s="522"/>
      <c r="M30" s="531"/>
      <c r="N30" s="531"/>
      <c r="O30" s="543"/>
      <c r="P30" s="553"/>
      <c r="Q30" s="561"/>
      <c r="R30" s="561"/>
      <c r="S30" s="561"/>
      <c r="T30" s="561"/>
      <c r="U30" s="561"/>
      <c r="V30" s="580"/>
      <c r="W30" s="553"/>
      <c r="X30" s="561"/>
      <c r="Y30" s="561"/>
      <c r="Z30" s="561"/>
      <c r="AA30" s="561"/>
      <c r="AB30" s="561"/>
      <c r="AC30" s="580"/>
      <c r="AD30" s="553"/>
      <c r="AE30" s="561"/>
      <c r="AF30" s="561"/>
      <c r="AG30" s="561"/>
      <c r="AH30" s="561"/>
      <c r="AI30" s="561"/>
      <c r="AJ30" s="580"/>
      <c r="AK30" s="553"/>
      <c r="AL30" s="561"/>
      <c r="AM30" s="561"/>
      <c r="AN30" s="561"/>
      <c r="AO30" s="561"/>
      <c r="AP30" s="561"/>
      <c r="AQ30" s="580"/>
      <c r="AR30" s="553"/>
      <c r="AS30" s="561"/>
      <c r="AT30" s="580"/>
      <c r="AU30" s="634">
        <f t="shared" si="1"/>
        <v>0</v>
      </c>
      <c r="AV30" s="642"/>
      <c r="AW30" s="634">
        <f t="shared" si="2"/>
        <v>0</v>
      </c>
      <c r="AX30" s="642"/>
      <c r="AY30" s="649"/>
      <c r="AZ30" s="654"/>
      <c r="BA30" s="654"/>
      <c r="BB30" s="654"/>
      <c r="BC30" s="654"/>
      <c r="BD30" s="659"/>
    </row>
    <row r="31" spans="1:56" ht="20.25" customHeight="1">
      <c r="A31" s="442"/>
      <c r="B31" s="442"/>
      <c r="C31" s="460"/>
      <c r="D31" s="475"/>
      <c r="E31" s="486"/>
      <c r="F31" s="492"/>
      <c r="G31" s="492"/>
      <c r="H31" s="492"/>
      <c r="I31" s="492"/>
      <c r="J31" s="492"/>
      <c r="K31" s="492"/>
      <c r="L31" s="492"/>
      <c r="M31" s="492"/>
      <c r="N31" s="492"/>
      <c r="O31" s="492"/>
      <c r="P31" s="492"/>
      <c r="Q31" s="492"/>
      <c r="R31" s="492"/>
      <c r="S31" s="492"/>
      <c r="T31" s="492"/>
      <c r="U31" s="492"/>
      <c r="V31" s="492"/>
      <c r="W31" s="492"/>
      <c r="X31" s="492"/>
      <c r="Y31" s="492"/>
      <c r="Z31" s="492"/>
      <c r="AA31" s="492"/>
      <c r="AB31" s="492"/>
      <c r="AC31" s="604"/>
      <c r="AD31" s="492"/>
      <c r="AE31" s="492"/>
      <c r="AF31" s="492"/>
      <c r="AG31" s="492"/>
      <c r="AH31" s="492"/>
      <c r="AI31" s="492"/>
      <c r="AJ31" s="492"/>
      <c r="AK31" s="492"/>
      <c r="AL31" s="492"/>
      <c r="AM31" s="492"/>
      <c r="AN31" s="492"/>
      <c r="AO31" s="492"/>
      <c r="AP31" s="492"/>
      <c r="AQ31" s="492"/>
      <c r="AR31" s="492"/>
      <c r="AS31" s="492"/>
      <c r="AT31" s="492"/>
      <c r="AU31" s="492"/>
      <c r="AV31" s="442"/>
      <c r="AW31" s="442"/>
      <c r="AX31" s="442"/>
      <c r="AY31" s="442"/>
      <c r="AZ31" s="442"/>
      <c r="BA31" s="442"/>
      <c r="BB31" s="442"/>
      <c r="BC31" s="442"/>
      <c r="BD31" s="442"/>
    </row>
    <row r="32" spans="1:56" ht="20.25" customHeight="1">
      <c r="A32" s="442"/>
      <c r="B32" s="442"/>
      <c r="C32" s="461" t="s">
        <v>188</v>
      </c>
      <c r="D32" s="475"/>
      <c r="E32" s="486"/>
      <c r="F32" s="492"/>
      <c r="G32" s="492"/>
      <c r="H32" s="492"/>
      <c r="I32" s="492"/>
      <c r="J32" s="492"/>
      <c r="K32" s="492"/>
      <c r="L32" s="492"/>
      <c r="M32" s="492"/>
      <c r="N32" s="492"/>
      <c r="O32" s="492"/>
      <c r="P32" s="492"/>
      <c r="Q32" s="492"/>
      <c r="R32" s="492"/>
      <c r="S32" s="492"/>
      <c r="T32" s="492"/>
      <c r="U32" s="492"/>
      <c r="V32" s="492"/>
      <c r="W32" s="492"/>
      <c r="X32" s="492"/>
      <c r="Y32" s="492"/>
      <c r="Z32" s="492"/>
      <c r="AA32" s="492"/>
      <c r="AB32" s="492"/>
      <c r="AC32" s="604"/>
      <c r="AD32" s="492"/>
      <c r="AE32" s="492"/>
      <c r="AF32" s="492"/>
      <c r="AG32" s="492"/>
      <c r="AH32" s="492"/>
      <c r="AI32" s="492"/>
      <c r="AJ32" s="492"/>
      <c r="AK32" s="492"/>
      <c r="AL32" s="492"/>
      <c r="AM32" s="492"/>
      <c r="AN32" s="492"/>
      <c r="AO32" s="492"/>
      <c r="AP32" s="492"/>
      <c r="AQ32" s="492"/>
      <c r="AR32" s="492"/>
      <c r="AS32" s="492"/>
      <c r="AT32" s="492"/>
      <c r="AU32" s="492"/>
      <c r="AV32" s="442"/>
      <c r="AW32" s="442"/>
      <c r="AX32" s="442"/>
      <c r="AY32" s="442"/>
      <c r="AZ32" s="442"/>
      <c r="BA32" s="442"/>
      <c r="BB32" s="442"/>
      <c r="BC32" s="442"/>
      <c r="BD32" s="442"/>
    </row>
    <row r="33" spans="1:56" ht="20.25" customHeight="1">
      <c r="A33" s="442"/>
      <c r="B33" s="442"/>
      <c r="C33" s="461" t="s">
        <v>189</v>
      </c>
      <c r="D33" s="476"/>
      <c r="E33" s="476"/>
      <c r="F33" s="479"/>
      <c r="G33" s="479"/>
      <c r="H33" s="479"/>
      <c r="I33" s="479"/>
      <c r="J33" s="479"/>
      <c r="K33" s="479"/>
      <c r="L33" s="479"/>
      <c r="M33" s="479"/>
      <c r="N33" s="479"/>
      <c r="O33" s="479"/>
      <c r="P33" s="479"/>
      <c r="Q33" s="479" t="s">
        <v>206</v>
      </c>
      <c r="R33" s="479"/>
      <c r="S33" s="479"/>
      <c r="T33" s="479"/>
      <c r="U33" s="479"/>
      <c r="V33" s="479"/>
      <c r="W33" s="479"/>
      <c r="X33" s="479"/>
      <c r="Y33" s="479"/>
      <c r="Z33" s="479"/>
      <c r="AA33" s="534"/>
      <c r="AB33" s="479"/>
      <c r="AC33" s="479"/>
      <c r="AD33" s="479"/>
      <c r="AE33" s="479"/>
      <c r="AF33" s="479"/>
      <c r="AG33" s="479"/>
      <c r="AH33" s="479"/>
      <c r="AI33" s="479" t="s">
        <v>233</v>
      </c>
      <c r="AJ33" s="479"/>
      <c r="AK33" s="479"/>
      <c r="AL33" s="479"/>
      <c r="AM33" s="479"/>
      <c r="AN33" s="479"/>
      <c r="AO33" s="610"/>
      <c r="AP33" s="610"/>
      <c r="AQ33" s="610"/>
      <c r="AR33" s="610"/>
      <c r="AS33" s="611"/>
      <c r="AT33" s="610"/>
      <c r="AU33" s="610"/>
      <c r="AV33" s="610"/>
      <c r="AW33" s="610"/>
      <c r="AX33" s="442"/>
      <c r="AY33" s="442"/>
      <c r="AZ33" s="442"/>
      <c r="BA33" s="442"/>
      <c r="BB33" s="442"/>
      <c r="BC33" s="442"/>
      <c r="BD33" s="442"/>
    </row>
    <row r="34" spans="1:56" ht="20.25" customHeight="1">
      <c r="A34" s="442"/>
      <c r="B34" s="442"/>
      <c r="C34" s="461" t="s">
        <v>71</v>
      </c>
      <c r="D34" s="476"/>
      <c r="E34" s="476"/>
      <c r="F34" s="479"/>
      <c r="G34" s="479"/>
      <c r="H34" s="479"/>
      <c r="I34" s="479"/>
      <c r="J34" s="479"/>
      <c r="K34" s="479"/>
      <c r="L34" s="523" t="s">
        <v>200</v>
      </c>
      <c r="M34" s="523"/>
      <c r="N34" s="479"/>
      <c r="O34" s="479"/>
      <c r="P34" s="479"/>
      <c r="Q34" s="479"/>
      <c r="R34" s="488" t="s">
        <v>92</v>
      </c>
      <c r="S34" s="488"/>
      <c r="T34" s="488" t="s">
        <v>215</v>
      </c>
      <c r="U34" s="488"/>
      <c r="V34" s="488"/>
      <c r="W34" s="488"/>
      <c r="X34" s="479"/>
      <c r="Y34" s="589" t="s">
        <v>50</v>
      </c>
      <c r="Z34" s="589"/>
      <c r="AA34" s="589"/>
      <c r="AB34" s="589"/>
      <c r="AC34" s="461"/>
      <c r="AD34" s="461"/>
      <c r="AE34" s="488" t="s">
        <v>93</v>
      </c>
      <c r="AF34" s="488"/>
      <c r="AG34" s="479"/>
      <c r="AH34" s="479"/>
      <c r="AI34" s="524" t="s">
        <v>171</v>
      </c>
      <c r="AJ34" s="532"/>
      <c r="AK34" s="524" t="s">
        <v>181</v>
      </c>
      <c r="AL34" s="587"/>
      <c r="AM34" s="587"/>
      <c r="AN34" s="532"/>
      <c r="AO34" s="610"/>
      <c r="AP34" s="610"/>
      <c r="AQ34" s="610"/>
      <c r="AR34" s="610"/>
      <c r="AS34" s="624"/>
      <c r="AT34" s="624"/>
      <c r="AU34" s="610"/>
      <c r="AV34" s="610"/>
      <c r="AW34" s="610"/>
      <c r="AX34" s="442"/>
      <c r="AY34" s="442"/>
      <c r="AZ34" s="442"/>
      <c r="BA34" s="442"/>
      <c r="BB34" s="442"/>
      <c r="BC34" s="442"/>
      <c r="BD34" s="442"/>
    </row>
    <row r="35" spans="1:56" ht="20.25" customHeight="1">
      <c r="A35" s="442"/>
      <c r="B35" s="442"/>
      <c r="C35" s="462"/>
      <c r="D35" s="477"/>
      <c r="E35" s="487"/>
      <c r="F35" s="493">
        <f>IF(AB2=1,10,IF(AB2=2,11,IF(AB2=3,12,AB2-3)))</f>
        <v>1</v>
      </c>
      <c r="G35" s="501"/>
      <c r="H35" s="493">
        <f>IF(AB2=1,11,IF(AB2=2,12,AB2-2))</f>
        <v>2</v>
      </c>
      <c r="I35" s="501"/>
      <c r="J35" s="493">
        <f>IF(AB2=1,12,AB2-1)</f>
        <v>3</v>
      </c>
      <c r="K35" s="501"/>
      <c r="L35" s="524" t="s">
        <v>193</v>
      </c>
      <c r="M35" s="532"/>
      <c r="N35" s="479"/>
      <c r="O35" s="479"/>
      <c r="P35" s="479"/>
      <c r="Q35" s="479"/>
      <c r="R35" s="464"/>
      <c r="S35" s="464"/>
      <c r="T35" s="464" t="s">
        <v>216</v>
      </c>
      <c r="U35" s="464"/>
      <c r="V35" s="464" t="s">
        <v>217</v>
      </c>
      <c r="W35" s="464"/>
      <c r="X35" s="479"/>
      <c r="Y35" s="464" t="s">
        <v>216</v>
      </c>
      <c r="Z35" s="464"/>
      <c r="AA35" s="464" t="s">
        <v>217</v>
      </c>
      <c r="AB35" s="464"/>
      <c r="AC35" s="461"/>
      <c r="AD35" s="461"/>
      <c r="AE35" s="488" t="s">
        <v>174</v>
      </c>
      <c r="AF35" s="488"/>
      <c r="AG35" s="479"/>
      <c r="AH35" s="479"/>
      <c r="AI35" s="524" t="s">
        <v>172</v>
      </c>
      <c r="AJ35" s="532"/>
      <c r="AK35" s="524" t="s">
        <v>182</v>
      </c>
      <c r="AL35" s="587"/>
      <c r="AM35" s="587"/>
      <c r="AN35" s="532"/>
      <c r="AO35" s="621"/>
      <c r="AP35" s="621"/>
      <c r="AQ35" s="610"/>
      <c r="AR35" s="609"/>
      <c r="AS35" s="621"/>
      <c r="AT35" s="621"/>
      <c r="AU35" s="610"/>
      <c r="AV35" s="610"/>
      <c r="AW35" s="610"/>
      <c r="AX35" s="442"/>
      <c r="AY35" s="442"/>
      <c r="AZ35" s="442"/>
      <c r="BA35" s="442"/>
      <c r="BB35" s="442"/>
      <c r="BC35" s="442"/>
      <c r="BD35" s="442"/>
    </row>
    <row r="36" spans="1:56" ht="20.25" customHeight="1">
      <c r="A36" s="442"/>
      <c r="B36" s="442"/>
      <c r="C36" s="462" t="s">
        <v>136</v>
      </c>
      <c r="D36" s="477"/>
      <c r="E36" s="487"/>
      <c r="F36" s="494"/>
      <c r="G36" s="494"/>
      <c r="H36" s="494"/>
      <c r="I36" s="494"/>
      <c r="J36" s="494"/>
      <c r="K36" s="494"/>
      <c r="L36" s="496">
        <f>SUM(F36:K36)</f>
        <v>0</v>
      </c>
      <c r="M36" s="496"/>
      <c r="N36" s="479"/>
      <c r="O36" s="479"/>
      <c r="P36" s="479"/>
      <c r="Q36" s="479"/>
      <c r="R36" s="524" t="s">
        <v>172</v>
      </c>
      <c r="S36" s="532"/>
      <c r="T36" s="569">
        <f>SUMIFS($AU$13:$AV$30,$C$13:$D$30,"訪問介護員",$E$13:$F$30,"A")+SUMIFS($AU$13:$AV$30,$C$13:$D$30,"サービス提供責任者",$E$13:$F$30,"A")</f>
        <v>0</v>
      </c>
      <c r="U36" s="572"/>
      <c r="V36" s="581">
        <f>SUMIFS($AW$13:$AX$30,$C$13:$D$30,"訪問介護員",$E$13:$F$30,"A")+SUMIFS($AW$13:$AX$30,$C$13:$D$30,"サービス提供責任者",$E$13:$F$30,"A")</f>
        <v>0</v>
      </c>
      <c r="W36" s="583"/>
      <c r="X36" s="479"/>
      <c r="Y36" s="590">
        <v>0</v>
      </c>
      <c r="Z36" s="593"/>
      <c r="AA36" s="596">
        <v>0</v>
      </c>
      <c r="AB36" s="600"/>
      <c r="AC36" s="461"/>
      <c r="AD36" s="461"/>
      <c r="AE36" s="590">
        <v>0</v>
      </c>
      <c r="AF36" s="593"/>
      <c r="AG36" s="479"/>
      <c r="AH36" s="479"/>
      <c r="AI36" s="524" t="s">
        <v>119</v>
      </c>
      <c r="AJ36" s="532"/>
      <c r="AK36" s="524" t="s">
        <v>183</v>
      </c>
      <c r="AL36" s="587"/>
      <c r="AM36" s="587"/>
      <c r="AN36" s="532"/>
      <c r="AO36" s="609"/>
      <c r="AP36" s="610"/>
      <c r="AQ36" s="623"/>
      <c r="AR36" s="623"/>
      <c r="AS36" s="623"/>
      <c r="AT36" s="623"/>
      <c r="AU36" s="610"/>
      <c r="AV36" s="610"/>
      <c r="AW36" s="610"/>
      <c r="AX36" s="442"/>
      <c r="AY36" s="442"/>
      <c r="AZ36" s="442"/>
      <c r="BA36" s="442"/>
      <c r="BB36" s="442"/>
      <c r="BC36" s="442"/>
      <c r="BD36" s="442"/>
    </row>
    <row r="37" spans="1:56" ht="20.25" customHeight="1">
      <c r="A37" s="442"/>
      <c r="B37" s="442"/>
      <c r="C37" s="462" t="s">
        <v>191</v>
      </c>
      <c r="D37" s="477"/>
      <c r="E37" s="487"/>
      <c r="F37" s="495"/>
      <c r="G37" s="502"/>
      <c r="H37" s="495"/>
      <c r="I37" s="502"/>
      <c r="J37" s="495"/>
      <c r="K37" s="502"/>
      <c r="L37" s="525">
        <f>SUM(F37:K37)</f>
        <v>0</v>
      </c>
      <c r="M37" s="533"/>
      <c r="N37" s="479"/>
      <c r="O37" s="479"/>
      <c r="P37" s="479"/>
      <c r="Q37" s="479"/>
      <c r="R37" s="524" t="s">
        <v>119</v>
      </c>
      <c r="S37" s="532"/>
      <c r="T37" s="569">
        <f>SUMIFS($AU$13:$AV$30,$C$13:$D$30,"訪問介護員",$E$13:$F$30,"B")+SUMIFS($AU$13:$AV$30,$C$13:$D$30,"サービス提供責任者",$E$13:$F$30,"B")</f>
        <v>0</v>
      </c>
      <c r="U37" s="572"/>
      <c r="V37" s="581">
        <f>SUMIFS($AW$13:$AX$30,$C$13:$D$30,"訪問介護員",$E$13:$F$30,"B")+SUMIFS($AW$13:$AX$30,$C$13:$D$30,"サービス提供責任者",$E$13:$F$30,"B")</f>
        <v>0</v>
      </c>
      <c r="W37" s="583"/>
      <c r="X37" s="479"/>
      <c r="Y37" s="590">
        <v>0</v>
      </c>
      <c r="Z37" s="593"/>
      <c r="AA37" s="596">
        <v>0</v>
      </c>
      <c r="AB37" s="600"/>
      <c r="AC37" s="461"/>
      <c r="AD37" s="461"/>
      <c r="AE37" s="590">
        <v>0</v>
      </c>
      <c r="AF37" s="593"/>
      <c r="AG37" s="479"/>
      <c r="AH37" s="479"/>
      <c r="AI37" s="524" t="s">
        <v>20</v>
      </c>
      <c r="AJ37" s="532"/>
      <c r="AK37" s="524" t="s">
        <v>184</v>
      </c>
      <c r="AL37" s="587"/>
      <c r="AM37" s="587"/>
      <c r="AN37" s="532"/>
      <c r="AO37" s="609"/>
      <c r="AP37" s="610"/>
      <c r="AQ37" s="609"/>
      <c r="AR37" s="609"/>
      <c r="AS37" s="609"/>
      <c r="AT37" s="609"/>
      <c r="AU37" s="610"/>
      <c r="AV37" s="610"/>
      <c r="AW37" s="610"/>
      <c r="AX37" s="442"/>
      <c r="AY37" s="442"/>
      <c r="AZ37" s="442"/>
      <c r="BA37" s="442"/>
      <c r="BB37" s="442"/>
      <c r="BC37" s="442"/>
      <c r="BD37" s="442"/>
    </row>
    <row r="38" spans="1:56" ht="20.25" customHeight="1">
      <c r="A38" s="442"/>
      <c r="B38" s="442"/>
      <c r="C38" s="462" t="s">
        <v>193</v>
      </c>
      <c r="D38" s="477"/>
      <c r="E38" s="487"/>
      <c r="F38" s="496">
        <f>SUM(F36:G37)</f>
        <v>0</v>
      </c>
      <c r="G38" s="496"/>
      <c r="H38" s="496">
        <f>SUM(H36:I37)</f>
        <v>0</v>
      </c>
      <c r="I38" s="496"/>
      <c r="J38" s="496">
        <f>SUM(J36:K37)</f>
        <v>0</v>
      </c>
      <c r="K38" s="496"/>
      <c r="L38" s="496">
        <f>SUM(L36:M37)</f>
        <v>0</v>
      </c>
      <c r="M38" s="496"/>
      <c r="N38" s="479"/>
      <c r="O38" s="479"/>
      <c r="P38" s="479"/>
      <c r="Q38" s="479"/>
      <c r="R38" s="524" t="s">
        <v>20</v>
      </c>
      <c r="S38" s="532"/>
      <c r="T38" s="569">
        <f>SUMIFS($AU$13:$AV$30,$C$13:$D$30,"訪問介護員",$E$13:$F$30,"C")+SUMIFS($AU$13:$AV$30,$C$13:$D$30,"サービス提供責任者",$E$13:$F$30,"C")</f>
        <v>0</v>
      </c>
      <c r="U38" s="572"/>
      <c r="V38" s="581">
        <f>SUMIFS($AW$13:$AX$30,$C$13:$D$30,"訪問介護員",$E$13:$F$30,"C")+SUMIFS($AW$13:$AX$30,$C$13:$D$30,"サービス提供責任者",$E$13:$F$30,"C")</f>
        <v>0</v>
      </c>
      <c r="W38" s="583"/>
      <c r="X38" s="479"/>
      <c r="Y38" s="590">
        <v>0</v>
      </c>
      <c r="Z38" s="593"/>
      <c r="AA38" s="597">
        <v>0</v>
      </c>
      <c r="AB38" s="601"/>
      <c r="AC38" s="461"/>
      <c r="AD38" s="461"/>
      <c r="AE38" s="569" t="s">
        <v>232</v>
      </c>
      <c r="AF38" s="572"/>
      <c r="AG38" s="479"/>
      <c r="AH38" s="479"/>
      <c r="AI38" s="524" t="s">
        <v>173</v>
      </c>
      <c r="AJ38" s="532"/>
      <c r="AK38" s="524" t="s">
        <v>185</v>
      </c>
      <c r="AL38" s="587"/>
      <c r="AM38" s="587"/>
      <c r="AN38" s="532"/>
      <c r="AO38" s="618"/>
      <c r="AP38" s="610"/>
      <c r="AQ38" s="614"/>
      <c r="AR38" s="614"/>
      <c r="AS38" s="618"/>
      <c r="AT38" s="618"/>
      <c r="AU38" s="610"/>
      <c r="AV38" s="610"/>
      <c r="AW38" s="610"/>
      <c r="AX38" s="442"/>
      <c r="AY38" s="442"/>
      <c r="AZ38" s="442"/>
      <c r="BA38" s="442"/>
      <c r="BB38" s="442"/>
      <c r="BC38" s="442"/>
      <c r="BD38" s="442"/>
    </row>
    <row r="39" spans="1:56" ht="20.25" customHeight="1">
      <c r="A39" s="442"/>
      <c r="B39" s="442"/>
      <c r="L39" s="488" t="s">
        <v>82</v>
      </c>
      <c r="M39" s="488"/>
      <c r="N39" s="488"/>
      <c r="O39" s="488"/>
      <c r="P39" s="479"/>
      <c r="Q39" s="479"/>
      <c r="R39" s="524" t="s">
        <v>173</v>
      </c>
      <c r="S39" s="532"/>
      <c r="T39" s="569">
        <f>SUMIFS($AU$13:$AV$30,$C$13:$D$30,"訪問介護員",$E$13:$F$30,"D")+SUMIFS($AU$13:$AV$30,$C$13:$D$30,"サービス提供責任者",$E$13:$F$30,"D")</f>
        <v>0</v>
      </c>
      <c r="U39" s="572"/>
      <c r="V39" s="581">
        <f>SUMIFS($AW$13:$AX$30,$C$13:$D$30,"訪問介護員",$E$13:$F$30,"D")+SUMIFS($AW$13:$AX$30,$C$13:$D$30,"サービス提供責任者",$E$13:$F$30,"D")</f>
        <v>0</v>
      </c>
      <c r="W39" s="583"/>
      <c r="X39" s="479"/>
      <c r="Y39" s="590">
        <v>0</v>
      </c>
      <c r="Z39" s="593"/>
      <c r="AA39" s="597">
        <v>0</v>
      </c>
      <c r="AB39" s="601"/>
      <c r="AC39" s="461"/>
      <c r="AD39" s="461"/>
      <c r="AE39" s="569" t="s">
        <v>232</v>
      </c>
      <c r="AF39" s="572"/>
      <c r="AG39" s="479"/>
      <c r="AH39" s="479"/>
      <c r="AI39" s="479"/>
      <c r="AJ39" s="609"/>
      <c r="AK39" s="609"/>
      <c r="AL39" s="614"/>
      <c r="AM39" s="614"/>
      <c r="AN39" s="618"/>
      <c r="AO39" s="618"/>
      <c r="AP39" s="610"/>
      <c r="AQ39" s="614"/>
      <c r="AR39" s="614"/>
      <c r="AS39" s="618"/>
      <c r="AT39" s="618"/>
      <c r="AU39" s="610"/>
      <c r="AV39" s="610"/>
      <c r="AW39" s="610"/>
      <c r="AX39" s="492"/>
      <c r="AY39" s="492"/>
      <c r="AZ39" s="442"/>
      <c r="BA39" s="442"/>
      <c r="BB39" s="442"/>
      <c r="BC39" s="442"/>
      <c r="BD39" s="442"/>
    </row>
    <row r="40" spans="1:56" ht="20.25" customHeight="1">
      <c r="A40" s="442"/>
      <c r="B40" s="442"/>
      <c r="C40" s="461"/>
      <c r="D40" s="461"/>
      <c r="E40" s="461"/>
      <c r="F40" s="461"/>
      <c r="G40" s="461"/>
      <c r="H40" s="461"/>
      <c r="I40" s="461"/>
      <c r="J40" s="461"/>
      <c r="K40" s="461"/>
      <c r="L40" s="526">
        <f>L38/3</f>
        <v>0</v>
      </c>
      <c r="M40" s="526"/>
      <c r="N40" s="461"/>
      <c r="O40" s="461"/>
      <c r="P40" s="479"/>
      <c r="Q40" s="479"/>
      <c r="R40" s="524" t="s">
        <v>193</v>
      </c>
      <c r="S40" s="532"/>
      <c r="T40" s="569">
        <f>SUM(T36:U39)</f>
        <v>0</v>
      </c>
      <c r="U40" s="572"/>
      <c r="V40" s="581">
        <f>SUM(V36:W39)</f>
        <v>0</v>
      </c>
      <c r="W40" s="583"/>
      <c r="X40" s="479"/>
      <c r="Y40" s="569">
        <f>SUM(Y36:Z39)</f>
        <v>0</v>
      </c>
      <c r="Z40" s="572"/>
      <c r="AA40" s="598">
        <f>SUM(AA36:AB39)</f>
        <v>0</v>
      </c>
      <c r="AB40" s="602"/>
      <c r="AC40" s="461"/>
      <c r="AD40" s="461"/>
      <c r="AE40" s="569">
        <f>SUM(AE36:AF37)</f>
        <v>0</v>
      </c>
      <c r="AF40" s="572"/>
      <c r="AG40" s="479"/>
      <c r="AH40" s="479"/>
      <c r="AI40" s="479"/>
      <c r="AJ40" s="609"/>
      <c r="AK40" s="609"/>
      <c r="AL40" s="614"/>
      <c r="AM40" s="614"/>
      <c r="AN40" s="619"/>
      <c r="AO40" s="619"/>
      <c r="AP40" s="610"/>
      <c r="AQ40" s="614"/>
      <c r="AR40" s="614"/>
      <c r="AS40" s="618"/>
      <c r="AT40" s="618"/>
      <c r="AU40" s="610"/>
      <c r="AV40" s="610"/>
      <c r="AW40" s="610"/>
      <c r="AX40" s="492"/>
      <c r="AY40" s="492"/>
      <c r="AZ40" s="442"/>
      <c r="BA40" s="442"/>
      <c r="BB40" s="442"/>
      <c r="BC40" s="442"/>
      <c r="BD40" s="442"/>
    </row>
    <row r="41" spans="1:56" ht="20.25" customHeight="1">
      <c r="A41" s="442"/>
      <c r="B41" s="442"/>
      <c r="C41" s="461"/>
      <c r="D41" s="461"/>
      <c r="E41" s="461"/>
      <c r="F41" s="461"/>
      <c r="G41" s="461"/>
      <c r="H41" s="461"/>
      <c r="I41" s="461"/>
      <c r="J41" s="461"/>
      <c r="K41" s="461"/>
      <c r="N41" s="461"/>
      <c r="O41" s="461"/>
      <c r="P41" s="479"/>
      <c r="Q41" s="479"/>
      <c r="R41" s="479"/>
      <c r="S41" s="479"/>
      <c r="T41" s="479"/>
      <c r="U41" s="479"/>
      <c r="V41" s="479"/>
      <c r="W41" s="479"/>
      <c r="X41" s="479"/>
      <c r="Y41" s="479"/>
      <c r="Z41" s="479"/>
      <c r="AA41" s="534"/>
      <c r="AB41" s="479"/>
      <c r="AC41" s="479"/>
      <c r="AD41" s="479"/>
      <c r="AE41" s="479"/>
      <c r="AF41" s="479"/>
      <c r="AG41" s="479"/>
      <c r="AH41" s="479"/>
      <c r="AI41" s="479"/>
      <c r="AJ41" s="610"/>
      <c r="AK41" s="610"/>
      <c r="AL41" s="610"/>
      <c r="AM41" s="610"/>
      <c r="AN41" s="610"/>
      <c r="AO41" s="610"/>
      <c r="AP41" s="610"/>
      <c r="AQ41" s="610"/>
      <c r="AR41" s="610"/>
      <c r="AS41" s="611"/>
      <c r="AT41" s="610"/>
      <c r="AU41" s="610"/>
      <c r="AV41" s="610"/>
      <c r="AW41" s="610"/>
      <c r="AX41" s="492"/>
      <c r="AY41" s="492"/>
      <c r="AZ41" s="442"/>
      <c r="BA41" s="442"/>
      <c r="BB41" s="442"/>
      <c r="BC41" s="442"/>
      <c r="BD41" s="442"/>
    </row>
    <row r="42" spans="1:56" ht="20.25" customHeight="1">
      <c r="A42" s="442"/>
      <c r="B42" s="442"/>
      <c r="C42" s="461"/>
      <c r="D42" s="461"/>
      <c r="E42" s="461"/>
      <c r="F42" s="461"/>
      <c r="G42" s="461"/>
      <c r="H42" s="461"/>
      <c r="I42" s="461"/>
      <c r="J42" s="461"/>
      <c r="K42" s="461"/>
      <c r="L42" s="461"/>
      <c r="M42" s="461"/>
      <c r="N42" s="461"/>
      <c r="O42" s="461"/>
      <c r="P42" s="479"/>
      <c r="Q42" s="479"/>
      <c r="R42" s="534" t="s">
        <v>207</v>
      </c>
      <c r="S42" s="479"/>
      <c r="T42" s="479"/>
      <c r="U42" s="479"/>
      <c r="V42" s="479"/>
      <c r="W42" s="479"/>
      <c r="X42" s="586" t="s">
        <v>224</v>
      </c>
      <c r="Y42" s="591" t="s">
        <v>81</v>
      </c>
      <c r="Z42" s="594"/>
      <c r="AA42" s="599"/>
      <c r="AB42" s="586"/>
      <c r="AC42" s="479"/>
      <c r="AD42" s="479"/>
      <c r="AE42" s="479"/>
      <c r="AF42" s="479"/>
      <c r="AG42" s="479"/>
      <c r="AH42" s="479"/>
      <c r="AI42" s="479"/>
      <c r="AJ42" s="611"/>
      <c r="AK42" s="610"/>
      <c r="AL42" s="610"/>
      <c r="AM42" s="610"/>
      <c r="AN42" s="610"/>
      <c r="AO42" s="610"/>
      <c r="AP42" s="610"/>
      <c r="AQ42" s="610"/>
      <c r="AR42" s="610"/>
      <c r="AS42" s="614"/>
      <c r="AT42" s="614"/>
      <c r="AU42" s="610"/>
      <c r="AV42" s="610"/>
      <c r="AW42" s="610"/>
      <c r="AX42" s="492"/>
      <c r="AY42" s="492"/>
      <c r="AZ42" s="442"/>
      <c r="BA42" s="442"/>
      <c r="BB42" s="442"/>
      <c r="BC42" s="442"/>
      <c r="BD42" s="442"/>
    </row>
    <row r="43" spans="1:56" ht="20.25" customHeight="1">
      <c r="A43" s="442"/>
      <c r="B43" s="442"/>
      <c r="C43" s="463"/>
      <c r="D43" s="476"/>
      <c r="E43" s="476"/>
      <c r="F43" s="479"/>
      <c r="G43" s="479"/>
      <c r="H43" s="479"/>
      <c r="I43" s="479"/>
      <c r="J43" s="479"/>
      <c r="K43" s="479"/>
      <c r="L43" s="527" t="s">
        <v>201</v>
      </c>
      <c r="M43" s="534"/>
      <c r="N43" s="534"/>
      <c r="O43" s="544"/>
      <c r="P43" s="479"/>
      <c r="Q43" s="479"/>
      <c r="R43" s="479" t="s">
        <v>211</v>
      </c>
      <c r="S43" s="479"/>
      <c r="T43" s="479"/>
      <c r="U43" s="479"/>
      <c r="V43" s="479"/>
      <c r="W43" s="479" t="s">
        <v>218</v>
      </c>
      <c r="X43" s="479"/>
      <c r="Y43" s="479"/>
      <c r="Z43" s="479"/>
      <c r="AA43" s="534"/>
      <c r="AB43" s="479"/>
      <c r="AC43" s="479"/>
      <c r="AD43" s="479"/>
      <c r="AE43" s="479"/>
      <c r="AF43" s="479"/>
      <c r="AG43" s="479"/>
      <c r="AH43" s="479"/>
      <c r="AI43" s="479"/>
      <c r="AJ43" s="610"/>
      <c r="AK43" s="610"/>
      <c r="AL43" s="610"/>
      <c r="AM43" s="610"/>
      <c r="AN43" s="610"/>
      <c r="AO43" s="610"/>
      <c r="AP43" s="610"/>
      <c r="AQ43" s="610"/>
      <c r="AR43" s="610"/>
      <c r="AS43" s="611"/>
      <c r="AT43" s="610"/>
      <c r="AU43" s="610"/>
      <c r="AV43" s="610"/>
      <c r="AW43" s="610"/>
      <c r="AX43" s="492"/>
      <c r="AY43" s="492"/>
      <c r="AZ43" s="442"/>
      <c r="BA43" s="442"/>
      <c r="BB43" s="442"/>
      <c r="BC43" s="442"/>
      <c r="BD43" s="442"/>
    </row>
    <row r="44" spans="1:56" ht="20.25" customHeight="1">
      <c r="A44" s="442"/>
      <c r="B44" s="442"/>
      <c r="C44" s="464" t="s">
        <v>37</v>
      </c>
      <c r="D44" s="464"/>
      <c r="E44" s="479"/>
      <c r="F44" s="464" t="s">
        <v>80</v>
      </c>
      <c r="G44" s="464"/>
      <c r="H44" s="479"/>
      <c r="I44" s="508"/>
      <c r="J44" s="508"/>
      <c r="K44" s="479"/>
      <c r="L44" s="488" t="s">
        <v>202</v>
      </c>
      <c r="M44" s="488"/>
      <c r="N44" s="488"/>
      <c r="O44" s="479"/>
      <c r="P44" s="479"/>
      <c r="Q44" s="479"/>
      <c r="R44" s="479" t="str">
        <f>IF($Y$42="週","対象時間数（週平均）","対象時間数（当月合計）")</f>
        <v>対象時間数（週平均）</v>
      </c>
      <c r="S44" s="479"/>
      <c r="T44" s="479"/>
      <c r="U44" s="479"/>
      <c r="V44" s="479"/>
      <c r="W44" s="479" t="str">
        <f>IF($Y$42="週","週に勤務すべき時間数","当月に勤務すべき時間数")</f>
        <v>週に勤務すべき時間数</v>
      </c>
      <c r="X44" s="479"/>
      <c r="Y44" s="479"/>
      <c r="Z44" s="479"/>
      <c r="AA44" s="534"/>
      <c r="AB44" s="464" t="s">
        <v>228</v>
      </c>
      <c r="AC44" s="464"/>
      <c r="AD44" s="464"/>
      <c r="AE44" s="464"/>
      <c r="AF44" s="479"/>
      <c r="AG44" s="479"/>
      <c r="AH44" s="479"/>
      <c r="AI44" s="479"/>
      <c r="AJ44" s="610"/>
      <c r="AK44" s="610"/>
      <c r="AL44" s="610"/>
      <c r="AM44" s="610"/>
      <c r="AN44" s="610"/>
      <c r="AO44" s="610"/>
      <c r="AP44" s="610"/>
      <c r="AQ44" s="610"/>
      <c r="AR44" s="610"/>
      <c r="AS44" s="611"/>
      <c r="AT44" s="610"/>
      <c r="AU44" s="610"/>
      <c r="AV44" s="610"/>
      <c r="AW44" s="610"/>
      <c r="AX44" s="492"/>
      <c r="AY44" s="492"/>
      <c r="AZ44" s="442"/>
      <c r="BA44" s="442"/>
      <c r="BB44" s="442"/>
      <c r="BC44" s="442"/>
      <c r="BD44" s="442"/>
    </row>
    <row r="45" spans="1:56" ht="20.25" customHeight="1">
      <c r="A45" s="442"/>
      <c r="B45" s="442"/>
      <c r="C45" s="465">
        <f>L40</f>
        <v>0</v>
      </c>
      <c r="D45" s="478"/>
      <c r="E45" s="488" t="s">
        <v>197</v>
      </c>
      <c r="F45" s="497">
        <v>40</v>
      </c>
      <c r="G45" s="503"/>
      <c r="H45" s="488" t="s">
        <v>199</v>
      </c>
      <c r="I45" s="509">
        <f>C45/F45</f>
        <v>0</v>
      </c>
      <c r="J45" s="512"/>
      <c r="K45" s="488" t="s">
        <v>76</v>
      </c>
      <c r="L45" s="528">
        <f>IF(C45&lt;40,1,ROUNDUP(I45,1))</f>
        <v>1</v>
      </c>
      <c r="M45" s="535"/>
      <c r="N45" s="536"/>
      <c r="O45" s="479"/>
      <c r="P45" s="479"/>
      <c r="Q45" s="479"/>
      <c r="R45" s="563">
        <f>IF($Y$42="週",AA40,Y40)</f>
        <v>0</v>
      </c>
      <c r="S45" s="567"/>
      <c r="T45" s="567"/>
      <c r="U45" s="573"/>
      <c r="V45" s="488" t="s">
        <v>197</v>
      </c>
      <c r="W45" s="524">
        <f>IF($Y$42="週",$AV$5,$AZ$5)</f>
        <v>40</v>
      </c>
      <c r="X45" s="587"/>
      <c r="Y45" s="587"/>
      <c r="Z45" s="532"/>
      <c r="AA45" s="488" t="s">
        <v>199</v>
      </c>
      <c r="AB45" s="584">
        <f>ROUNDDOWN(R45/W45,1)</f>
        <v>0</v>
      </c>
      <c r="AC45" s="588"/>
      <c r="AD45" s="588"/>
      <c r="AE45" s="595"/>
      <c r="AF45" s="479"/>
      <c r="AG45" s="479"/>
      <c r="AH45" s="479"/>
      <c r="AI45" s="479"/>
      <c r="AJ45" s="612"/>
      <c r="AK45" s="612"/>
      <c r="AL45" s="612"/>
      <c r="AM45" s="612"/>
      <c r="AN45" s="609"/>
      <c r="AO45" s="609"/>
      <c r="AP45" s="609"/>
      <c r="AQ45" s="609"/>
      <c r="AR45" s="609"/>
      <c r="AS45" s="609"/>
      <c r="AT45" s="624"/>
      <c r="AU45" s="624"/>
      <c r="AV45" s="624"/>
      <c r="AW45" s="624"/>
      <c r="AX45" s="492"/>
      <c r="AY45" s="492"/>
      <c r="AZ45" s="442"/>
      <c r="BA45" s="442"/>
      <c r="BB45" s="442"/>
      <c r="BC45" s="442"/>
      <c r="BD45" s="442"/>
    </row>
    <row r="46" spans="1:56" ht="20.25" customHeight="1">
      <c r="A46" s="442"/>
      <c r="B46" s="442"/>
      <c r="C46" s="461"/>
      <c r="D46" s="479"/>
      <c r="E46" s="479"/>
      <c r="F46" s="479"/>
      <c r="G46" s="479"/>
      <c r="H46" s="479"/>
      <c r="I46" s="479"/>
      <c r="J46" s="479"/>
      <c r="K46" s="479"/>
      <c r="L46" s="479" t="s">
        <v>204</v>
      </c>
      <c r="M46" s="479"/>
      <c r="N46" s="479"/>
      <c r="O46" s="479"/>
      <c r="P46" s="479"/>
      <c r="Q46" s="479"/>
      <c r="R46" s="479"/>
      <c r="S46" s="479"/>
      <c r="T46" s="479"/>
      <c r="U46" s="479"/>
      <c r="V46" s="479"/>
      <c r="W46" s="479"/>
      <c r="X46" s="479"/>
      <c r="Y46" s="479"/>
      <c r="Z46" s="479"/>
      <c r="AA46" s="534"/>
      <c r="AB46" s="479" t="s">
        <v>229</v>
      </c>
      <c r="AC46" s="479"/>
      <c r="AD46" s="479"/>
      <c r="AE46" s="479"/>
      <c r="AF46" s="479"/>
      <c r="AG46" s="479"/>
      <c r="AH46" s="479"/>
      <c r="AI46" s="479"/>
      <c r="AJ46" s="610"/>
      <c r="AK46" s="610"/>
      <c r="AL46" s="610"/>
      <c r="AM46" s="610"/>
      <c r="AN46" s="610"/>
      <c r="AO46" s="610"/>
      <c r="AP46" s="610"/>
      <c r="AQ46" s="610"/>
      <c r="AR46" s="610"/>
      <c r="AS46" s="611"/>
      <c r="AT46" s="610"/>
      <c r="AU46" s="610"/>
      <c r="AV46" s="610"/>
      <c r="AW46" s="610"/>
      <c r="AX46" s="492"/>
      <c r="AY46" s="492"/>
      <c r="AZ46" s="442"/>
      <c r="BA46" s="442"/>
      <c r="BB46" s="442"/>
      <c r="BC46" s="442"/>
      <c r="BD46" s="442"/>
    </row>
    <row r="47" spans="1:56" ht="20.25" customHeight="1">
      <c r="A47" s="442"/>
      <c r="B47" s="442"/>
      <c r="C47" s="461" t="s">
        <v>165</v>
      </c>
      <c r="D47" s="479"/>
      <c r="E47" s="479"/>
      <c r="F47" s="479"/>
      <c r="G47" s="479"/>
      <c r="H47" s="479"/>
      <c r="I47" s="479"/>
      <c r="J47" s="479"/>
      <c r="K47" s="479"/>
      <c r="L47" s="479"/>
      <c r="M47" s="479"/>
      <c r="N47" s="479"/>
      <c r="O47" s="479"/>
      <c r="P47" s="479"/>
      <c r="Q47" s="479"/>
      <c r="R47" s="479" t="s">
        <v>149</v>
      </c>
      <c r="S47" s="479"/>
      <c r="T47" s="479"/>
      <c r="U47" s="479"/>
      <c r="V47" s="479"/>
      <c r="W47" s="479"/>
      <c r="X47" s="479"/>
      <c r="Y47" s="479"/>
      <c r="Z47" s="479"/>
      <c r="AA47" s="534"/>
      <c r="AB47" s="479"/>
      <c r="AC47" s="479"/>
      <c r="AD47" s="479"/>
      <c r="AE47" s="479"/>
      <c r="AF47" s="479"/>
      <c r="AG47" s="479"/>
      <c r="AH47" s="479"/>
      <c r="AI47" s="479"/>
      <c r="AJ47" s="479"/>
      <c r="AK47" s="613"/>
      <c r="AL47" s="615"/>
      <c r="AM47" s="615"/>
      <c r="AN47" s="479"/>
      <c r="AO47" s="479"/>
      <c r="AP47" s="479"/>
      <c r="AQ47" s="479"/>
      <c r="AR47" s="479"/>
      <c r="AS47" s="479"/>
      <c r="AT47" s="479"/>
      <c r="AU47" s="479"/>
      <c r="AV47" s="461"/>
      <c r="AW47" s="461"/>
      <c r="AX47" s="492"/>
      <c r="AY47" s="492"/>
      <c r="AZ47" s="442"/>
      <c r="BA47" s="442"/>
      <c r="BB47" s="442"/>
      <c r="BC47" s="442"/>
      <c r="BD47" s="442"/>
    </row>
    <row r="48" spans="1:56" ht="20.25" customHeight="1">
      <c r="A48" s="442"/>
      <c r="B48" s="442"/>
      <c r="C48" s="461"/>
      <c r="D48" s="479" t="s">
        <v>196</v>
      </c>
      <c r="E48" s="479"/>
      <c r="F48" s="479"/>
      <c r="G48" s="479"/>
      <c r="H48" s="479"/>
      <c r="I48" s="479"/>
      <c r="J48" s="479"/>
      <c r="K48" s="479"/>
      <c r="L48" s="479"/>
      <c r="M48" s="479"/>
      <c r="N48" s="479"/>
      <c r="O48" s="479"/>
      <c r="P48" s="479"/>
      <c r="Q48" s="479"/>
      <c r="R48" s="479" t="s">
        <v>93</v>
      </c>
      <c r="S48" s="479"/>
      <c r="T48" s="479"/>
      <c r="U48" s="479"/>
      <c r="V48" s="479"/>
      <c r="W48" s="479"/>
      <c r="X48" s="479"/>
      <c r="Y48" s="479"/>
      <c r="Z48" s="479"/>
      <c r="AA48" s="534"/>
      <c r="AB48" s="488"/>
      <c r="AC48" s="488"/>
      <c r="AD48" s="488"/>
      <c r="AE48" s="488"/>
      <c r="AF48" s="479"/>
      <c r="AG48" s="479"/>
      <c r="AH48" s="479"/>
      <c r="AI48" s="479"/>
      <c r="AJ48" s="479"/>
      <c r="AK48" s="613"/>
      <c r="AL48" s="615"/>
      <c r="AM48" s="615"/>
      <c r="AN48" s="479"/>
      <c r="AO48" s="479"/>
      <c r="AP48" s="479"/>
      <c r="AQ48" s="479"/>
      <c r="AR48" s="479"/>
      <c r="AS48" s="479"/>
      <c r="AT48" s="479"/>
      <c r="AU48" s="479"/>
      <c r="AV48" s="461"/>
      <c r="AW48" s="461"/>
      <c r="AX48" s="492"/>
      <c r="AY48" s="492"/>
      <c r="AZ48" s="442"/>
      <c r="BA48" s="442"/>
      <c r="BB48" s="442"/>
      <c r="BC48" s="442"/>
      <c r="BD48" s="442"/>
    </row>
    <row r="49" spans="1:58" ht="20.25" customHeight="1">
      <c r="A49" s="442"/>
      <c r="B49" s="442"/>
      <c r="C49" s="461" t="s">
        <v>194</v>
      </c>
      <c r="D49" s="479"/>
      <c r="E49" s="479"/>
      <c r="F49" s="479"/>
      <c r="G49" s="479"/>
      <c r="H49" s="479"/>
      <c r="I49" s="479"/>
      <c r="J49" s="479"/>
      <c r="K49" s="479"/>
      <c r="L49" s="479"/>
      <c r="M49" s="479"/>
      <c r="N49" s="479"/>
      <c r="O49" s="479"/>
      <c r="P49" s="479"/>
      <c r="Q49" s="479"/>
      <c r="R49" s="461" t="s">
        <v>212</v>
      </c>
      <c r="S49" s="461"/>
      <c r="T49" s="461"/>
      <c r="U49" s="461"/>
      <c r="V49" s="461"/>
      <c r="W49" s="479" t="s">
        <v>222</v>
      </c>
      <c r="X49" s="461"/>
      <c r="Y49" s="461"/>
      <c r="Z49" s="461"/>
      <c r="AA49" s="461"/>
      <c r="AB49" s="464" t="s">
        <v>193</v>
      </c>
      <c r="AC49" s="464"/>
      <c r="AD49" s="464"/>
      <c r="AE49" s="464"/>
      <c r="AF49" s="479"/>
      <c r="AG49" s="479"/>
      <c r="AH49" s="479"/>
      <c r="AI49" s="479"/>
      <c r="AJ49" s="479"/>
      <c r="AK49" s="613"/>
      <c r="AL49" s="615"/>
      <c r="AM49" s="615"/>
      <c r="AN49" s="479"/>
      <c r="AO49" s="479"/>
      <c r="AP49" s="479"/>
      <c r="AQ49" s="479"/>
      <c r="AR49" s="479"/>
      <c r="AS49" s="479"/>
      <c r="AT49" s="479"/>
      <c r="AU49" s="479"/>
      <c r="AV49" s="461"/>
      <c r="AW49" s="461"/>
      <c r="AX49" s="492"/>
      <c r="AY49" s="492"/>
      <c r="AZ49" s="442"/>
      <c r="BA49" s="442"/>
      <c r="BB49" s="442"/>
      <c r="BC49" s="442"/>
      <c r="BD49" s="442"/>
    </row>
    <row r="50" spans="1:58" ht="20.25" customHeight="1">
      <c r="A50" s="442"/>
      <c r="B50" s="442"/>
      <c r="C50" s="461" t="s">
        <v>63</v>
      </c>
      <c r="D50" s="479"/>
      <c r="E50" s="479"/>
      <c r="F50" s="479"/>
      <c r="G50" s="479"/>
      <c r="H50" s="479"/>
      <c r="I50" s="479"/>
      <c r="J50" s="479"/>
      <c r="K50" s="479"/>
      <c r="L50" s="479"/>
      <c r="M50" s="479"/>
      <c r="N50" s="479"/>
      <c r="O50" s="479"/>
      <c r="P50" s="479"/>
      <c r="Q50" s="479"/>
      <c r="R50" s="563">
        <f>AE40</f>
        <v>0</v>
      </c>
      <c r="S50" s="567"/>
      <c r="T50" s="567"/>
      <c r="U50" s="573"/>
      <c r="V50" s="488" t="s">
        <v>219</v>
      </c>
      <c r="W50" s="584">
        <f>AB45</f>
        <v>0</v>
      </c>
      <c r="X50" s="588"/>
      <c r="Y50" s="588"/>
      <c r="Z50" s="595"/>
      <c r="AA50" s="488" t="s">
        <v>199</v>
      </c>
      <c r="AB50" s="603">
        <f>ROUNDDOWN(R50+W50,1)</f>
        <v>0</v>
      </c>
      <c r="AC50" s="605"/>
      <c r="AD50" s="605"/>
      <c r="AE50" s="607"/>
      <c r="AF50" s="479"/>
      <c r="AG50" s="479"/>
      <c r="AH50" s="479"/>
      <c r="AI50" s="479"/>
      <c r="AJ50" s="479"/>
      <c r="AK50" s="613"/>
      <c r="AL50" s="615"/>
      <c r="AM50" s="615"/>
      <c r="AN50" s="479"/>
      <c r="AO50" s="479"/>
      <c r="AP50" s="479"/>
      <c r="AQ50" s="479"/>
      <c r="AR50" s="479"/>
      <c r="AS50" s="479"/>
      <c r="AT50" s="479"/>
      <c r="AU50" s="479"/>
      <c r="AV50" s="461"/>
      <c r="AW50" s="461"/>
      <c r="AX50" s="492"/>
      <c r="AY50" s="492"/>
      <c r="AZ50" s="442"/>
      <c r="BA50" s="442"/>
      <c r="BB50" s="442"/>
      <c r="BC50" s="442"/>
      <c r="BD50" s="442"/>
    </row>
    <row r="51" spans="1:58" ht="20.25" customHeight="1">
      <c r="A51" s="442"/>
      <c r="B51" s="442"/>
      <c r="C51" s="461" t="s">
        <v>113</v>
      </c>
      <c r="D51" s="476"/>
      <c r="E51" s="476"/>
      <c r="F51" s="461"/>
      <c r="G51" s="479"/>
      <c r="H51" s="479"/>
      <c r="I51" s="479"/>
      <c r="J51" s="479"/>
      <c r="K51" s="479"/>
      <c r="L51" s="479"/>
      <c r="M51" s="479"/>
      <c r="N51" s="479"/>
      <c r="O51" s="479"/>
      <c r="P51" s="479"/>
      <c r="Q51" s="479"/>
      <c r="R51" s="479"/>
      <c r="S51" s="479"/>
      <c r="T51" s="479"/>
      <c r="U51" s="479"/>
      <c r="V51" s="479"/>
      <c r="W51" s="479"/>
      <c r="X51" s="479"/>
      <c r="Y51" s="479"/>
      <c r="Z51" s="479"/>
      <c r="AA51" s="479"/>
      <c r="AB51" s="479"/>
      <c r="AC51" s="534"/>
      <c r="AD51" s="479"/>
      <c r="AE51" s="479"/>
      <c r="AF51" s="479"/>
      <c r="AG51" s="479"/>
      <c r="AH51" s="479"/>
      <c r="AI51" s="479"/>
      <c r="AJ51" s="479"/>
      <c r="AK51" s="613"/>
      <c r="AL51" s="615"/>
      <c r="AM51" s="615"/>
      <c r="AN51" s="479"/>
      <c r="AO51" s="479"/>
      <c r="AP51" s="479"/>
      <c r="AQ51" s="479"/>
      <c r="AR51" s="479"/>
      <c r="AS51" s="479"/>
      <c r="AT51" s="479"/>
      <c r="AU51" s="479"/>
      <c r="AV51" s="461"/>
      <c r="AW51" s="461"/>
      <c r="AX51" s="442"/>
      <c r="AY51" s="442"/>
      <c r="AZ51" s="442"/>
      <c r="BA51" s="442"/>
      <c r="BB51" s="442"/>
      <c r="BC51" s="442"/>
      <c r="BD51" s="442"/>
    </row>
    <row r="52" spans="1:58" ht="20.25" customHeight="1">
      <c r="C52" s="466"/>
      <c r="D52" s="466"/>
      <c r="E52" s="443"/>
      <c r="F52" s="443"/>
      <c r="G52" s="443"/>
      <c r="H52" s="443"/>
      <c r="I52" s="443"/>
      <c r="J52" s="443"/>
      <c r="K52" s="443"/>
      <c r="L52" s="443"/>
      <c r="M52" s="443"/>
      <c r="N52" s="443"/>
      <c r="O52" s="443"/>
      <c r="P52" s="443"/>
      <c r="Q52" s="443"/>
      <c r="R52" s="443"/>
      <c r="S52" s="443"/>
      <c r="T52" s="466"/>
      <c r="U52" s="443"/>
      <c r="V52" s="443"/>
      <c r="W52" s="443"/>
      <c r="X52" s="443"/>
      <c r="Y52" s="443"/>
      <c r="Z52" s="443"/>
      <c r="AA52" s="443"/>
      <c r="AB52" s="443"/>
      <c r="AC52" s="443"/>
      <c r="AD52" s="443"/>
      <c r="AE52" s="443"/>
      <c r="AF52" s="443"/>
      <c r="AJ52" s="467"/>
      <c r="AK52" s="574"/>
      <c r="AL52" s="574"/>
      <c r="AM52" s="443"/>
      <c r="AN52" s="443"/>
      <c r="AO52" s="443"/>
      <c r="AP52" s="443"/>
      <c r="AQ52" s="443"/>
      <c r="AR52" s="443"/>
      <c r="AS52" s="443"/>
      <c r="AT52" s="443"/>
      <c r="AU52" s="443"/>
      <c r="AV52" s="443"/>
      <c r="AW52" s="443"/>
      <c r="AX52" s="443"/>
      <c r="AY52" s="443"/>
      <c r="AZ52" s="443"/>
      <c r="BA52" s="443"/>
      <c r="BB52" s="443"/>
      <c r="BC52" s="443"/>
      <c r="BD52" s="443"/>
      <c r="BE52" s="574"/>
    </row>
    <row r="53" spans="1:58" ht="20.25" customHeight="1">
      <c r="A53" s="443"/>
      <c r="B53" s="443"/>
      <c r="C53" s="466"/>
      <c r="D53" s="466"/>
      <c r="E53" s="443"/>
      <c r="F53" s="443"/>
      <c r="G53" s="443"/>
      <c r="H53" s="443"/>
      <c r="I53" s="443"/>
      <c r="J53" s="443"/>
      <c r="K53" s="443"/>
      <c r="L53" s="443"/>
      <c r="M53" s="443"/>
      <c r="N53" s="443"/>
      <c r="O53" s="443"/>
      <c r="P53" s="443"/>
      <c r="Q53" s="443"/>
      <c r="R53" s="443"/>
      <c r="S53" s="443"/>
      <c r="T53" s="443"/>
      <c r="U53" s="466"/>
      <c r="V53" s="443"/>
      <c r="W53" s="443"/>
      <c r="X53" s="443"/>
      <c r="Y53" s="443"/>
      <c r="Z53" s="443"/>
      <c r="AA53" s="443"/>
      <c r="AB53" s="443"/>
      <c r="AC53" s="443"/>
      <c r="AD53" s="443"/>
      <c r="AE53" s="443"/>
      <c r="AF53" s="443"/>
      <c r="AG53" s="443"/>
      <c r="AK53" s="467"/>
      <c r="AL53" s="574"/>
      <c r="AM53" s="574"/>
      <c r="AN53" s="443"/>
      <c r="AO53" s="443"/>
      <c r="AP53" s="443"/>
      <c r="AQ53" s="443"/>
      <c r="AR53" s="443"/>
      <c r="AS53" s="443"/>
      <c r="AT53" s="443"/>
      <c r="AU53" s="443"/>
      <c r="AV53" s="443"/>
      <c r="AW53" s="443"/>
      <c r="AX53" s="443"/>
      <c r="AY53" s="443"/>
      <c r="AZ53" s="443"/>
      <c r="BA53" s="443"/>
      <c r="BB53" s="443"/>
      <c r="BC53" s="443"/>
      <c r="BD53" s="443"/>
      <c r="BE53" s="443"/>
      <c r="BF53" s="574"/>
    </row>
    <row r="54" spans="1:58" ht="20.25" customHeight="1">
      <c r="A54" s="443"/>
      <c r="B54" s="443"/>
      <c r="C54" s="443"/>
      <c r="D54" s="466"/>
      <c r="E54" s="443"/>
      <c r="F54" s="443"/>
      <c r="G54" s="443"/>
      <c r="H54" s="443"/>
      <c r="I54" s="443"/>
      <c r="J54" s="443"/>
      <c r="K54" s="443"/>
      <c r="L54" s="443"/>
      <c r="M54" s="443"/>
      <c r="N54" s="443"/>
      <c r="O54" s="443"/>
      <c r="P54" s="443"/>
      <c r="Q54" s="443"/>
      <c r="R54" s="443"/>
      <c r="S54" s="443"/>
      <c r="T54" s="443"/>
      <c r="U54" s="466"/>
      <c r="V54" s="443"/>
      <c r="W54" s="443"/>
      <c r="X54" s="443"/>
      <c r="Y54" s="443"/>
      <c r="Z54" s="443"/>
      <c r="AA54" s="443"/>
      <c r="AB54" s="443"/>
      <c r="AC54" s="443"/>
      <c r="AD54" s="443"/>
      <c r="AE54" s="443"/>
      <c r="AF54" s="443"/>
      <c r="AG54" s="443"/>
      <c r="AK54" s="467"/>
      <c r="AL54" s="574"/>
      <c r="AM54" s="574"/>
      <c r="AN54" s="443"/>
      <c r="AO54" s="443"/>
      <c r="AP54" s="443"/>
      <c r="AQ54" s="443"/>
      <c r="AR54" s="443"/>
      <c r="AS54" s="443"/>
      <c r="AT54" s="443"/>
      <c r="AU54" s="443"/>
      <c r="AV54" s="443"/>
      <c r="AW54" s="443"/>
      <c r="AX54" s="443"/>
      <c r="AY54" s="443"/>
      <c r="AZ54" s="443"/>
      <c r="BA54" s="443"/>
      <c r="BB54" s="443"/>
      <c r="BC54" s="443"/>
      <c r="BD54" s="443"/>
      <c r="BE54" s="443"/>
      <c r="BF54" s="574"/>
    </row>
    <row r="55" spans="1:58" ht="20.25" customHeight="1">
      <c r="A55" s="443"/>
      <c r="B55" s="443"/>
      <c r="C55" s="466"/>
      <c r="D55" s="466"/>
      <c r="E55" s="443"/>
      <c r="F55" s="443"/>
      <c r="G55" s="443"/>
      <c r="H55" s="443"/>
      <c r="I55" s="443"/>
      <c r="J55" s="443"/>
      <c r="K55" s="443"/>
      <c r="L55" s="443"/>
      <c r="M55" s="443"/>
      <c r="N55" s="443"/>
      <c r="O55" s="443"/>
      <c r="P55" s="443"/>
      <c r="Q55" s="443"/>
      <c r="R55" s="443"/>
      <c r="S55" s="443"/>
      <c r="T55" s="443"/>
      <c r="U55" s="466"/>
      <c r="V55" s="443"/>
      <c r="W55" s="443"/>
      <c r="X55" s="443"/>
      <c r="Y55" s="443"/>
      <c r="Z55" s="443"/>
      <c r="AA55" s="443"/>
      <c r="AB55" s="443"/>
      <c r="AC55" s="443"/>
      <c r="AD55" s="443"/>
      <c r="AE55" s="443"/>
      <c r="AF55" s="443"/>
      <c r="AG55" s="443"/>
      <c r="AK55" s="467"/>
      <c r="AL55" s="574"/>
      <c r="AM55" s="574"/>
      <c r="AN55" s="443"/>
      <c r="AO55" s="443"/>
      <c r="AP55" s="443"/>
      <c r="AQ55" s="443"/>
      <c r="AR55" s="443"/>
      <c r="AS55" s="443"/>
      <c r="AT55" s="443"/>
      <c r="AU55" s="443"/>
      <c r="AV55" s="443"/>
      <c r="AW55" s="443"/>
      <c r="AX55" s="443"/>
      <c r="AY55" s="443"/>
      <c r="AZ55" s="443"/>
      <c r="BA55" s="443"/>
      <c r="BB55" s="443"/>
      <c r="BC55" s="443"/>
      <c r="BD55" s="443"/>
      <c r="BE55" s="443"/>
      <c r="BF55" s="574"/>
    </row>
    <row r="56" spans="1:58" ht="20.25" customHeight="1">
      <c r="C56" s="467"/>
      <c r="D56" s="467"/>
      <c r="E56" s="467"/>
      <c r="F56" s="467"/>
      <c r="G56" s="467"/>
      <c r="H56" s="467"/>
      <c r="I56" s="467"/>
      <c r="J56" s="467"/>
      <c r="K56" s="467"/>
      <c r="L56" s="467"/>
      <c r="M56" s="467"/>
      <c r="N56" s="467"/>
      <c r="O56" s="467"/>
      <c r="P56" s="467"/>
      <c r="Q56" s="467"/>
      <c r="R56" s="467"/>
      <c r="S56" s="467"/>
      <c r="T56" s="467"/>
      <c r="U56" s="574"/>
      <c r="V56" s="574"/>
      <c r="W56" s="467"/>
      <c r="X56" s="467"/>
      <c r="Y56" s="467"/>
      <c r="Z56" s="467"/>
      <c r="AA56" s="467"/>
      <c r="AB56" s="467"/>
      <c r="AC56" s="467"/>
      <c r="AD56" s="467"/>
      <c r="AE56" s="467"/>
      <c r="AF56" s="467"/>
      <c r="AG56" s="467"/>
      <c r="AH56" s="467"/>
      <c r="AI56" s="467"/>
      <c r="AJ56" s="467"/>
      <c r="AK56" s="467"/>
      <c r="AL56" s="574"/>
      <c r="AM56" s="574"/>
      <c r="AN56" s="443"/>
      <c r="AO56" s="443"/>
      <c r="AP56" s="443"/>
      <c r="AQ56" s="443"/>
      <c r="AR56" s="443"/>
      <c r="AS56" s="443"/>
      <c r="AT56" s="443"/>
      <c r="AU56" s="443"/>
      <c r="AV56" s="443"/>
      <c r="AW56" s="443"/>
      <c r="AX56" s="443"/>
      <c r="AY56" s="443"/>
      <c r="AZ56" s="443"/>
      <c r="BA56" s="443"/>
      <c r="BB56" s="443"/>
      <c r="BC56" s="443"/>
      <c r="BD56" s="443"/>
      <c r="BE56" s="443"/>
      <c r="BF56" s="574"/>
    </row>
    <row r="57" spans="1:58" ht="20.25" customHeight="1">
      <c r="C57" s="467"/>
      <c r="D57" s="467"/>
      <c r="E57" s="467"/>
      <c r="F57" s="467"/>
      <c r="G57" s="467"/>
      <c r="H57" s="467"/>
      <c r="I57" s="467"/>
      <c r="J57" s="467"/>
      <c r="K57" s="467"/>
      <c r="L57" s="467"/>
      <c r="M57" s="467"/>
      <c r="N57" s="467"/>
      <c r="O57" s="467"/>
      <c r="P57" s="467"/>
      <c r="Q57" s="467"/>
      <c r="R57" s="467"/>
      <c r="S57" s="467"/>
      <c r="T57" s="467"/>
      <c r="U57" s="574"/>
      <c r="V57" s="574"/>
      <c r="W57" s="467"/>
      <c r="X57" s="467"/>
      <c r="Y57" s="467"/>
      <c r="Z57" s="467"/>
      <c r="AA57" s="467"/>
      <c r="AB57" s="467"/>
      <c r="AC57" s="467"/>
      <c r="AD57" s="467"/>
      <c r="AE57" s="467"/>
      <c r="AF57" s="467"/>
      <c r="AG57" s="467"/>
      <c r="AH57" s="467"/>
      <c r="AI57" s="467"/>
      <c r="AJ57" s="467"/>
      <c r="AK57" s="467"/>
      <c r="AL57" s="574"/>
      <c r="AM57" s="574"/>
      <c r="AN57" s="443"/>
      <c r="AO57" s="443"/>
      <c r="AP57" s="443"/>
      <c r="AQ57" s="443"/>
      <c r="AR57" s="443"/>
      <c r="AS57" s="443"/>
      <c r="AT57" s="443"/>
      <c r="AU57" s="443"/>
      <c r="AV57" s="443"/>
      <c r="AW57" s="443"/>
      <c r="AX57" s="443"/>
      <c r="AY57" s="443"/>
      <c r="AZ57" s="443"/>
      <c r="BA57" s="443"/>
      <c r="BB57" s="443"/>
      <c r="BC57" s="443"/>
      <c r="BD57" s="443"/>
      <c r="BE57" s="443"/>
      <c r="BF57" s="574"/>
    </row>
  </sheetData>
  <mergeCells count="253">
    <mergeCell ref="AM1:BA1"/>
    <mergeCell ref="U2:V2"/>
    <mergeCell ref="X2:Y2"/>
    <mergeCell ref="AB2:AC2"/>
    <mergeCell ref="AM2:BA2"/>
    <mergeCell ref="AZ3:BC3"/>
    <mergeCell ref="AZ4:BC4"/>
    <mergeCell ref="AV5:AW5"/>
    <mergeCell ref="AZ5:BA5"/>
    <mergeCell ref="AZ6:BA6"/>
    <mergeCell ref="P8:AT8"/>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L34:M34"/>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C36:E36"/>
    <mergeCell ref="F36:G36"/>
    <mergeCell ref="H36:I36"/>
    <mergeCell ref="J36:K36"/>
    <mergeCell ref="L36:M36"/>
    <mergeCell ref="R36:S36"/>
    <mergeCell ref="T36:U36"/>
    <mergeCell ref="V36:W36"/>
    <mergeCell ref="Y36:Z36"/>
    <mergeCell ref="AA36:AB36"/>
    <mergeCell ref="AE36:AF36"/>
    <mergeCell ref="AI36:AJ36"/>
    <mergeCell ref="AK36:AN36"/>
    <mergeCell ref="AQ36:AT36"/>
    <mergeCell ref="C37:E37"/>
    <mergeCell ref="F37:G37"/>
    <mergeCell ref="H37:I37"/>
    <mergeCell ref="J37:K37"/>
    <mergeCell ref="L37:M37"/>
    <mergeCell ref="R37:S37"/>
    <mergeCell ref="T37:U37"/>
    <mergeCell ref="V37:W37"/>
    <mergeCell ref="Y37:Z37"/>
    <mergeCell ref="AA37:AB37"/>
    <mergeCell ref="AE37:AF37"/>
    <mergeCell ref="AI37:AJ37"/>
    <mergeCell ref="AK37:AN37"/>
    <mergeCell ref="AQ37:AR37"/>
    <mergeCell ref="AS37:AT37"/>
    <mergeCell ref="C38:E38"/>
    <mergeCell ref="F38:G38"/>
    <mergeCell ref="H38:I38"/>
    <mergeCell ref="J38:K38"/>
    <mergeCell ref="L38:M38"/>
    <mergeCell ref="R38:S38"/>
    <mergeCell ref="T38:U38"/>
    <mergeCell ref="V38:W38"/>
    <mergeCell ref="Y38:Z38"/>
    <mergeCell ref="AA38:AB38"/>
    <mergeCell ref="AE38:AF38"/>
    <mergeCell ref="AI38:AJ38"/>
    <mergeCell ref="AK38:AN38"/>
    <mergeCell ref="AQ38:AR38"/>
    <mergeCell ref="AS38:AT38"/>
    <mergeCell ref="N39:O39"/>
    <mergeCell ref="R39:S39"/>
    <mergeCell ref="T39:U39"/>
    <mergeCell ref="V39:W39"/>
    <mergeCell ref="Y39:Z39"/>
    <mergeCell ref="AA39:AB39"/>
    <mergeCell ref="AE39:AF39"/>
    <mergeCell ref="AJ39:AK39"/>
    <mergeCell ref="AL39:AM39"/>
    <mergeCell ref="AN39:AO39"/>
    <mergeCell ref="AQ39:AR39"/>
    <mergeCell ref="AS39:AT39"/>
    <mergeCell ref="L40:M40"/>
    <mergeCell ref="R40:S40"/>
    <mergeCell ref="T40:U40"/>
    <mergeCell ref="V40:W40"/>
    <mergeCell ref="Y40:Z40"/>
    <mergeCell ref="AA40:AB40"/>
    <mergeCell ref="AE40:AF40"/>
    <mergeCell ref="AJ40:AK40"/>
    <mergeCell ref="AL40:AM40"/>
    <mergeCell ref="AN40:AO40"/>
    <mergeCell ref="AQ40:AR40"/>
    <mergeCell ref="AS40:AT40"/>
    <mergeCell ref="Y42:Z42"/>
    <mergeCell ref="AB44:AE44"/>
    <mergeCell ref="C45:D45"/>
    <mergeCell ref="F45:G45"/>
    <mergeCell ref="I45:J45"/>
    <mergeCell ref="L45:N45"/>
    <mergeCell ref="R45:U45"/>
    <mergeCell ref="W45:Z45"/>
    <mergeCell ref="AB45:AE45"/>
    <mergeCell ref="AJ45:AM45"/>
    <mergeCell ref="AO45:AR45"/>
    <mergeCell ref="AT45:AW45"/>
    <mergeCell ref="AB49:AE49"/>
    <mergeCell ref="R50:U50"/>
    <mergeCell ref="W50:Z50"/>
    <mergeCell ref="AB50:AE50"/>
    <mergeCell ref="B8:B12"/>
    <mergeCell ref="C8:D12"/>
    <mergeCell ref="E8:F12"/>
    <mergeCell ref="G8:K12"/>
    <mergeCell ref="L8:O12"/>
    <mergeCell ref="AU8:AV12"/>
    <mergeCell ref="AW8:AX12"/>
    <mergeCell ref="AY8:BD12"/>
    <mergeCell ref="R34:S35"/>
  </mergeCells>
  <phoneticPr fontId="25"/>
  <conditionalFormatting sqref="F36:M38">
    <cfRule type="expression" dxfId="9" priority="7">
      <formula>INDIRECT(ADDRESS(ROW(),COLUMN()))=TRUNC(INDIRECT(ADDRESS(ROW(),COLUMN())))</formula>
    </cfRule>
  </conditionalFormatting>
  <conditionalFormatting sqref="L40:M40">
    <cfRule type="expression" dxfId="8" priority="6">
      <formula>INDIRECT(ADDRESS(ROW(),COLUMN()))=TRUNC(INDIRECT(ADDRESS(ROW(),COLUMN())))</formula>
    </cfRule>
  </conditionalFormatting>
  <conditionalFormatting sqref="C45:D45">
    <cfRule type="expression" dxfId="7" priority="5">
      <formula>INDIRECT(ADDRESS(ROW(),COLUMN()))=TRUNC(INDIRECT(ADDRESS(ROW(),COLUMN())))</formula>
    </cfRule>
  </conditionalFormatting>
  <conditionalFormatting sqref="R45:U45">
    <cfRule type="expression" dxfId="6" priority="4">
      <formula>INDIRECT(ADDRESS(ROW(),COLUMN()))=TRUNC(INDIRECT(ADDRESS(ROW(),COLUMN())))</formula>
    </cfRule>
  </conditionalFormatting>
  <conditionalFormatting sqref="R50:U50">
    <cfRule type="expression" dxfId="5" priority="3">
      <formula>INDIRECT(ADDRESS(ROW(),COLUMN()))=TRUNC(INDIRECT(ADDRESS(ROW(),COLUMN())))</formula>
    </cfRule>
  </conditionalFormatting>
  <conditionalFormatting sqref="AU13:AX30">
    <cfRule type="expression" dxfId="4" priority="2">
      <formula>INDIRECT(ADDRESS(ROW(),COLUMN()))=TRUNC(INDIRECT(ADDRESS(ROW(),COLUMN())))</formula>
    </cfRule>
  </conditionalFormatting>
  <dataValidations count="8">
    <dataValidation type="list" allowBlank="1" showDropDown="0" showInputMessage="1" showErrorMessage="1" sqref="F45">
      <formula1>"40,50"</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Y42:Z42">
      <formula1>"週,暦月"</formula1>
    </dataValidation>
    <dataValidation type="list" allowBlank="1" showDropDown="0" showInputMessage="1" showErrorMessage="1" sqref="AZ3">
      <formula1>"４週,暦月"</formula1>
    </dataValidation>
    <dataValidation type="list" allowBlank="1" showDropDown="0" showInputMessage="1" showErrorMessage="0" sqref="C13:D30">
      <formula1>職種</formula1>
    </dataValidation>
    <dataValidation type="list" allowBlank="1" showDropDown="0" showInputMessage="1" showErrorMessage="0" sqref="E13:F30">
      <formula1>"A, B, C, D"</formula1>
    </dataValidation>
    <dataValidation type="list" errorStyle="warning" allowBlank="1" showDropDown="0" showInputMessage="1" showErrorMessage="0" error="リストにない場合のみ、入力してください。" sqref="G13:K30">
      <formula1>INDIRECT(C13)</formula1>
    </dataValidation>
    <dataValidation type="list" allowBlank="1" showDropDown="0"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38" fitToWidth="1" fitToHeight="1" orientation="landscape" usePrinterDefaults="1"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BF57"/>
  <sheetViews>
    <sheetView showGridLines="0" view="pageBreakPreview" zoomScale="50" zoomScaleNormal="55" zoomScaleSheetLayoutView="50" workbookViewId="0">
      <selection sqref="A1:G1"/>
    </sheetView>
  </sheetViews>
  <sheetFormatPr defaultColWidth="4.5" defaultRowHeight="20.25" customHeight="1"/>
  <cols>
    <col min="1" max="1" width="1.375" style="662" customWidth="1"/>
    <col min="2" max="56" width="5.625" style="662" customWidth="1"/>
    <col min="57" max="16384" width="4.5" style="662"/>
  </cols>
  <sheetData>
    <row r="1" spans="1:57" s="663" customFormat="1" ht="20.25" customHeight="1">
      <c r="A1" s="440"/>
      <c r="B1" s="440"/>
      <c r="C1" s="452" t="s">
        <v>59</v>
      </c>
      <c r="D1" s="452"/>
      <c r="E1" s="440"/>
      <c r="F1" s="440"/>
      <c r="G1" s="468" t="s">
        <v>122</v>
      </c>
      <c r="H1" s="440"/>
      <c r="I1" s="440"/>
      <c r="J1" s="452"/>
      <c r="K1" s="452"/>
      <c r="L1" s="452"/>
      <c r="M1" s="452"/>
      <c r="N1" s="440"/>
      <c r="O1" s="440"/>
      <c r="P1" s="440"/>
      <c r="Q1" s="440"/>
      <c r="R1" s="440"/>
      <c r="S1" s="440"/>
      <c r="T1" s="440"/>
      <c r="U1" s="440"/>
      <c r="V1" s="440"/>
      <c r="W1" s="440"/>
      <c r="X1" s="440"/>
      <c r="Y1" s="440"/>
      <c r="Z1" s="440"/>
      <c r="AA1" s="440"/>
      <c r="AB1" s="440"/>
      <c r="AC1" s="440"/>
      <c r="AD1" s="440"/>
      <c r="AE1" s="440"/>
      <c r="AF1" s="440"/>
      <c r="AG1" s="440"/>
      <c r="AH1" s="440"/>
      <c r="AI1" s="440"/>
      <c r="AJ1" s="440"/>
      <c r="AK1" s="507" t="s">
        <v>67</v>
      </c>
      <c r="AL1" s="507" t="s">
        <v>31</v>
      </c>
      <c r="AM1" s="616" t="s">
        <v>128</v>
      </c>
      <c r="AN1" s="616"/>
      <c r="AO1" s="616"/>
      <c r="AP1" s="616"/>
      <c r="AQ1" s="616"/>
      <c r="AR1" s="616"/>
      <c r="AS1" s="616"/>
      <c r="AT1" s="616"/>
      <c r="AU1" s="616"/>
      <c r="AV1" s="616"/>
      <c r="AW1" s="616"/>
      <c r="AX1" s="616"/>
      <c r="AY1" s="616"/>
      <c r="AZ1" s="616"/>
      <c r="BA1" s="616"/>
      <c r="BB1" s="608" t="s">
        <v>17</v>
      </c>
      <c r="BC1" s="440"/>
      <c r="BD1" s="440"/>
    </row>
    <row r="2" spans="1:57" s="664" customFormat="1" ht="20.25" customHeight="1">
      <c r="A2" s="441"/>
      <c r="B2" s="441"/>
      <c r="C2" s="441"/>
      <c r="D2" s="468"/>
      <c r="E2" s="441"/>
      <c r="F2" s="441"/>
      <c r="G2" s="441"/>
      <c r="H2" s="468"/>
      <c r="I2" s="507"/>
      <c r="J2" s="507"/>
      <c r="K2" s="507"/>
      <c r="L2" s="507"/>
      <c r="M2" s="507"/>
      <c r="N2" s="441"/>
      <c r="O2" s="441"/>
      <c r="P2" s="441"/>
      <c r="Q2" s="441"/>
      <c r="R2" s="441"/>
      <c r="S2" s="441"/>
      <c r="T2" s="507" t="s">
        <v>213</v>
      </c>
      <c r="U2" s="570">
        <v>4</v>
      </c>
      <c r="V2" s="570"/>
      <c r="W2" s="507" t="s">
        <v>31</v>
      </c>
      <c r="X2" s="585">
        <f>IF(U2=0,"",YEAR(DATE(2018+U2,1,1)))</f>
        <v>2022</v>
      </c>
      <c r="Y2" s="585"/>
      <c r="Z2" s="441" t="s">
        <v>226</v>
      </c>
      <c r="AA2" s="441" t="s">
        <v>227</v>
      </c>
      <c r="AB2" s="570">
        <v>4</v>
      </c>
      <c r="AC2" s="570"/>
      <c r="AD2" s="441" t="s">
        <v>230</v>
      </c>
      <c r="AE2" s="441"/>
      <c r="AF2" s="441"/>
      <c r="AG2" s="441"/>
      <c r="AH2" s="441"/>
      <c r="AI2" s="441"/>
      <c r="AJ2" s="608"/>
      <c r="AK2" s="507" t="s">
        <v>84</v>
      </c>
      <c r="AL2" s="507" t="s">
        <v>31</v>
      </c>
      <c r="AM2" s="570"/>
      <c r="AN2" s="570"/>
      <c r="AO2" s="570"/>
      <c r="AP2" s="570"/>
      <c r="AQ2" s="570"/>
      <c r="AR2" s="570"/>
      <c r="AS2" s="570"/>
      <c r="AT2" s="570"/>
      <c r="AU2" s="570"/>
      <c r="AV2" s="570"/>
      <c r="AW2" s="570"/>
      <c r="AX2" s="570"/>
      <c r="AY2" s="570"/>
      <c r="AZ2" s="570"/>
      <c r="BA2" s="570"/>
      <c r="BB2" s="608" t="s">
        <v>17</v>
      </c>
      <c r="BC2" s="507"/>
      <c r="BD2" s="507"/>
      <c r="BE2" s="684"/>
    </row>
    <row r="3" spans="1:57" s="664" customFormat="1" ht="20.25" customHeight="1">
      <c r="A3" s="441"/>
      <c r="B3" s="441"/>
      <c r="C3" s="441"/>
      <c r="D3" s="468"/>
      <c r="E3" s="441"/>
      <c r="F3" s="441"/>
      <c r="G3" s="441"/>
      <c r="H3" s="468"/>
      <c r="I3" s="507"/>
      <c r="J3" s="507"/>
      <c r="K3" s="507"/>
      <c r="L3" s="507"/>
      <c r="M3" s="507"/>
      <c r="N3" s="441"/>
      <c r="O3" s="441"/>
      <c r="P3" s="441"/>
      <c r="Q3" s="441"/>
      <c r="R3" s="441"/>
      <c r="S3" s="441"/>
      <c r="T3" s="568"/>
      <c r="U3" s="571"/>
      <c r="V3" s="571"/>
      <c r="W3" s="582"/>
      <c r="X3" s="571"/>
      <c r="Y3" s="571"/>
      <c r="Z3" s="592"/>
      <c r="AA3" s="592"/>
      <c r="AB3" s="571"/>
      <c r="AC3" s="571"/>
      <c r="AD3" s="463"/>
      <c r="AE3" s="441"/>
      <c r="AF3" s="441"/>
      <c r="AG3" s="441"/>
      <c r="AH3" s="441"/>
      <c r="AI3" s="441"/>
      <c r="AJ3" s="608"/>
      <c r="AK3" s="507"/>
      <c r="AL3" s="507"/>
      <c r="AM3" s="585"/>
      <c r="AN3" s="585"/>
      <c r="AO3" s="585"/>
      <c r="AP3" s="585"/>
      <c r="AQ3" s="585"/>
      <c r="AR3" s="585"/>
      <c r="AS3" s="585"/>
      <c r="AT3" s="585"/>
      <c r="AU3" s="585"/>
      <c r="AV3" s="585"/>
      <c r="AW3" s="585"/>
      <c r="AX3" s="585"/>
      <c r="AY3" s="644" t="s">
        <v>1</v>
      </c>
      <c r="AZ3" s="650" t="s">
        <v>241</v>
      </c>
      <c r="BA3" s="650"/>
      <c r="BB3" s="650"/>
      <c r="BC3" s="650"/>
      <c r="BD3" s="507"/>
      <c r="BE3" s="684"/>
    </row>
    <row r="4" spans="1:57" s="664" customFormat="1" ht="20.25" customHeight="1">
      <c r="A4" s="441"/>
      <c r="B4" s="444"/>
      <c r="C4" s="444"/>
      <c r="D4" s="444"/>
      <c r="E4" s="444"/>
      <c r="F4" s="444"/>
      <c r="G4" s="444"/>
      <c r="H4" s="444"/>
      <c r="I4" s="444"/>
      <c r="J4" s="510"/>
      <c r="K4" s="513"/>
      <c r="L4" s="513"/>
      <c r="M4" s="513"/>
      <c r="N4" s="513"/>
      <c r="O4" s="513"/>
      <c r="P4" s="545"/>
      <c r="Q4" s="513"/>
      <c r="R4" s="513"/>
      <c r="S4" s="564"/>
      <c r="T4" s="441"/>
      <c r="U4" s="441"/>
      <c r="V4" s="441"/>
      <c r="W4" s="441"/>
      <c r="X4" s="441"/>
      <c r="Y4" s="441"/>
      <c r="Z4" s="592"/>
      <c r="AA4" s="592"/>
      <c r="AB4" s="571"/>
      <c r="AC4" s="571"/>
      <c r="AD4" s="463"/>
      <c r="AE4" s="441"/>
      <c r="AF4" s="441"/>
      <c r="AG4" s="441"/>
      <c r="AH4" s="441"/>
      <c r="AI4" s="441"/>
      <c r="AJ4" s="608"/>
      <c r="AK4" s="507"/>
      <c r="AL4" s="507"/>
      <c r="AM4" s="585"/>
      <c r="AN4" s="585"/>
      <c r="AO4" s="585"/>
      <c r="AP4" s="585"/>
      <c r="AQ4" s="585"/>
      <c r="AR4" s="585"/>
      <c r="AS4" s="585"/>
      <c r="AT4" s="585"/>
      <c r="AU4" s="585"/>
      <c r="AV4" s="585"/>
      <c r="AW4" s="585"/>
      <c r="AX4" s="585"/>
      <c r="AY4" s="644" t="s">
        <v>239</v>
      </c>
      <c r="AZ4" s="650" t="s">
        <v>242</v>
      </c>
      <c r="BA4" s="650"/>
      <c r="BB4" s="650"/>
      <c r="BC4" s="650"/>
      <c r="BD4" s="507"/>
      <c r="BE4" s="684"/>
    </row>
    <row r="5" spans="1:57" s="664" customFormat="1" ht="20.25" customHeight="1">
      <c r="A5" s="441"/>
      <c r="B5" s="445"/>
      <c r="C5" s="445"/>
      <c r="D5" s="445"/>
      <c r="E5" s="445"/>
      <c r="F5" s="445"/>
      <c r="G5" s="445"/>
      <c r="H5" s="445"/>
      <c r="I5" s="445"/>
      <c r="J5" s="511"/>
      <c r="K5" s="514"/>
      <c r="L5" s="519"/>
      <c r="M5" s="519"/>
      <c r="N5" s="519"/>
      <c r="O5" s="519"/>
      <c r="P5" s="445"/>
      <c r="Q5" s="554"/>
      <c r="R5" s="554"/>
      <c r="S5" s="565"/>
      <c r="T5" s="441"/>
      <c r="U5" s="441"/>
      <c r="V5" s="441"/>
      <c r="W5" s="441"/>
      <c r="X5" s="441"/>
      <c r="Y5" s="441"/>
      <c r="Z5" s="592"/>
      <c r="AA5" s="592"/>
      <c r="AB5" s="571"/>
      <c r="AC5" s="571"/>
      <c r="AD5" s="606"/>
      <c r="AE5" s="606"/>
      <c r="AF5" s="606"/>
      <c r="AG5" s="606"/>
      <c r="AH5" s="441"/>
      <c r="AI5" s="441"/>
      <c r="AJ5" s="606" t="s">
        <v>234</v>
      </c>
      <c r="AK5" s="606"/>
      <c r="AL5" s="606"/>
      <c r="AM5" s="606"/>
      <c r="AN5" s="606"/>
      <c r="AO5" s="606"/>
      <c r="AP5" s="606"/>
      <c r="AQ5" s="606"/>
      <c r="AR5" s="444"/>
      <c r="AS5" s="444"/>
      <c r="AT5" s="625"/>
      <c r="AU5" s="606"/>
      <c r="AV5" s="635">
        <v>40</v>
      </c>
      <c r="AW5" s="643"/>
      <c r="AX5" s="625" t="s">
        <v>238</v>
      </c>
      <c r="AY5" s="606"/>
      <c r="AZ5" s="682">
        <v>160</v>
      </c>
      <c r="BA5" s="683"/>
      <c r="BB5" s="625" t="s">
        <v>243</v>
      </c>
      <c r="BC5" s="606"/>
      <c r="BD5" s="441"/>
      <c r="BE5" s="684"/>
    </row>
    <row r="6" spans="1:57" s="664" customFormat="1" ht="20.25" customHeight="1">
      <c r="A6" s="441"/>
      <c r="B6" s="445"/>
      <c r="C6" s="445"/>
      <c r="D6" s="445"/>
      <c r="E6" s="445"/>
      <c r="F6" s="445"/>
      <c r="G6" s="445"/>
      <c r="H6" s="445"/>
      <c r="I6" s="445"/>
      <c r="J6" s="445"/>
      <c r="K6" s="515"/>
      <c r="L6" s="515"/>
      <c r="M6" s="515"/>
      <c r="N6" s="445"/>
      <c r="O6" s="537"/>
      <c r="P6" s="546"/>
      <c r="Q6" s="546"/>
      <c r="R6" s="562"/>
      <c r="S6" s="566"/>
      <c r="T6" s="441"/>
      <c r="U6" s="441"/>
      <c r="V6" s="441"/>
      <c r="W6" s="441"/>
      <c r="X6" s="441"/>
      <c r="Y6" s="441"/>
      <c r="Z6" s="592"/>
      <c r="AA6" s="592"/>
      <c r="AB6" s="571"/>
      <c r="AC6" s="571"/>
      <c r="AD6" s="461"/>
      <c r="AE6" s="440"/>
      <c r="AF6" s="440"/>
      <c r="AG6" s="440"/>
      <c r="AH6" s="441"/>
      <c r="AI6" s="441"/>
      <c r="AJ6" s="441"/>
      <c r="AK6" s="441"/>
      <c r="AL6" s="440"/>
      <c r="AM6" s="440"/>
      <c r="AN6" s="617"/>
      <c r="AO6" s="620"/>
      <c r="AP6" s="620"/>
      <c r="AQ6" s="622"/>
      <c r="AR6" s="622"/>
      <c r="AS6" s="622"/>
      <c r="AT6" s="622"/>
      <c r="AU6" s="622"/>
      <c r="AV6" s="622"/>
      <c r="AW6" s="606" t="s">
        <v>236</v>
      </c>
      <c r="AX6" s="606"/>
      <c r="AY6" s="606"/>
      <c r="AZ6" s="651">
        <f>DAY(EOMONTH(DATE(X2,AB2,1),0))</f>
        <v>30</v>
      </c>
      <c r="BA6" s="655"/>
      <c r="BB6" s="625" t="s">
        <v>47</v>
      </c>
      <c r="BC6" s="441"/>
      <c r="BD6" s="441"/>
      <c r="BE6" s="684"/>
    </row>
    <row r="7" spans="1:57" ht="20.25" customHeight="1">
      <c r="A7" s="442"/>
      <c r="B7" s="442"/>
      <c r="C7" s="453"/>
      <c r="D7" s="453"/>
      <c r="E7" s="442"/>
      <c r="F7" s="442"/>
      <c r="G7" s="492"/>
      <c r="H7" s="442"/>
      <c r="I7" s="442"/>
      <c r="J7" s="442"/>
      <c r="K7" s="442"/>
      <c r="L7" s="442"/>
      <c r="M7" s="442"/>
      <c r="N7" s="442"/>
      <c r="O7" s="442"/>
      <c r="P7" s="442"/>
      <c r="Q7" s="442"/>
      <c r="R7" s="442"/>
      <c r="S7" s="453"/>
      <c r="T7" s="442"/>
      <c r="U7" s="442"/>
      <c r="V7" s="442"/>
      <c r="W7" s="442"/>
      <c r="X7" s="442"/>
      <c r="Y7" s="442"/>
      <c r="Z7" s="442"/>
      <c r="AA7" s="442"/>
      <c r="AB7" s="442"/>
      <c r="AC7" s="442"/>
      <c r="AD7" s="442"/>
      <c r="AE7" s="442"/>
      <c r="AF7" s="442"/>
      <c r="AG7" s="442"/>
      <c r="AH7" s="442"/>
      <c r="AI7" s="442"/>
      <c r="AJ7" s="453"/>
      <c r="AK7" s="442"/>
      <c r="AL7" s="442"/>
      <c r="AM7" s="442"/>
      <c r="AN7" s="442"/>
      <c r="AO7" s="442"/>
      <c r="AP7" s="442"/>
      <c r="AQ7" s="442"/>
      <c r="AR7" s="442"/>
      <c r="AS7" s="442"/>
      <c r="AT7" s="442"/>
      <c r="AU7" s="442"/>
      <c r="AV7" s="442"/>
      <c r="AW7" s="442"/>
      <c r="AX7" s="442"/>
      <c r="AY7" s="442"/>
      <c r="AZ7" s="442"/>
      <c r="BA7" s="442"/>
      <c r="BB7" s="442"/>
      <c r="BC7" s="656"/>
      <c r="BD7" s="656"/>
      <c r="BE7" s="685"/>
    </row>
    <row r="8" spans="1:57" ht="20.25" customHeight="1">
      <c r="A8" s="442"/>
      <c r="B8" s="446" t="s">
        <v>167</v>
      </c>
      <c r="C8" s="454" t="s">
        <v>187</v>
      </c>
      <c r="D8" s="469"/>
      <c r="E8" s="480" t="s">
        <v>106</v>
      </c>
      <c r="F8" s="469"/>
      <c r="G8" s="480" t="s">
        <v>198</v>
      </c>
      <c r="H8" s="454"/>
      <c r="I8" s="454"/>
      <c r="J8" s="454"/>
      <c r="K8" s="469"/>
      <c r="L8" s="480" t="s">
        <v>39</v>
      </c>
      <c r="M8" s="454"/>
      <c r="N8" s="454"/>
      <c r="O8" s="538"/>
      <c r="P8" s="547" t="s">
        <v>205</v>
      </c>
      <c r="Q8" s="555"/>
      <c r="R8" s="555"/>
      <c r="S8" s="555"/>
      <c r="T8" s="555"/>
      <c r="U8" s="555"/>
      <c r="V8" s="555"/>
      <c r="W8" s="555"/>
      <c r="X8" s="555"/>
      <c r="Y8" s="555"/>
      <c r="Z8" s="555"/>
      <c r="AA8" s="555"/>
      <c r="AB8" s="555"/>
      <c r="AC8" s="555"/>
      <c r="AD8" s="555"/>
      <c r="AE8" s="555"/>
      <c r="AF8" s="555"/>
      <c r="AG8" s="555"/>
      <c r="AH8" s="555"/>
      <c r="AI8" s="555"/>
      <c r="AJ8" s="555"/>
      <c r="AK8" s="555"/>
      <c r="AL8" s="555"/>
      <c r="AM8" s="555"/>
      <c r="AN8" s="555"/>
      <c r="AO8" s="555"/>
      <c r="AP8" s="555"/>
      <c r="AQ8" s="555"/>
      <c r="AR8" s="555"/>
      <c r="AS8" s="555"/>
      <c r="AT8" s="555"/>
      <c r="AU8" s="628" t="str">
        <f>IF(AZ3="４週","(9)1～4週目の勤務時間数合計","(9)1か月の勤務時間数合計")</f>
        <v>(9)1～4週目の勤務時間数合計</v>
      </c>
      <c r="AV8" s="636"/>
      <c r="AW8" s="628" t="s">
        <v>237</v>
      </c>
      <c r="AX8" s="636"/>
      <c r="AY8" s="645" t="s">
        <v>240</v>
      </c>
      <c r="AZ8" s="645"/>
      <c r="BA8" s="645"/>
      <c r="BB8" s="645"/>
      <c r="BC8" s="645"/>
      <c r="BD8" s="645"/>
    </row>
    <row r="9" spans="1:57" ht="20.25" customHeight="1">
      <c r="A9" s="442"/>
      <c r="B9" s="447"/>
      <c r="C9" s="455"/>
      <c r="D9" s="470"/>
      <c r="E9" s="481"/>
      <c r="F9" s="470"/>
      <c r="G9" s="481"/>
      <c r="H9" s="455"/>
      <c r="I9" s="455"/>
      <c r="J9" s="455"/>
      <c r="K9" s="470"/>
      <c r="L9" s="481"/>
      <c r="M9" s="455"/>
      <c r="N9" s="455"/>
      <c r="O9" s="539"/>
      <c r="P9" s="548" t="s">
        <v>95</v>
      </c>
      <c r="Q9" s="556"/>
      <c r="R9" s="556"/>
      <c r="S9" s="556"/>
      <c r="T9" s="556"/>
      <c r="U9" s="556"/>
      <c r="V9" s="575"/>
      <c r="W9" s="548" t="s">
        <v>221</v>
      </c>
      <c r="X9" s="556"/>
      <c r="Y9" s="556"/>
      <c r="Z9" s="556"/>
      <c r="AA9" s="556"/>
      <c r="AB9" s="556"/>
      <c r="AC9" s="575"/>
      <c r="AD9" s="548" t="s">
        <v>231</v>
      </c>
      <c r="AE9" s="556"/>
      <c r="AF9" s="556"/>
      <c r="AG9" s="556"/>
      <c r="AH9" s="556"/>
      <c r="AI9" s="556"/>
      <c r="AJ9" s="575"/>
      <c r="AK9" s="548" t="s">
        <v>235</v>
      </c>
      <c r="AL9" s="556"/>
      <c r="AM9" s="556"/>
      <c r="AN9" s="556"/>
      <c r="AO9" s="556"/>
      <c r="AP9" s="556"/>
      <c r="AQ9" s="575"/>
      <c r="AR9" s="548" t="s">
        <v>186</v>
      </c>
      <c r="AS9" s="556"/>
      <c r="AT9" s="575"/>
      <c r="AU9" s="629"/>
      <c r="AV9" s="637"/>
      <c r="AW9" s="629"/>
      <c r="AX9" s="637"/>
      <c r="AY9" s="645"/>
      <c r="AZ9" s="645"/>
      <c r="BA9" s="645"/>
      <c r="BB9" s="645"/>
      <c r="BC9" s="645"/>
      <c r="BD9" s="645"/>
    </row>
    <row r="10" spans="1:57" ht="20.25" customHeight="1">
      <c r="A10" s="442"/>
      <c r="B10" s="447"/>
      <c r="C10" s="455"/>
      <c r="D10" s="470"/>
      <c r="E10" s="481"/>
      <c r="F10" s="470"/>
      <c r="G10" s="481"/>
      <c r="H10" s="455"/>
      <c r="I10" s="455"/>
      <c r="J10" s="455"/>
      <c r="K10" s="470"/>
      <c r="L10" s="481"/>
      <c r="M10" s="455"/>
      <c r="N10" s="455"/>
      <c r="O10" s="539"/>
      <c r="P10" s="549">
        <f>DAY(DATE($X$2,$AB$2,1))</f>
        <v>1</v>
      </c>
      <c r="Q10" s="557">
        <f>DAY(DATE($X$2,$AB$2,2))</f>
        <v>2</v>
      </c>
      <c r="R10" s="557">
        <f>DAY(DATE($X$2,$AB$2,3))</f>
        <v>3</v>
      </c>
      <c r="S10" s="557">
        <f>DAY(DATE($X$2,$AB$2,4))</f>
        <v>4</v>
      </c>
      <c r="T10" s="557">
        <f>DAY(DATE($X$2,$AB$2,5))</f>
        <v>5</v>
      </c>
      <c r="U10" s="557">
        <f>DAY(DATE($X$2,$AB$2,6))</f>
        <v>6</v>
      </c>
      <c r="V10" s="576">
        <f>DAY(DATE($X$2,$AB$2,7))</f>
        <v>7</v>
      </c>
      <c r="W10" s="549">
        <f>DAY(DATE($X$2,$AB$2,8))</f>
        <v>8</v>
      </c>
      <c r="X10" s="557">
        <f>DAY(DATE($X$2,$AB$2,9))</f>
        <v>9</v>
      </c>
      <c r="Y10" s="557">
        <f>DAY(DATE($X$2,$AB$2,10))</f>
        <v>10</v>
      </c>
      <c r="Z10" s="557">
        <f>DAY(DATE($X$2,$AB$2,11))</f>
        <v>11</v>
      </c>
      <c r="AA10" s="557">
        <f>DAY(DATE($X$2,$AB$2,12))</f>
        <v>12</v>
      </c>
      <c r="AB10" s="557">
        <f>DAY(DATE($X$2,$AB$2,13))</f>
        <v>13</v>
      </c>
      <c r="AC10" s="576">
        <f>DAY(DATE($X$2,$AB$2,14))</f>
        <v>14</v>
      </c>
      <c r="AD10" s="549">
        <f>DAY(DATE($X$2,$AB$2,15))</f>
        <v>15</v>
      </c>
      <c r="AE10" s="557">
        <f>DAY(DATE($X$2,$AB$2,16))</f>
        <v>16</v>
      </c>
      <c r="AF10" s="557">
        <f>DAY(DATE($X$2,$AB$2,17))</f>
        <v>17</v>
      </c>
      <c r="AG10" s="557">
        <f>DAY(DATE($X$2,$AB$2,18))</f>
        <v>18</v>
      </c>
      <c r="AH10" s="557">
        <f>DAY(DATE($X$2,$AB$2,19))</f>
        <v>19</v>
      </c>
      <c r="AI10" s="557">
        <f>DAY(DATE($X$2,$AB$2,20))</f>
        <v>20</v>
      </c>
      <c r="AJ10" s="576">
        <f>DAY(DATE($X$2,$AB$2,21))</f>
        <v>21</v>
      </c>
      <c r="AK10" s="549">
        <f>DAY(DATE($X$2,$AB$2,22))</f>
        <v>22</v>
      </c>
      <c r="AL10" s="557">
        <f>DAY(DATE($X$2,$AB$2,23))</f>
        <v>23</v>
      </c>
      <c r="AM10" s="557">
        <f>DAY(DATE($X$2,$AB$2,24))</f>
        <v>24</v>
      </c>
      <c r="AN10" s="557">
        <f>DAY(DATE($X$2,$AB$2,25))</f>
        <v>25</v>
      </c>
      <c r="AO10" s="557">
        <f>DAY(DATE($X$2,$AB$2,26))</f>
        <v>26</v>
      </c>
      <c r="AP10" s="557">
        <f>DAY(DATE($X$2,$AB$2,27))</f>
        <v>27</v>
      </c>
      <c r="AQ10" s="576">
        <f>DAY(DATE($X$2,$AB$2,28))</f>
        <v>28</v>
      </c>
      <c r="AR10" s="549" t="str">
        <f>IF(AZ3="暦月",IF(DAY(DATE($X$2,$AB$2,29))=29,29,""),"")</f>
        <v/>
      </c>
      <c r="AS10" s="557" t="str">
        <f>IF(AZ3="暦月",IF(DAY(DATE($X$2,$AB$2,30))=30,30,""),"")</f>
        <v/>
      </c>
      <c r="AT10" s="576" t="str">
        <f>IF(AZ3="暦月",IF(DAY(DATE($X$2,$AB$2,31))=31,31,""),"")</f>
        <v/>
      </c>
      <c r="AU10" s="629"/>
      <c r="AV10" s="637"/>
      <c r="AW10" s="629"/>
      <c r="AX10" s="637"/>
      <c r="AY10" s="645"/>
      <c r="AZ10" s="645"/>
      <c r="BA10" s="645"/>
      <c r="BB10" s="645"/>
      <c r="BC10" s="645"/>
      <c r="BD10" s="645"/>
    </row>
    <row r="11" spans="1:57" ht="20.25" hidden="1" customHeight="1">
      <c r="A11" s="442"/>
      <c r="B11" s="447"/>
      <c r="C11" s="455"/>
      <c r="D11" s="470"/>
      <c r="E11" s="481"/>
      <c r="F11" s="470"/>
      <c r="G11" s="481"/>
      <c r="H11" s="455"/>
      <c r="I11" s="455"/>
      <c r="J11" s="455"/>
      <c r="K11" s="470"/>
      <c r="L11" s="481"/>
      <c r="M11" s="455"/>
      <c r="N11" s="455"/>
      <c r="O11" s="539"/>
      <c r="P11" s="549">
        <f>WEEKDAY(DATE($X$2,$AB$2,1))</f>
        <v>6</v>
      </c>
      <c r="Q11" s="557">
        <f>WEEKDAY(DATE($X$2,$AB$2,2))</f>
        <v>7</v>
      </c>
      <c r="R11" s="557">
        <f>WEEKDAY(DATE($X$2,$AB$2,3))</f>
        <v>1</v>
      </c>
      <c r="S11" s="557">
        <f>WEEKDAY(DATE($X$2,$AB$2,4))</f>
        <v>2</v>
      </c>
      <c r="T11" s="557">
        <f>WEEKDAY(DATE($X$2,$AB$2,5))</f>
        <v>3</v>
      </c>
      <c r="U11" s="557">
        <f>WEEKDAY(DATE($X$2,$AB$2,6))</f>
        <v>4</v>
      </c>
      <c r="V11" s="576">
        <f>WEEKDAY(DATE($X$2,$AB$2,7))</f>
        <v>5</v>
      </c>
      <c r="W11" s="549">
        <f>WEEKDAY(DATE($X$2,$AB$2,8))</f>
        <v>6</v>
      </c>
      <c r="X11" s="557">
        <f>WEEKDAY(DATE($X$2,$AB$2,9))</f>
        <v>7</v>
      </c>
      <c r="Y11" s="557">
        <f>WEEKDAY(DATE($X$2,$AB$2,10))</f>
        <v>1</v>
      </c>
      <c r="Z11" s="557">
        <f>WEEKDAY(DATE($X$2,$AB$2,11))</f>
        <v>2</v>
      </c>
      <c r="AA11" s="557">
        <f>WEEKDAY(DATE($X$2,$AB$2,12))</f>
        <v>3</v>
      </c>
      <c r="AB11" s="557">
        <f>WEEKDAY(DATE($X$2,$AB$2,13))</f>
        <v>4</v>
      </c>
      <c r="AC11" s="576">
        <f>WEEKDAY(DATE($X$2,$AB$2,14))</f>
        <v>5</v>
      </c>
      <c r="AD11" s="549">
        <f>WEEKDAY(DATE($X$2,$AB$2,15))</f>
        <v>6</v>
      </c>
      <c r="AE11" s="557">
        <f>WEEKDAY(DATE($X$2,$AB$2,16))</f>
        <v>7</v>
      </c>
      <c r="AF11" s="557">
        <f>WEEKDAY(DATE($X$2,$AB$2,17))</f>
        <v>1</v>
      </c>
      <c r="AG11" s="557">
        <f>WEEKDAY(DATE($X$2,$AB$2,18))</f>
        <v>2</v>
      </c>
      <c r="AH11" s="557">
        <f>WEEKDAY(DATE($X$2,$AB$2,19))</f>
        <v>3</v>
      </c>
      <c r="AI11" s="557">
        <f>WEEKDAY(DATE($X$2,$AB$2,20))</f>
        <v>4</v>
      </c>
      <c r="AJ11" s="576">
        <f>WEEKDAY(DATE($X$2,$AB$2,21))</f>
        <v>5</v>
      </c>
      <c r="AK11" s="549">
        <f>WEEKDAY(DATE($X$2,$AB$2,22))</f>
        <v>6</v>
      </c>
      <c r="AL11" s="557">
        <f>WEEKDAY(DATE($X$2,$AB$2,23))</f>
        <v>7</v>
      </c>
      <c r="AM11" s="557">
        <f>WEEKDAY(DATE($X$2,$AB$2,24))</f>
        <v>1</v>
      </c>
      <c r="AN11" s="557">
        <f>WEEKDAY(DATE($X$2,$AB$2,25))</f>
        <v>2</v>
      </c>
      <c r="AO11" s="557">
        <f>WEEKDAY(DATE($X$2,$AB$2,26))</f>
        <v>3</v>
      </c>
      <c r="AP11" s="557">
        <f>WEEKDAY(DATE($X$2,$AB$2,27))</f>
        <v>4</v>
      </c>
      <c r="AQ11" s="576">
        <f>WEEKDAY(DATE($X$2,$AB$2,28))</f>
        <v>5</v>
      </c>
      <c r="AR11" s="549">
        <f>IF(AR10=29,WEEKDAY(DATE($X$2,$AB$2,29)),0)</f>
        <v>0</v>
      </c>
      <c r="AS11" s="557">
        <f>IF(AS10=30,WEEKDAY(DATE($X$2,$AB$2,30)),0)</f>
        <v>0</v>
      </c>
      <c r="AT11" s="576">
        <f>IF(AT10=31,WEEKDAY(DATE($X$2,$AB$2,31)),0)</f>
        <v>0</v>
      </c>
      <c r="AU11" s="630"/>
      <c r="AV11" s="638"/>
      <c r="AW11" s="630"/>
      <c r="AX11" s="638"/>
      <c r="AY11" s="646"/>
      <c r="AZ11" s="646"/>
      <c r="BA11" s="646"/>
      <c r="BB11" s="646"/>
      <c r="BC11" s="646"/>
      <c r="BD11" s="646"/>
    </row>
    <row r="12" spans="1:57" ht="20.25" customHeight="1">
      <c r="A12" s="442"/>
      <c r="B12" s="448"/>
      <c r="C12" s="456"/>
      <c r="D12" s="471"/>
      <c r="E12" s="482"/>
      <c r="F12" s="471"/>
      <c r="G12" s="482"/>
      <c r="H12" s="456"/>
      <c r="I12" s="456"/>
      <c r="J12" s="456"/>
      <c r="K12" s="471"/>
      <c r="L12" s="482"/>
      <c r="M12" s="456"/>
      <c r="N12" s="456"/>
      <c r="O12" s="540"/>
      <c r="P12" s="550" t="str">
        <f t="shared" ref="P12:AQ12" si="0">IF(P11=1,"日",IF(P11=2,"月",IF(P11=3,"火",IF(P11=4,"水",IF(P11=5,"木",IF(P11=6,"金","土"))))))</f>
        <v>金</v>
      </c>
      <c r="Q12" s="558" t="str">
        <f t="shared" si="0"/>
        <v>土</v>
      </c>
      <c r="R12" s="558" t="str">
        <f t="shared" si="0"/>
        <v>日</v>
      </c>
      <c r="S12" s="558" t="str">
        <f t="shared" si="0"/>
        <v>月</v>
      </c>
      <c r="T12" s="558" t="str">
        <f t="shared" si="0"/>
        <v>火</v>
      </c>
      <c r="U12" s="558" t="str">
        <f t="shared" si="0"/>
        <v>水</v>
      </c>
      <c r="V12" s="577" t="str">
        <f t="shared" si="0"/>
        <v>木</v>
      </c>
      <c r="W12" s="550" t="str">
        <f t="shared" si="0"/>
        <v>金</v>
      </c>
      <c r="X12" s="558" t="str">
        <f t="shared" si="0"/>
        <v>土</v>
      </c>
      <c r="Y12" s="558" t="str">
        <f t="shared" si="0"/>
        <v>日</v>
      </c>
      <c r="Z12" s="558" t="str">
        <f t="shared" si="0"/>
        <v>月</v>
      </c>
      <c r="AA12" s="558" t="str">
        <f t="shared" si="0"/>
        <v>火</v>
      </c>
      <c r="AB12" s="558" t="str">
        <f t="shared" si="0"/>
        <v>水</v>
      </c>
      <c r="AC12" s="577" t="str">
        <f t="shared" si="0"/>
        <v>木</v>
      </c>
      <c r="AD12" s="550" t="str">
        <f t="shared" si="0"/>
        <v>金</v>
      </c>
      <c r="AE12" s="558" t="str">
        <f t="shared" si="0"/>
        <v>土</v>
      </c>
      <c r="AF12" s="558" t="str">
        <f t="shared" si="0"/>
        <v>日</v>
      </c>
      <c r="AG12" s="558" t="str">
        <f t="shared" si="0"/>
        <v>月</v>
      </c>
      <c r="AH12" s="558" t="str">
        <f t="shared" si="0"/>
        <v>火</v>
      </c>
      <c r="AI12" s="558" t="str">
        <f t="shared" si="0"/>
        <v>水</v>
      </c>
      <c r="AJ12" s="577" t="str">
        <f t="shared" si="0"/>
        <v>木</v>
      </c>
      <c r="AK12" s="550" t="str">
        <f t="shared" si="0"/>
        <v>金</v>
      </c>
      <c r="AL12" s="558" t="str">
        <f t="shared" si="0"/>
        <v>土</v>
      </c>
      <c r="AM12" s="558" t="str">
        <f t="shared" si="0"/>
        <v>日</v>
      </c>
      <c r="AN12" s="558" t="str">
        <f t="shared" si="0"/>
        <v>月</v>
      </c>
      <c r="AO12" s="558" t="str">
        <f t="shared" si="0"/>
        <v>火</v>
      </c>
      <c r="AP12" s="558" t="str">
        <f t="shared" si="0"/>
        <v>水</v>
      </c>
      <c r="AQ12" s="577" t="str">
        <f t="shared" si="0"/>
        <v>木</v>
      </c>
      <c r="AR12" s="558" t="str">
        <f>IF(AR11=1,"日",IF(AR11=2,"月",IF(AR11=3,"火",IF(AR11=4,"水",IF(AR11=5,"木",IF(AR11=6,"金",IF(AR11=0,"","土")))))))</f>
        <v/>
      </c>
      <c r="AS12" s="558" t="str">
        <f>IF(AS11=1,"日",IF(AS11=2,"月",IF(AS11=3,"火",IF(AS11=4,"水",IF(AS11=5,"木",IF(AS11=6,"金",IF(AS11=0,"","土")))))))</f>
        <v/>
      </c>
      <c r="AT12" s="558" t="str">
        <f>IF(AT11=1,"日",IF(AT11=2,"月",IF(AT11=3,"火",IF(AT11=4,"水",IF(AT11=5,"木",IF(AT11=6,"金",IF(AT11=0,"","土")))))))</f>
        <v/>
      </c>
      <c r="AU12" s="631"/>
      <c r="AV12" s="639"/>
      <c r="AW12" s="631"/>
      <c r="AX12" s="639"/>
      <c r="AY12" s="646"/>
      <c r="AZ12" s="646"/>
      <c r="BA12" s="646"/>
      <c r="BB12" s="646"/>
      <c r="BC12" s="646"/>
      <c r="BD12" s="646"/>
    </row>
    <row r="13" spans="1:57" ht="39.950000000000003" customHeight="1">
      <c r="A13" s="442"/>
      <c r="B13" s="449">
        <v>1</v>
      </c>
      <c r="C13" s="457" t="s">
        <v>179</v>
      </c>
      <c r="D13" s="472"/>
      <c r="E13" s="483" t="s">
        <v>172</v>
      </c>
      <c r="F13" s="489"/>
      <c r="G13" s="498" t="s">
        <v>42</v>
      </c>
      <c r="H13" s="504"/>
      <c r="I13" s="504"/>
      <c r="J13" s="504"/>
      <c r="K13" s="516"/>
      <c r="L13" s="520" t="s">
        <v>272</v>
      </c>
      <c r="M13" s="529"/>
      <c r="N13" s="529"/>
      <c r="O13" s="541"/>
      <c r="P13" s="551">
        <v>8</v>
      </c>
      <c r="Q13" s="559">
        <v>8</v>
      </c>
      <c r="R13" s="559">
        <v>8</v>
      </c>
      <c r="S13" s="559"/>
      <c r="T13" s="559"/>
      <c r="U13" s="559">
        <v>8</v>
      </c>
      <c r="V13" s="578">
        <v>8</v>
      </c>
      <c r="W13" s="551">
        <v>8</v>
      </c>
      <c r="X13" s="559">
        <v>8</v>
      </c>
      <c r="Y13" s="559">
        <v>8</v>
      </c>
      <c r="Z13" s="559"/>
      <c r="AA13" s="559"/>
      <c r="AB13" s="559">
        <v>8</v>
      </c>
      <c r="AC13" s="578">
        <v>8</v>
      </c>
      <c r="AD13" s="551">
        <v>8</v>
      </c>
      <c r="AE13" s="559">
        <v>8</v>
      </c>
      <c r="AF13" s="559">
        <v>8</v>
      </c>
      <c r="AG13" s="559"/>
      <c r="AH13" s="559"/>
      <c r="AI13" s="559">
        <v>8</v>
      </c>
      <c r="AJ13" s="578">
        <v>8</v>
      </c>
      <c r="AK13" s="551">
        <v>8</v>
      </c>
      <c r="AL13" s="559">
        <v>8</v>
      </c>
      <c r="AM13" s="559">
        <v>8</v>
      </c>
      <c r="AN13" s="559"/>
      <c r="AO13" s="559"/>
      <c r="AP13" s="559">
        <v>8</v>
      </c>
      <c r="AQ13" s="578">
        <v>8</v>
      </c>
      <c r="AR13" s="551"/>
      <c r="AS13" s="559"/>
      <c r="AT13" s="578"/>
      <c r="AU13" s="632">
        <f t="shared" ref="AU13:AU30" si="1">IF($AZ$3="４週",SUM(P13:AQ13),IF($AZ$3="暦月",SUM(P13:AT13),""))</f>
        <v>160</v>
      </c>
      <c r="AV13" s="640"/>
      <c r="AW13" s="632">
        <f t="shared" ref="AW13:AW30" si="2">IF($AZ$3="４週",AU13/4,IF($AZ$3="暦月",AU13/($AZ$6/7),""))</f>
        <v>40</v>
      </c>
      <c r="AX13" s="640"/>
      <c r="AY13" s="647"/>
      <c r="AZ13" s="652"/>
      <c r="BA13" s="652"/>
      <c r="BB13" s="652"/>
      <c r="BC13" s="652"/>
      <c r="BD13" s="657"/>
    </row>
    <row r="14" spans="1:57" ht="39.950000000000003" customHeight="1">
      <c r="A14" s="442"/>
      <c r="B14" s="450">
        <f t="shared" ref="B14:B30" si="3">B13+1</f>
        <v>2</v>
      </c>
      <c r="C14" s="458" t="s">
        <v>100</v>
      </c>
      <c r="D14" s="473"/>
      <c r="E14" s="484" t="s">
        <v>172</v>
      </c>
      <c r="F14" s="490"/>
      <c r="G14" s="499" t="s">
        <v>260</v>
      </c>
      <c r="H14" s="505"/>
      <c r="I14" s="505"/>
      <c r="J14" s="505"/>
      <c r="K14" s="517"/>
      <c r="L14" s="521" t="s">
        <v>272</v>
      </c>
      <c r="M14" s="530"/>
      <c r="N14" s="530"/>
      <c r="O14" s="542"/>
      <c r="P14" s="552">
        <v>8</v>
      </c>
      <c r="Q14" s="560">
        <v>8</v>
      </c>
      <c r="R14" s="560"/>
      <c r="S14" s="560">
        <v>8</v>
      </c>
      <c r="T14" s="560">
        <v>8</v>
      </c>
      <c r="U14" s="560">
        <v>8</v>
      </c>
      <c r="V14" s="579"/>
      <c r="W14" s="552">
        <v>8</v>
      </c>
      <c r="X14" s="560">
        <v>8</v>
      </c>
      <c r="Y14" s="560"/>
      <c r="Z14" s="560">
        <v>8</v>
      </c>
      <c r="AA14" s="560">
        <v>8</v>
      </c>
      <c r="AB14" s="560">
        <v>8</v>
      </c>
      <c r="AC14" s="579"/>
      <c r="AD14" s="552">
        <v>8</v>
      </c>
      <c r="AE14" s="560">
        <v>8</v>
      </c>
      <c r="AF14" s="560"/>
      <c r="AG14" s="560">
        <v>8</v>
      </c>
      <c r="AH14" s="560">
        <v>8</v>
      </c>
      <c r="AI14" s="560">
        <v>8</v>
      </c>
      <c r="AJ14" s="579"/>
      <c r="AK14" s="552">
        <v>8</v>
      </c>
      <c r="AL14" s="560">
        <v>8</v>
      </c>
      <c r="AM14" s="560"/>
      <c r="AN14" s="560">
        <v>8</v>
      </c>
      <c r="AO14" s="560">
        <v>8</v>
      </c>
      <c r="AP14" s="560">
        <v>8</v>
      </c>
      <c r="AQ14" s="579"/>
      <c r="AR14" s="552"/>
      <c r="AS14" s="560"/>
      <c r="AT14" s="579"/>
      <c r="AU14" s="633">
        <f t="shared" si="1"/>
        <v>160</v>
      </c>
      <c r="AV14" s="641"/>
      <c r="AW14" s="633">
        <f t="shared" si="2"/>
        <v>40</v>
      </c>
      <c r="AX14" s="641"/>
      <c r="AY14" s="648"/>
      <c r="AZ14" s="653"/>
      <c r="BA14" s="653"/>
      <c r="BB14" s="653"/>
      <c r="BC14" s="653"/>
      <c r="BD14" s="658"/>
    </row>
    <row r="15" spans="1:57" ht="39.950000000000003" customHeight="1">
      <c r="A15" s="442"/>
      <c r="B15" s="450">
        <f t="shared" si="3"/>
        <v>3</v>
      </c>
      <c r="C15" s="458" t="s">
        <v>180</v>
      </c>
      <c r="D15" s="473"/>
      <c r="E15" s="484" t="s">
        <v>172</v>
      </c>
      <c r="F15" s="490"/>
      <c r="G15" s="499" t="s">
        <v>263</v>
      </c>
      <c r="H15" s="505"/>
      <c r="I15" s="505"/>
      <c r="J15" s="505"/>
      <c r="K15" s="517"/>
      <c r="L15" s="521" t="s">
        <v>272</v>
      </c>
      <c r="M15" s="530"/>
      <c r="N15" s="530"/>
      <c r="O15" s="542"/>
      <c r="P15" s="552"/>
      <c r="Q15" s="560">
        <v>8</v>
      </c>
      <c r="R15" s="560">
        <v>8</v>
      </c>
      <c r="S15" s="560"/>
      <c r="T15" s="560">
        <v>8</v>
      </c>
      <c r="U15" s="560">
        <v>8</v>
      </c>
      <c r="V15" s="579">
        <v>8</v>
      </c>
      <c r="W15" s="552"/>
      <c r="X15" s="560">
        <v>8</v>
      </c>
      <c r="Y15" s="560">
        <v>8</v>
      </c>
      <c r="Z15" s="560"/>
      <c r="AA15" s="560">
        <v>8</v>
      </c>
      <c r="AB15" s="560">
        <v>8</v>
      </c>
      <c r="AC15" s="579">
        <v>8</v>
      </c>
      <c r="AD15" s="552"/>
      <c r="AE15" s="560">
        <v>8</v>
      </c>
      <c r="AF15" s="560">
        <v>8</v>
      </c>
      <c r="AG15" s="560"/>
      <c r="AH15" s="560">
        <v>8</v>
      </c>
      <c r="AI15" s="560">
        <v>8</v>
      </c>
      <c r="AJ15" s="579">
        <v>8</v>
      </c>
      <c r="AK15" s="552"/>
      <c r="AL15" s="560">
        <v>8</v>
      </c>
      <c r="AM15" s="560">
        <v>8</v>
      </c>
      <c r="AN15" s="560"/>
      <c r="AO15" s="560">
        <v>8</v>
      </c>
      <c r="AP15" s="560">
        <v>8</v>
      </c>
      <c r="AQ15" s="579">
        <v>8</v>
      </c>
      <c r="AR15" s="552"/>
      <c r="AS15" s="560"/>
      <c r="AT15" s="579"/>
      <c r="AU15" s="633">
        <f t="shared" si="1"/>
        <v>160</v>
      </c>
      <c r="AV15" s="641"/>
      <c r="AW15" s="633">
        <f t="shared" si="2"/>
        <v>40</v>
      </c>
      <c r="AX15" s="641"/>
      <c r="AY15" s="648"/>
      <c r="AZ15" s="653"/>
      <c r="BA15" s="653"/>
      <c r="BB15" s="653"/>
      <c r="BC15" s="653"/>
      <c r="BD15" s="658"/>
    </row>
    <row r="16" spans="1:57" ht="39.950000000000003" customHeight="1">
      <c r="A16" s="442"/>
      <c r="B16" s="450">
        <f t="shared" si="3"/>
        <v>4</v>
      </c>
      <c r="C16" s="458" t="s">
        <v>100</v>
      </c>
      <c r="D16" s="473"/>
      <c r="E16" s="484" t="s">
        <v>20</v>
      </c>
      <c r="F16" s="490"/>
      <c r="G16" s="499" t="s">
        <v>267</v>
      </c>
      <c r="H16" s="505"/>
      <c r="I16" s="505"/>
      <c r="J16" s="505"/>
      <c r="K16" s="517"/>
      <c r="L16" s="521" t="s">
        <v>272</v>
      </c>
      <c r="M16" s="530"/>
      <c r="N16" s="530"/>
      <c r="O16" s="542"/>
      <c r="P16" s="552">
        <v>4</v>
      </c>
      <c r="Q16" s="560">
        <v>4</v>
      </c>
      <c r="R16" s="560"/>
      <c r="S16" s="560"/>
      <c r="T16" s="560">
        <v>4</v>
      </c>
      <c r="U16" s="560">
        <v>4</v>
      </c>
      <c r="V16" s="579">
        <v>4</v>
      </c>
      <c r="W16" s="552">
        <v>4</v>
      </c>
      <c r="X16" s="560">
        <v>4</v>
      </c>
      <c r="Y16" s="560"/>
      <c r="Z16" s="560"/>
      <c r="AA16" s="560">
        <v>4</v>
      </c>
      <c r="AB16" s="560">
        <v>4</v>
      </c>
      <c r="AC16" s="579">
        <v>4</v>
      </c>
      <c r="AD16" s="552">
        <v>4</v>
      </c>
      <c r="AE16" s="560">
        <v>4</v>
      </c>
      <c r="AF16" s="560"/>
      <c r="AG16" s="560"/>
      <c r="AH16" s="560">
        <v>4</v>
      </c>
      <c r="AI16" s="560">
        <v>4</v>
      </c>
      <c r="AJ16" s="579">
        <v>4</v>
      </c>
      <c r="AK16" s="552">
        <v>4</v>
      </c>
      <c r="AL16" s="560">
        <v>4</v>
      </c>
      <c r="AM16" s="560"/>
      <c r="AN16" s="560"/>
      <c r="AO16" s="560">
        <v>4</v>
      </c>
      <c r="AP16" s="560">
        <v>4</v>
      </c>
      <c r="AQ16" s="579">
        <v>4</v>
      </c>
      <c r="AR16" s="552"/>
      <c r="AS16" s="560"/>
      <c r="AT16" s="579"/>
      <c r="AU16" s="633">
        <f t="shared" si="1"/>
        <v>80</v>
      </c>
      <c r="AV16" s="641"/>
      <c r="AW16" s="633">
        <f t="shared" si="2"/>
        <v>20</v>
      </c>
      <c r="AX16" s="641"/>
      <c r="AY16" s="648"/>
      <c r="AZ16" s="653"/>
      <c r="BA16" s="653"/>
      <c r="BB16" s="653"/>
      <c r="BC16" s="653"/>
      <c r="BD16" s="658"/>
    </row>
    <row r="17" spans="1:56" ht="39.950000000000003" customHeight="1">
      <c r="A17" s="442"/>
      <c r="B17" s="450">
        <f t="shared" si="3"/>
        <v>5</v>
      </c>
      <c r="C17" s="458" t="s">
        <v>100</v>
      </c>
      <c r="D17" s="473"/>
      <c r="E17" s="484" t="s">
        <v>20</v>
      </c>
      <c r="F17" s="490"/>
      <c r="G17" s="499" t="s">
        <v>267</v>
      </c>
      <c r="H17" s="505"/>
      <c r="I17" s="505"/>
      <c r="J17" s="505"/>
      <c r="K17" s="517"/>
      <c r="L17" s="521" t="s">
        <v>272</v>
      </c>
      <c r="M17" s="530"/>
      <c r="N17" s="530"/>
      <c r="O17" s="542"/>
      <c r="P17" s="552">
        <v>4</v>
      </c>
      <c r="Q17" s="560">
        <v>4</v>
      </c>
      <c r="R17" s="560"/>
      <c r="S17" s="560"/>
      <c r="T17" s="560">
        <v>4</v>
      </c>
      <c r="U17" s="560">
        <v>4</v>
      </c>
      <c r="V17" s="579">
        <v>4</v>
      </c>
      <c r="W17" s="552">
        <v>4</v>
      </c>
      <c r="X17" s="560">
        <v>4</v>
      </c>
      <c r="Y17" s="560"/>
      <c r="Z17" s="560"/>
      <c r="AA17" s="560">
        <v>4</v>
      </c>
      <c r="AB17" s="560">
        <v>4</v>
      </c>
      <c r="AC17" s="579">
        <v>4</v>
      </c>
      <c r="AD17" s="552">
        <v>4</v>
      </c>
      <c r="AE17" s="560">
        <v>4</v>
      </c>
      <c r="AF17" s="560"/>
      <c r="AG17" s="560"/>
      <c r="AH17" s="560">
        <v>4</v>
      </c>
      <c r="AI17" s="560">
        <v>4</v>
      </c>
      <c r="AJ17" s="579">
        <v>4</v>
      </c>
      <c r="AK17" s="552">
        <v>4</v>
      </c>
      <c r="AL17" s="560">
        <v>4</v>
      </c>
      <c r="AM17" s="560"/>
      <c r="AN17" s="560"/>
      <c r="AO17" s="560">
        <v>4</v>
      </c>
      <c r="AP17" s="560">
        <v>4</v>
      </c>
      <c r="AQ17" s="579">
        <v>4</v>
      </c>
      <c r="AR17" s="552"/>
      <c r="AS17" s="560"/>
      <c r="AT17" s="579"/>
      <c r="AU17" s="633">
        <f t="shared" si="1"/>
        <v>80</v>
      </c>
      <c r="AV17" s="641"/>
      <c r="AW17" s="633">
        <f t="shared" si="2"/>
        <v>20</v>
      </c>
      <c r="AX17" s="641"/>
      <c r="AY17" s="648"/>
      <c r="AZ17" s="653"/>
      <c r="BA17" s="653"/>
      <c r="BB17" s="653"/>
      <c r="BC17" s="653"/>
      <c r="BD17" s="658"/>
    </row>
    <row r="18" spans="1:56" ht="39.950000000000003" customHeight="1">
      <c r="A18" s="442"/>
      <c r="B18" s="450">
        <f t="shared" si="3"/>
        <v>6</v>
      </c>
      <c r="C18" s="458" t="s">
        <v>100</v>
      </c>
      <c r="D18" s="473"/>
      <c r="E18" s="484" t="s">
        <v>20</v>
      </c>
      <c r="F18" s="490"/>
      <c r="G18" s="499" t="s">
        <v>267</v>
      </c>
      <c r="H18" s="505"/>
      <c r="I18" s="505"/>
      <c r="J18" s="505"/>
      <c r="K18" s="517"/>
      <c r="L18" s="521" t="s">
        <v>272</v>
      </c>
      <c r="M18" s="530"/>
      <c r="N18" s="530"/>
      <c r="O18" s="542"/>
      <c r="P18" s="552"/>
      <c r="Q18" s="560">
        <v>4</v>
      </c>
      <c r="R18" s="560">
        <v>4</v>
      </c>
      <c r="S18" s="560">
        <v>4</v>
      </c>
      <c r="T18" s="560">
        <v>4</v>
      </c>
      <c r="U18" s="560"/>
      <c r="V18" s="579">
        <v>4</v>
      </c>
      <c r="W18" s="552"/>
      <c r="X18" s="560">
        <v>4</v>
      </c>
      <c r="Y18" s="560">
        <v>4</v>
      </c>
      <c r="Z18" s="560">
        <v>4</v>
      </c>
      <c r="AA18" s="560">
        <v>4</v>
      </c>
      <c r="AB18" s="560"/>
      <c r="AC18" s="579">
        <v>4</v>
      </c>
      <c r="AD18" s="552"/>
      <c r="AE18" s="560">
        <v>4</v>
      </c>
      <c r="AF18" s="560">
        <v>4</v>
      </c>
      <c r="AG18" s="560">
        <v>4</v>
      </c>
      <c r="AH18" s="560">
        <v>4</v>
      </c>
      <c r="AI18" s="560"/>
      <c r="AJ18" s="579">
        <v>4</v>
      </c>
      <c r="AK18" s="552"/>
      <c r="AL18" s="560">
        <v>4</v>
      </c>
      <c r="AM18" s="560">
        <v>4</v>
      </c>
      <c r="AN18" s="560">
        <v>4</v>
      </c>
      <c r="AO18" s="560">
        <v>4</v>
      </c>
      <c r="AP18" s="560"/>
      <c r="AQ18" s="579">
        <v>4</v>
      </c>
      <c r="AR18" s="552"/>
      <c r="AS18" s="560"/>
      <c r="AT18" s="579"/>
      <c r="AU18" s="633">
        <f t="shared" si="1"/>
        <v>80</v>
      </c>
      <c r="AV18" s="641"/>
      <c r="AW18" s="633">
        <f t="shared" si="2"/>
        <v>20</v>
      </c>
      <c r="AX18" s="641"/>
      <c r="AY18" s="648"/>
      <c r="AZ18" s="653"/>
      <c r="BA18" s="653"/>
      <c r="BB18" s="653"/>
      <c r="BC18" s="653"/>
      <c r="BD18" s="658"/>
    </row>
    <row r="19" spans="1:56" ht="39.950000000000003" customHeight="1">
      <c r="A19" s="442"/>
      <c r="B19" s="450">
        <f t="shared" si="3"/>
        <v>7</v>
      </c>
      <c r="C19" s="458" t="s">
        <v>100</v>
      </c>
      <c r="D19" s="473"/>
      <c r="E19" s="484" t="s">
        <v>20</v>
      </c>
      <c r="F19" s="490"/>
      <c r="G19" s="499" t="s">
        <v>267</v>
      </c>
      <c r="H19" s="505"/>
      <c r="I19" s="505"/>
      <c r="J19" s="505"/>
      <c r="K19" s="517"/>
      <c r="L19" s="521" t="s">
        <v>272</v>
      </c>
      <c r="M19" s="530"/>
      <c r="N19" s="530"/>
      <c r="O19" s="542"/>
      <c r="P19" s="552">
        <v>4</v>
      </c>
      <c r="Q19" s="560"/>
      <c r="R19" s="560">
        <v>4</v>
      </c>
      <c r="S19" s="560">
        <v>4</v>
      </c>
      <c r="T19" s="560"/>
      <c r="U19" s="560">
        <v>4</v>
      </c>
      <c r="V19" s="579">
        <v>4</v>
      </c>
      <c r="W19" s="552">
        <v>4</v>
      </c>
      <c r="X19" s="560"/>
      <c r="Y19" s="560">
        <v>4</v>
      </c>
      <c r="Z19" s="560">
        <v>4</v>
      </c>
      <c r="AA19" s="560"/>
      <c r="AB19" s="560"/>
      <c r="AC19" s="579">
        <v>4</v>
      </c>
      <c r="AD19" s="552">
        <v>4</v>
      </c>
      <c r="AE19" s="560"/>
      <c r="AF19" s="560">
        <v>4</v>
      </c>
      <c r="AG19" s="560">
        <v>4</v>
      </c>
      <c r="AH19" s="560"/>
      <c r="AI19" s="560"/>
      <c r="AJ19" s="579">
        <v>4</v>
      </c>
      <c r="AK19" s="552">
        <v>4</v>
      </c>
      <c r="AL19" s="560"/>
      <c r="AM19" s="560">
        <v>4</v>
      </c>
      <c r="AN19" s="560">
        <v>4</v>
      </c>
      <c r="AO19" s="560"/>
      <c r="AP19" s="560"/>
      <c r="AQ19" s="579">
        <v>4</v>
      </c>
      <c r="AR19" s="552"/>
      <c r="AS19" s="560"/>
      <c r="AT19" s="579"/>
      <c r="AU19" s="633">
        <f t="shared" si="1"/>
        <v>68</v>
      </c>
      <c r="AV19" s="641"/>
      <c r="AW19" s="633">
        <f t="shared" si="2"/>
        <v>17</v>
      </c>
      <c r="AX19" s="641"/>
      <c r="AY19" s="648"/>
      <c r="AZ19" s="653"/>
      <c r="BA19" s="653"/>
      <c r="BB19" s="653"/>
      <c r="BC19" s="653"/>
      <c r="BD19" s="658"/>
    </row>
    <row r="20" spans="1:56" ht="39.950000000000003" customHeight="1">
      <c r="A20" s="442"/>
      <c r="B20" s="450">
        <f t="shared" si="3"/>
        <v>8</v>
      </c>
      <c r="C20" s="458" t="s">
        <v>100</v>
      </c>
      <c r="D20" s="473"/>
      <c r="E20" s="484" t="s">
        <v>20</v>
      </c>
      <c r="F20" s="490"/>
      <c r="G20" s="499" t="s">
        <v>267</v>
      </c>
      <c r="H20" s="505"/>
      <c r="I20" s="505"/>
      <c r="J20" s="505"/>
      <c r="K20" s="517"/>
      <c r="L20" s="521" t="s">
        <v>272</v>
      </c>
      <c r="M20" s="530"/>
      <c r="N20" s="530"/>
      <c r="O20" s="542"/>
      <c r="P20" s="552">
        <v>4</v>
      </c>
      <c r="Q20" s="560"/>
      <c r="R20" s="560">
        <v>4</v>
      </c>
      <c r="S20" s="560">
        <v>4</v>
      </c>
      <c r="T20" s="560"/>
      <c r="U20" s="560"/>
      <c r="V20" s="579">
        <v>4</v>
      </c>
      <c r="W20" s="552">
        <v>4</v>
      </c>
      <c r="X20" s="560"/>
      <c r="Y20" s="560">
        <v>4</v>
      </c>
      <c r="Z20" s="560">
        <v>4</v>
      </c>
      <c r="AA20" s="560"/>
      <c r="AB20" s="560"/>
      <c r="AC20" s="579">
        <v>4</v>
      </c>
      <c r="AD20" s="552">
        <v>4</v>
      </c>
      <c r="AE20" s="560"/>
      <c r="AF20" s="560">
        <v>4</v>
      </c>
      <c r="AG20" s="560">
        <v>4</v>
      </c>
      <c r="AH20" s="560"/>
      <c r="AI20" s="560"/>
      <c r="AJ20" s="579">
        <v>4</v>
      </c>
      <c r="AK20" s="552">
        <v>4</v>
      </c>
      <c r="AL20" s="560"/>
      <c r="AM20" s="560">
        <v>4</v>
      </c>
      <c r="AN20" s="560">
        <v>4</v>
      </c>
      <c r="AO20" s="560"/>
      <c r="AP20" s="560"/>
      <c r="AQ20" s="579">
        <v>4</v>
      </c>
      <c r="AR20" s="552"/>
      <c r="AS20" s="560"/>
      <c r="AT20" s="579"/>
      <c r="AU20" s="633">
        <f t="shared" si="1"/>
        <v>64</v>
      </c>
      <c r="AV20" s="641"/>
      <c r="AW20" s="633">
        <f t="shared" si="2"/>
        <v>16</v>
      </c>
      <c r="AX20" s="641"/>
      <c r="AY20" s="648"/>
      <c r="AZ20" s="653"/>
      <c r="BA20" s="653"/>
      <c r="BB20" s="653"/>
      <c r="BC20" s="653"/>
      <c r="BD20" s="658"/>
    </row>
    <row r="21" spans="1:56" ht="39.950000000000003" customHeight="1">
      <c r="A21" s="442"/>
      <c r="B21" s="450">
        <f t="shared" si="3"/>
        <v>9</v>
      </c>
      <c r="C21" s="458" t="s">
        <v>100</v>
      </c>
      <c r="D21" s="473"/>
      <c r="E21" s="484" t="s">
        <v>20</v>
      </c>
      <c r="F21" s="490"/>
      <c r="G21" s="499" t="s">
        <v>267</v>
      </c>
      <c r="H21" s="505"/>
      <c r="I21" s="505"/>
      <c r="J21" s="505"/>
      <c r="K21" s="517"/>
      <c r="L21" s="521" t="s">
        <v>272</v>
      </c>
      <c r="M21" s="530"/>
      <c r="N21" s="530"/>
      <c r="O21" s="542"/>
      <c r="P21" s="552">
        <v>4</v>
      </c>
      <c r="Q21" s="560"/>
      <c r="R21" s="560">
        <v>4</v>
      </c>
      <c r="S21" s="560">
        <v>4</v>
      </c>
      <c r="T21" s="560"/>
      <c r="U21" s="560"/>
      <c r="V21" s="579"/>
      <c r="W21" s="552">
        <v>4</v>
      </c>
      <c r="X21" s="560"/>
      <c r="Y21" s="560">
        <v>4</v>
      </c>
      <c r="Z21" s="560">
        <v>4</v>
      </c>
      <c r="AA21" s="560"/>
      <c r="AB21" s="560">
        <v>4</v>
      </c>
      <c r="AC21" s="579"/>
      <c r="AD21" s="552">
        <v>4</v>
      </c>
      <c r="AE21" s="560"/>
      <c r="AF21" s="560">
        <v>4</v>
      </c>
      <c r="AG21" s="560">
        <v>4</v>
      </c>
      <c r="AH21" s="560"/>
      <c r="AI21" s="560">
        <v>4</v>
      </c>
      <c r="AJ21" s="579"/>
      <c r="AK21" s="552">
        <v>4</v>
      </c>
      <c r="AL21" s="560"/>
      <c r="AM21" s="560">
        <v>4</v>
      </c>
      <c r="AN21" s="560">
        <v>4</v>
      </c>
      <c r="AO21" s="560"/>
      <c r="AP21" s="560">
        <v>4</v>
      </c>
      <c r="AQ21" s="579"/>
      <c r="AR21" s="552"/>
      <c r="AS21" s="560"/>
      <c r="AT21" s="579"/>
      <c r="AU21" s="633">
        <f t="shared" si="1"/>
        <v>60</v>
      </c>
      <c r="AV21" s="641"/>
      <c r="AW21" s="633">
        <f t="shared" si="2"/>
        <v>15</v>
      </c>
      <c r="AX21" s="641"/>
      <c r="AY21" s="648"/>
      <c r="AZ21" s="653"/>
      <c r="BA21" s="653"/>
      <c r="BB21" s="653"/>
      <c r="BC21" s="653"/>
      <c r="BD21" s="658"/>
    </row>
    <row r="22" spans="1:56" ht="39.950000000000003" customHeight="1">
      <c r="A22" s="442"/>
      <c r="B22" s="450">
        <f t="shared" si="3"/>
        <v>10</v>
      </c>
      <c r="C22" s="458"/>
      <c r="D22" s="473"/>
      <c r="E22" s="484"/>
      <c r="F22" s="490"/>
      <c r="G22" s="499"/>
      <c r="H22" s="505"/>
      <c r="I22" s="505"/>
      <c r="J22" s="505"/>
      <c r="K22" s="517"/>
      <c r="L22" s="521"/>
      <c r="M22" s="530"/>
      <c r="N22" s="530"/>
      <c r="O22" s="542"/>
      <c r="P22" s="552"/>
      <c r="Q22" s="560"/>
      <c r="R22" s="560"/>
      <c r="S22" s="560"/>
      <c r="T22" s="560"/>
      <c r="U22" s="560"/>
      <c r="V22" s="579"/>
      <c r="W22" s="552"/>
      <c r="X22" s="560"/>
      <c r="Y22" s="560"/>
      <c r="Z22" s="560"/>
      <c r="AA22" s="560"/>
      <c r="AB22" s="560"/>
      <c r="AC22" s="579"/>
      <c r="AD22" s="552"/>
      <c r="AE22" s="560"/>
      <c r="AF22" s="560"/>
      <c r="AG22" s="560"/>
      <c r="AH22" s="560"/>
      <c r="AI22" s="560"/>
      <c r="AJ22" s="579"/>
      <c r="AK22" s="552"/>
      <c r="AL22" s="560"/>
      <c r="AM22" s="560"/>
      <c r="AN22" s="560"/>
      <c r="AO22" s="560"/>
      <c r="AP22" s="560"/>
      <c r="AQ22" s="579"/>
      <c r="AR22" s="552"/>
      <c r="AS22" s="560"/>
      <c r="AT22" s="579"/>
      <c r="AU22" s="633">
        <f t="shared" si="1"/>
        <v>0</v>
      </c>
      <c r="AV22" s="641"/>
      <c r="AW22" s="633">
        <f t="shared" si="2"/>
        <v>0</v>
      </c>
      <c r="AX22" s="641"/>
      <c r="AY22" s="648"/>
      <c r="AZ22" s="653"/>
      <c r="BA22" s="653"/>
      <c r="BB22" s="653"/>
      <c r="BC22" s="653"/>
      <c r="BD22" s="658"/>
    </row>
    <row r="23" spans="1:56" ht="39.950000000000003" customHeight="1">
      <c r="A23" s="442"/>
      <c r="B23" s="450">
        <f t="shared" si="3"/>
        <v>11</v>
      </c>
      <c r="C23" s="458"/>
      <c r="D23" s="473"/>
      <c r="E23" s="484"/>
      <c r="F23" s="490"/>
      <c r="G23" s="499"/>
      <c r="H23" s="505"/>
      <c r="I23" s="505"/>
      <c r="J23" s="505"/>
      <c r="K23" s="517"/>
      <c r="L23" s="521"/>
      <c r="M23" s="530"/>
      <c r="N23" s="530"/>
      <c r="O23" s="542"/>
      <c r="P23" s="552"/>
      <c r="Q23" s="560"/>
      <c r="R23" s="560"/>
      <c r="S23" s="560"/>
      <c r="T23" s="560"/>
      <c r="U23" s="560"/>
      <c r="V23" s="579"/>
      <c r="W23" s="552"/>
      <c r="X23" s="560"/>
      <c r="Y23" s="560"/>
      <c r="Z23" s="560"/>
      <c r="AA23" s="560"/>
      <c r="AB23" s="560"/>
      <c r="AC23" s="579"/>
      <c r="AD23" s="552"/>
      <c r="AE23" s="560"/>
      <c r="AF23" s="560"/>
      <c r="AG23" s="560"/>
      <c r="AH23" s="560"/>
      <c r="AI23" s="560"/>
      <c r="AJ23" s="579"/>
      <c r="AK23" s="552"/>
      <c r="AL23" s="560"/>
      <c r="AM23" s="560"/>
      <c r="AN23" s="560"/>
      <c r="AO23" s="560"/>
      <c r="AP23" s="560"/>
      <c r="AQ23" s="579"/>
      <c r="AR23" s="552"/>
      <c r="AS23" s="560"/>
      <c r="AT23" s="579"/>
      <c r="AU23" s="633">
        <f t="shared" si="1"/>
        <v>0</v>
      </c>
      <c r="AV23" s="641"/>
      <c r="AW23" s="633">
        <f t="shared" si="2"/>
        <v>0</v>
      </c>
      <c r="AX23" s="641"/>
      <c r="AY23" s="648"/>
      <c r="AZ23" s="653"/>
      <c r="BA23" s="653"/>
      <c r="BB23" s="653"/>
      <c r="BC23" s="653"/>
      <c r="BD23" s="658"/>
    </row>
    <row r="24" spans="1:56" ht="39.950000000000003" customHeight="1">
      <c r="A24" s="442"/>
      <c r="B24" s="450">
        <f t="shared" si="3"/>
        <v>12</v>
      </c>
      <c r="C24" s="458"/>
      <c r="D24" s="473"/>
      <c r="E24" s="484"/>
      <c r="F24" s="490"/>
      <c r="G24" s="499"/>
      <c r="H24" s="505"/>
      <c r="I24" s="505"/>
      <c r="J24" s="505"/>
      <c r="K24" s="517"/>
      <c r="L24" s="521"/>
      <c r="M24" s="530"/>
      <c r="N24" s="530"/>
      <c r="O24" s="542"/>
      <c r="P24" s="552"/>
      <c r="Q24" s="560"/>
      <c r="R24" s="560"/>
      <c r="S24" s="560"/>
      <c r="T24" s="560"/>
      <c r="U24" s="560"/>
      <c r="V24" s="579"/>
      <c r="W24" s="552"/>
      <c r="X24" s="560"/>
      <c r="Y24" s="560"/>
      <c r="Z24" s="560"/>
      <c r="AA24" s="560"/>
      <c r="AB24" s="560"/>
      <c r="AC24" s="579"/>
      <c r="AD24" s="552"/>
      <c r="AE24" s="560"/>
      <c r="AF24" s="560"/>
      <c r="AG24" s="560"/>
      <c r="AH24" s="560"/>
      <c r="AI24" s="560"/>
      <c r="AJ24" s="579"/>
      <c r="AK24" s="552"/>
      <c r="AL24" s="560"/>
      <c r="AM24" s="560"/>
      <c r="AN24" s="560"/>
      <c r="AO24" s="560"/>
      <c r="AP24" s="560"/>
      <c r="AQ24" s="579"/>
      <c r="AR24" s="552"/>
      <c r="AS24" s="560"/>
      <c r="AT24" s="579"/>
      <c r="AU24" s="633">
        <f t="shared" si="1"/>
        <v>0</v>
      </c>
      <c r="AV24" s="641"/>
      <c r="AW24" s="633">
        <f t="shared" si="2"/>
        <v>0</v>
      </c>
      <c r="AX24" s="641"/>
      <c r="AY24" s="648"/>
      <c r="AZ24" s="653"/>
      <c r="BA24" s="653"/>
      <c r="BB24" s="653"/>
      <c r="BC24" s="653"/>
      <c r="BD24" s="658"/>
    </row>
    <row r="25" spans="1:56" ht="39.950000000000003" customHeight="1">
      <c r="A25" s="442"/>
      <c r="B25" s="450">
        <f t="shared" si="3"/>
        <v>13</v>
      </c>
      <c r="C25" s="458"/>
      <c r="D25" s="473"/>
      <c r="E25" s="484"/>
      <c r="F25" s="490"/>
      <c r="G25" s="499"/>
      <c r="H25" s="505"/>
      <c r="I25" s="505"/>
      <c r="J25" s="505"/>
      <c r="K25" s="517"/>
      <c r="L25" s="521"/>
      <c r="M25" s="530"/>
      <c r="N25" s="530"/>
      <c r="O25" s="542"/>
      <c r="P25" s="552"/>
      <c r="Q25" s="560"/>
      <c r="R25" s="560"/>
      <c r="S25" s="560"/>
      <c r="T25" s="560"/>
      <c r="U25" s="560"/>
      <c r="V25" s="579"/>
      <c r="W25" s="552"/>
      <c r="X25" s="560"/>
      <c r="Y25" s="560"/>
      <c r="Z25" s="560"/>
      <c r="AA25" s="560"/>
      <c r="AB25" s="560"/>
      <c r="AC25" s="579"/>
      <c r="AD25" s="552"/>
      <c r="AE25" s="560"/>
      <c r="AF25" s="560"/>
      <c r="AG25" s="560"/>
      <c r="AH25" s="560"/>
      <c r="AI25" s="560"/>
      <c r="AJ25" s="579"/>
      <c r="AK25" s="552"/>
      <c r="AL25" s="560"/>
      <c r="AM25" s="560"/>
      <c r="AN25" s="560"/>
      <c r="AO25" s="560"/>
      <c r="AP25" s="560"/>
      <c r="AQ25" s="579"/>
      <c r="AR25" s="552"/>
      <c r="AS25" s="560"/>
      <c r="AT25" s="579"/>
      <c r="AU25" s="633">
        <f t="shared" si="1"/>
        <v>0</v>
      </c>
      <c r="AV25" s="641"/>
      <c r="AW25" s="633">
        <f t="shared" si="2"/>
        <v>0</v>
      </c>
      <c r="AX25" s="641"/>
      <c r="AY25" s="648"/>
      <c r="AZ25" s="653"/>
      <c r="BA25" s="653"/>
      <c r="BB25" s="653"/>
      <c r="BC25" s="653"/>
      <c r="BD25" s="658"/>
    </row>
    <row r="26" spans="1:56" ht="39.950000000000003" customHeight="1">
      <c r="A26" s="442"/>
      <c r="B26" s="450">
        <f t="shared" si="3"/>
        <v>14</v>
      </c>
      <c r="C26" s="458"/>
      <c r="D26" s="473"/>
      <c r="E26" s="484"/>
      <c r="F26" s="490"/>
      <c r="G26" s="499"/>
      <c r="H26" s="505"/>
      <c r="I26" s="505"/>
      <c r="J26" s="505"/>
      <c r="K26" s="517"/>
      <c r="L26" s="521"/>
      <c r="M26" s="530"/>
      <c r="N26" s="530"/>
      <c r="O26" s="542"/>
      <c r="P26" s="552"/>
      <c r="Q26" s="560"/>
      <c r="R26" s="560"/>
      <c r="S26" s="560"/>
      <c r="T26" s="560"/>
      <c r="U26" s="560"/>
      <c r="V26" s="579"/>
      <c r="W26" s="552"/>
      <c r="X26" s="560"/>
      <c r="Y26" s="560"/>
      <c r="Z26" s="560"/>
      <c r="AA26" s="560"/>
      <c r="AB26" s="560"/>
      <c r="AC26" s="579"/>
      <c r="AD26" s="552"/>
      <c r="AE26" s="560"/>
      <c r="AF26" s="560"/>
      <c r="AG26" s="560"/>
      <c r="AH26" s="560"/>
      <c r="AI26" s="560"/>
      <c r="AJ26" s="579"/>
      <c r="AK26" s="552"/>
      <c r="AL26" s="560"/>
      <c r="AM26" s="560"/>
      <c r="AN26" s="560"/>
      <c r="AO26" s="560"/>
      <c r="AP26" s="560"/>
      <c r="AQ26" s="579"/>
      <c r="AR26" s="552"/>
      <c r="AS26" s="560"/>
      <c r="AT26" s="579"/>
      <c r="AU26" s="633">
        <f t="shared" si="1"/>
        <v>0</v>
      </c>
      <c r="AV26" s="641"/>
      <c r="AW26" s="633">
        <f t="shared" si="2"/>
        <v>0</v>
      </c>
      <c r="AX26" s="641"/>
      <c r="AY26" s="648"/>
      <c r="AZ26" s="653"/>
      <c r="BA26" s="653"/>
      <c r="BB26" s="653"/>
      <c r="BC26" s="653"/>
      <c r="BD26" s="658"/>
    </row>
    <row r="27" spans="1:56" ht="39.950000000000003" customHeight="1">
      <c r="A27" s="442"/>
      <c r="B27" s="450">
        <f t="shared" si="3"/>
        <v>15</v>
      </c>
      <c r="C27" s="458"/>
      <c r="D27" s="473"/>
      <c r="E27" s="484"/>
      <c r="F27" s="490"/>
      <c r="G27" s="499"/>
      <c r="H27" s="505"/>
      <c r="I27" s="505"/>
      <c r="J27" s="505"/>
      <c r="K27" s="517"/>
      <c r="L27" s="521"/>
      <c r="M27" s="530"/>
      <c r="N27" s="530"/>
      <c r="O27" s="542"/>
      <c r="P27" s="552"/>
      <c r="Q27" s="560"/>
      <c r="R27" s="560"/>
      <c r="S27" s="560"/>
      <c r="T27" s="560"/>
      <c r="U27" s="560"/>
      <c r="V27" s="579"/>
      <c r="W27" s="552"/>
      <c r="X27" s="560"/>
      <c r="Y27" s="560"/>
      <c r="Z27" s="560"/>
      <c r="AA27" s="560"/>
      <c r="AB27" s="560"/>
      <c r="AC27" s="579"/>
      <c r="AD27" s="552"/>
      <c r="AE27" s="560"/>
      <c r="AF27" s="560"/>
      <c r="AG27" s="560"/>
      <c r="AH27" s="560"/>
      <c r="AI27" s="560"/>
      <c r="AJ27" s="579"/>
      <c r="AK27" s="552"/>
      <c r="AL27" s="560"/>
      <c r="AM27" s="560"/>
      <c r="AN27" s="560"/>
      <c r="AO27" s="560"/>
      <c r="AP27" s="560"/>
      <c r="AQ27" s="579"/>
      <c r="AR27" s="552"/>
      <c r="AS27" s="560"/>
      <c r="AT27" s="579"/>
      <c r="AU27" s="633">
        <f t="shared" si="1"/>
        <v>0</v>
      </c>
      <c r="AV27" s="641"/>
      <c r="AW27" s="633">
        <f t="shared" si="2"/>
        <v>0</v>
      </c>
      <c r="AX27" s="641"/>
      <c r="AY27" s="648"/>
      <c r="AZ27" s="653"/>
      <c r="BA27" s="653"/>
      <c r="BB27" s="653"/>
      <c r="BC27" s="653"/>
      <c r="BD27" s="658"/>
    </row>
    <row r="28" spans="1:56" ht="39.950000000000003" customHeight="1">
      <c r="A28" s="442"/>
      <c r="B28" s="450">
        <f t="shared" si="3"/>
        <v>16</v>
      </c>
      <c r="C28" s="458"/>
      <c r="D28" s="473"/>
      <c r="E28" s="484"/>
      <c r="F28" s="490"/>
      <c r="G28" s="499"/>
      <c r="H28" s="505"/>
      <c r="I28" s="505"/>
      <c r="J28" s="505"/>
      <c r="K28" s="517"/>
      <c r="L28" s="521"/>
      <c r="M28" s="530"/>
      <c r="N28" s="530"/>
      <c r="O28" s="542"/>
      <c r="P28" s="552"/>
      <c r="Q28" s="560"/>
      <c r="R28" s="560"/>
      <c r="S28" s="560"/>
      <c r="T28" s="560"/>
      <c r="U28" s="560"/>
      <c r="V28" s="579"/>
      <c r="W28" s="552"/>
      <c r="X28" s="560"/>
      <c r="Y28" s="560"/>
      <c r="Z28" s="560"/>
      <c r="AA28" s="560"/>
      <c r="AB28" s="560"/>
      <c r="AC28" s="579"/>
      <c r="AD28" s="552"/>
      <c r="AE28" s="560"/>
      <c r="AF28" s="560"/>
      <c r="AG28" s="560"/>
      <c r="AH28" s="560"/>
      <c r="AI28" s="560"/>
      <c r="AJ28" s="579"/>
      <c r="AK28" s="552"/>
      <c r="AL28" s="560"/>
      <c r="AM28" s="560"/>
      <c r="AN28" s="560"/>
      <c r="AO28" s="560"/>
      <c r="AP28" s="560"/>
      <c r="AQ28" s="579"/>
      <c r="AR28" s="552"/>
      <c r="AS28" s="560"/>
      <c r="AT28" s="579"/>
      <c r="AU28" s="633">
        <f t="shared" si="1"/>
        <v>0</v>
      </c>
      <c r="AV28" s="641"/>
      <c r="AW28" s="633">
        <f t="shared" si="2"/>
        <v>0</v>
      </c>
      <c r="AX28" s="641"/>
      <c r="AY28" s="648"/>
      <c r="AZ28" s="653"/>
      <c r="BA28" s="653"/>
      <c r="BB28" s="653"/>
      <c r="BC28" s="653"/>
      <c r="BD28" s="658"/>
    </row>
    <row r="29" spans="1:56" ht="39.950000000000003" customHeight="1">
      <c r="A29" s="442"/>
      <c r="B29" s="450">
        <f t="shared" si="3"/>
        <v>17</v>
      </c>
      <c r="C29" s="458"/>
      <c r="D29" s="473"/>
      <c r="E29" s="484"/>
      <c r="F29" s="490"/>
      <c r="G29" s="499"/>
      <c r="H29" s="505"/>
      <c r="I29" s="505"/>
      <c r="J29" s="505"/>
      <c r="K29" s="517"/>
      <c r="L29" s="521"/>
      <c r="M29" s="530"/>
      <c r="N29" s="530"/>
      <c r="O29" s="542"/>
      <c r="P29" s="552"/>
      <c r="Q29" s="560"/>
      <c r="R29" s="560"/>
      <c r="S29" s="560"/>
      <c r="T29" s="560"/>
      <c r="U29" s="560"/>
      <c r="V29" s="579"/>
      <c r="W29" s="552"/>
      <c r="X29" s="560"/>
      <c r="Y29" s="560"/>
      <c r="Z29" s="560"/>
      <c r="AA29" s="560"/>
      <c r="AB29" s="560"/>
      <c r="AC29" s="579"/>
      <c r="AD29" s="552"/>
      <c r="AE29" s="560"/>
      <c r="AF29" s="560"/>
      <c r="AG29" s="560"/>
      <c r="AH29" s="560"/>
      <c r="AI29" s="560"/>
      <c r="AJ29" s="579"/>
      <c r="AK29" s="552"/>
      <c r="AL29" s="560"/>
      <c r="AM29" s="560"/>
      <c r="AN29" s="560"/>
      <c r="AO29" s="560"/>
      <c r="AP29" s="560"/>
      <c r="AQ29" s="579"/>
      <c r="AR29" s="552"/>
      <c r="AS29" s="560"/>
      <c r="AT29" s="579"/>
      <c r="AU29" s="633">
        <f t="shared" si="1"/>
        <v>0</v>
      </c>
      <c r="AV29" s="641"/>
      <c r="AW29" s="633">
        <f t="shared" si="2"/>
        <v>0</v>
      </c>
      <c r="AX29" s="641"/>
      <c r="AY29" s="648"/>
      <c r="AZ29" s="653"/>
      <c r="BA29" s="653"/>
      <c r="BB29" s="653"/>
      <c r="BC29" s="653"/>
      <c r="BD29" s="658"/>
    </row>
    <row r="30" spans="1:56" ht="39.950000000000003" customHeight="1">
      <c r="A30" s="442"/>
      <c r="B30" s="451">
        <f t="shared" si="3"/>
        <v>18</v>
      </c>
      <c r="C30" s="459"/>
      <c r="D30" s="474"/>
      <c r="E30" s="485"/>
      <c r="F30" s="491"/>
      <c r="G30" s="500"/>
      <c r="H30" s="506"/>
      <c r="I30" s="506"/>
      <c r="J30" s="506"/>
      <c r="K30" s="518"/>
      <c r="L30" s="522"/>
      <c r="M30" s="531"/>
      <c r="N30" s="531"/>
      <c r="O30" s="543"/>
      <c r="P30" s="553"/>
      <c r="Q30" s="561"/>
      <c r="R30" s="561"/>
      <c r="S30" s="561"/>
      <c r="T30" s="561"/>
      <c r="U30" s="561"/>
      <c r="V30" s="580"/>
      <c r="W30" s="553"/>
      <c r="X30" s="561"/>
      <c r="Y30" s="561"/>
      <c r="Z30" s="561"/>
      <c r="AA30" s="561"/>
      <c r="AB30" s="561"/>
      <c r="AC30" s="580"/>
      <c r="AD30" s="553"/>
      <c r="AE30" s="561"/>
      <c r="AF30" s="561"/>
      <c r="AG30" s="561"/>
      <c r="AH30" s="561"/>
      <c r="AI30" s="561"/>
      <c r="AJ30" s="580"/>
      <c r="AK30" s="553"/>
      <c r="AL30" s="561"/>
      <c r="AM30" s="561"/>
      <c r="AN30" s="561"/>
      <c r="AO30" s="561"/>
      <c r="AP30" s="561"/>
      <c r="AQ30" s="580"/>
      <c r="AR30" s="553"/>
      <c r="AS30" s="561"/>
      <c r="AT30" s="580"/>
      <c r="AU30" s="634">
        <f t="shared" si="1"/>
        <v>0</v>
      </c>
      <c r="AV30" s="642"/>
      <c r="AW30" s="634">
        <f t="shared" si="2"/>
        <v>0</v>
      </c>
      <c r="AX30" s="642"/>
      <c r="AY30" s="649"/>
      <c r="AZ30" s="654"/>
      <c r="BA30" s="654"/>
      <c r="BB30" s="654"/>
      <c r="BC30" s="654"/>
      <c r="BD30" s="659"/>
    </row>
    <row r="31" spans="1:56" ht="20.25" customHeight="1">
      <c r="A31" s="442"/>
      <c r="B31" s="442"/>
      <c r="C31" s="460"/>
      <c r="D31" s="475"/>
      <c r="E31" s="486"/>
      <c r="F31" s="492"/>
      <c r="G31" s="492"/>
      <c r="H31" s="492"/>
      <c r="I31" s="492"/>
      <c r="J31" s="492"/>
      <c r="K31" s="492"/>
      <c r="L31" s="492"/>
      <c r="M31" s="492"/>
      <c r="N31" s="492"/>
      <c r="O31" s="492"/>
      <c r="P31" s="492"/>
      <c r="Q31" s="492"/>
      <c r="R31" s="492"/>
      <c r="S31" s="492"/>
      <c r="T31" s="492"/>
      <c r="U31" s="492"/>
      <c r="V31" s="492"/>
      <c r="W31" s="492"/>
      <c r="X31" s="492"/>
      <c r="Y31" s="492"/>
      <c r="Z31" s="492"/>
      <c r="AA31" s="492"/>
      <c r="AB31" s="492"/>
      <c r="AC31" s="604"/>
      <c r="AD31" s="492"/>
      <c r="AE31" s="492"/>
      <c r="AF31" s="492"/>
      <c r="AG31" s="492"/>
      <c r="AH31" s="492"/>
      <c r="AI31" s="492"/>
      <c r="AJ31" s="492"/>
      <c r="AK31" s="492"/>
      <c r="AL31" s="492"/>
      <c r="AM31" s="492"/>
      <c r="AN31" s="492"/>
      <c r="AO31" s="492"/>
      <c r="AP31" s="492"/>
      <c r="AQ31" s="492"/>
      <c r="AR31" s="492"/>
      <c r="AS31" s="492"/>
      <c r="AT31" s="492"/>
      <c r="AU31" s="492"/>
      <c r="AV31" s="442"/>
      <c r="AW31" s="442"/>
      <c r="AX31" s="442"/>
      <c r="AY31" s="442"/>
      <c r="AZ31" s="442"/>
      <c r="BA31" s="442"/>
      <c r="BB31" s="442"/>
      <c r="BC31" s="442"/>
      <c r="BD31" s="442"/>
    </row>
    <row r="32" spans="1:56" ht="20.25" customHeight="1">
      <c r="A32" s="442"/>
      <c r="B32" s="442"/>
      <c r="C32" s="461" t="s">
        <v>188</v>
      </c>
      <c r="D32" s="475"/>
      <c r="E32" s="486"/>
      <c r="F32" s="492"/>
      <c r="G32" s="492"/>
      <c r="H32" s="492"/>
      <c r="I32" s="492"/>
      <c r="J32" s="492"/>
      <c r="K32" s="492"/>
      <c r="L32" s="492"/>
      <c r="M32" s="492"/>
      <c r="N32" s="492"/>
      <c r="O32" s="492"/>
      <c r="P32" s="492"/>
      <c r="Q32" s="492"/>
      <c r="R32" s="492"/>
      <c r="S32" s="492"/>
      <c r="T32" s="492"/>
      <c r="U32" s="492"/>
      <c r="V32" s="492"/>
      <c r="W32" s="492"/>
      <c r="X32" s="492"/>
      <c r="Y32" s="492"/>
      <c r="Z32" s="492"/>
      <c r="AA32" s="492"/>
      <c r="AB32" s="492"/>
      <c r="AC32" s="604"/>
      <c r="AD32" s="492"/>
      <c r="AE32" s="492"/>
      <c r="AF32" s="492"/>
      <c r="AG32" s="492"/>
      <c r="AH32" s="492"/>
      <c r="AI32" s="492"/>
      <c r="AJ32" s="492"/>
      <c r="AK32" s="492"/>
      <c r="AL32" s="492"/>
      <c r="AM32" s="492"/>
      <c r="AN32" s="492"/>
      <c r="AO32" s="492"/>
      <c r="AP32" s="492"/>
      <c r="AQ32" s="492"/>
      <c r="AR32" s="492"/>
      <c r="AS32" s="492"/>
      <c r="AT32" s="492"/>
      <c r="AU32" s="492"/>
      <c r="AV32" s="442"/>
      <c r="AW32" s="442"/>
      <c r="AX32" s="442"/>
      <c r="AY32" s="442"/>
      <c r="AZ32" s="442"/>
      <c r="BA32" s="442"/>
      <c r="BB32" s="442"/>
      <c r="BC32" s="442"/>
      <c r="BD32" s="442"/>
    </row>
    <row r="33" spans="1:56" ht="20.25" customHeight="1">
      <c r="A33" s="442"/>
      <c r="B33" s="442"/>
      <c r="C33" s="461" t="s">
        <v>189</v>
      </c>
      <c r="D33" s="475"/>
      <c r="E33" s="486"/>
      <c r="F33" s="492"/>
      <c r="G33" s="492"/>
      <c r="H33" s="492"/>
      <c r="I33" s="492"/>
      <c r="J33" s="492"/>
      <c r="K33" s="492"/>
      <c r="L33" s="492"/>
      <c r="M33" s="492"/>
      <c r="N33" s="492"/>
      <c r="O33" s="492"/>
      <c r="P33" s="492"/>
      <c r="Q33" s="479" t="s">
        <v>206</v>
      </c>
      <c r="R33" s="479"/>
      <c r="S33" s="479"/>
      <c r="T33" s="479"/>
      <c r="U33" s="479"/>
      <c r="V33" s="479"/>
      <c r="W33" s="479"/>
      <c r="X33" s="479"/>
      <c r="Y33" s="479"/>
      <c r="Z33" s="479"/>
      <c r="AA33" s="534"/>
      <c r="AB33" s="479"/>
      <c r="AC33" s="479"/>
      <c r="AD33" s="479"/>
      <c r="AE33" s="479"/>
      <c r="AF33" s="479"/>
      <c r="AG33" s="479"/>
      <c r="AH33" s="479"/>
      <c r="AI33" s="479" t="s">
        <v>233</v>
      </c>
      <c r="AJ33" s="479"/>
      <c r="AK33" s="479"/>
      <c r="AL33" s="479"/>
      <c r="AM33" s="479"/>
      <c r="AN33" s="479"/>
      <c r="AO33" s="610"/>
      <c r="AP33" s="610"/>
      <c r="AQ33" s="610"/>
      <c r="AR33" s="610"/>
      <c r="AS33" s="611"/>
      <c r="AT33" s="610"/>
      <c r="AU33" s="610"/>
      <c r="AV33" s="610"/>
      <c r="AW33" s="610"/>
      <c r="AX33" s="442"/>
      <c r="AY33" s="442"/>
      <c r="AZ33" s="442"/>
      <c r="BA33" s="442"/>
      <c r="BB33" s="442"/>
      <c r="BC33" s="442"/>
      <c r="BD33" s="442"/>
    </row>
    <row r="34" spans="1:56" ht="20.25" customHeight="1">
      <c r="A34" s="442"/>
      <c r="B34" s="442"/>
      <c r="C34" s="461" t="s">
        <v>71</v>
      </c>
      <c r="D34" s="475"/>
      <c r="E34" s="486"/>
      <c r="F34" s="492"/>
      <c r="G34" s="492"/>
      <c r="H34" s="492"/>
      <c r="I34" s="492"/>
      <c r="J34" s="492"/>
      <c r="K34" s="492"/>
      <c r="L34" s="673" t="s">
        <v>200</v>
      </c>
      <c r="M34" s="673"/>
      <c r="N34" s="492"/>
      <c r="O34" s="492"/>
      <c r="P34" s="492"/>
      <c r="Q34" s="479"/>
      <c r="R34" s="488" t="s">
        <v>92</v>
      </c>
      <c r="S34" s="488"/>
      <c r="T34" s="488" t="s">
        <v>215</v>
      </c>
      <c r="U34" s="488"/>
      <c r="V34" s="488"/>
      <c r="W34" s="488"/>
      <c r="X34" s="479"/>
      <c r="Y34" s="589" t="s">
        <v>50</v>
      </c>
      <c r="Z34" s="589"/>
      <c r="AA34" s="589"/>
      <c r="AB34" s="589"/>
      <c r="AC34" s="461"/>
      <c r="AD34" s="461"/>
      <c r="AE34" s="674" t="s">
        <v>93</v>
      </c>
      <c r="AF34" s="674"/>
      <c r="AG34" s="479"/>
      <c r="AH34" s="479"/>
      <c r="AI34" s="524" t="s">
        <v>171</v>
      </c>
      <c r="AJ34" s="532"/>
      <c r="AK34" s="524" t="s">
        <v>181</v>
      </c>
      <c r="AL34" s="587"/>
      <c r="AM34" s="587"/>
      <c r="AN34" s="532"/>
      <c r="AO34" s="610"/>
      <c r="AP34" s="610"/>
      <c r="AQ34" s="610"/>
      <c r="AR34" s="610"/>
      <c r="AS34" s="624"/>
      <c r="AT34" s="624"/>
      <c r="AU34" s="610"/>
      <c r="AV34" s="610"/>
      <c r="AW34" s="610"/>
      <c r="AX34" s="442"/>
      <c r="AY34" s="442"/>
      <c r="AZ34" s="442"/>
      <c r="BA34" s="442"/>
      <c r="BB34" s="442"/>
      <c r="BC34" s="442"/>
      <c r="BD34" s="442"/>
    </row>
    <row r="35" spans="1:56" ht="20.25" customHeight="1">
      <c r="A35" s="442"/>
      <c r="B35" s="442"/>
      <c r="C35" s="666"/>
      <c r="D35" s="666"/>
      <c r="E35" s="666"/>
      <c r="F35" s="671">
        <f>IF(AB2=1,10,IF(AB2=2,11,IF(AB2=3,12,AB2-3)))</f>
        <v>1</v>
      </c>
      <c r="G35" s="671"/>
      <c r="H35" s="671">
        <f>IF(AB2=1,11,IF(AB2=2,12,AB2-2))</f>
        <v>2</v>
      </c>
      <c r="I35" s="671"/>
      <c r="J35" s="671">
        <f>IF(AB2=1,12,AB2-1)</f>
        <v>3</v>
      </c>
      <c r="K35" s="671"/>
      <c r="L35" s="557" t="s">
        <v>193</v>
      </c>
      <c r="M35" s="557"/>
      <c r="N35" s="492"/>
      <c r="O35" s="492"/>
      <c r="P35" s="492"/>
      <c r="Q35" s="479"/>
      <c r="R35" s="464"/>
      <c r="S35" s="464"/>
      <c r="T35" s="464" t="s">
        <v>216</v>
      </c>
      <c r="U35" s="464"/>
      <c r="V35" s="464" t="s">
        <v>217</v>
      </c>
      <c r="W35" s="464"/>
      <c r="X35" s="479"/>
      <c r="Y35" s="464" t="s">
        <v>216</v>
      </c>
      <c r="Z35" s="464"/>
      <c r="AA35" s="464" t="s">
        <v>217</v>
      </c>
      <c r="AB35" s="464"/>
      <c r="AC35" s="461"/>
      <c r="AD35" s="461"/>
      <c r="AE35" s="674" t="s">
        <v>174</v>
      </c>
      <c r="AF35" s="674"/>
      <c r="AG35" s="479"/>
      <c r="AH35" s="479"/>
      <c r="AI35" s="524" t="s">
        <v>172</v>
      </c>
      <c r="AJ35" s="532"/>
      <c r="AK35" s="524" t="s">
        <v>182</v>
      </c>
      <c r="AL35" s="587"/>
      <c r="AM35" s="587"/>
      <c r="AN35" s="532"/>
      <c r="AO35" s="621"/>
      <c r="AP35" s="621"/>
      <c r="AQ35" s="610"/>
      <c r="AR35" s="609"/>
      <c r="AS35" s="621"/>
      <c r="AT35" s="621"/>
      <c r="AU35" s="610"/>
      <c r="AV35" s="610"/>
      <c r="AW35" s="610"/>
      <c r="AX35" s="442"/>
      <c r="AY35" s="442"/>
      <c r="AZ35" s="442"/>
      <c r="BA35" s="442"/>
      <c r="BB35" s="442"/>
      <c r="BC35" s="442"/>
      <c r="BD35" s="442"/>
    </row>
    <row r="36" spans="1:56" ht="20.25" customHeight="1">
      <c r="A36" s="442"/>
      <c r="B36" s="442"/>
      <c r="C36" s="666" t="s">
        <v>136</v>
      </c>
      <c r="D36" s="666"/>
      <c r="E36" s="666"/>
      <c r="F36" s="494">
        <v>30</v>
      </c>
      <c r="G36" s="494"/>
      <c r="H36" s="494">
        <v>31</v>
      </c>
      <c r="I36" s="494"/>
      <c r="J36" s="494">
        <v>31</v>
      </c>
      <c r="K36" s="494"/>
      <c r="L36" s="496">
        <f>SUM(F36:K36)</f>
        <v>92</v>
      </c>
      <c r="M36" s="496"/>
      <c r="N36" s="492"/>
      <c r="O36" s="492"/>
      <c r="P36" s="492"/>
      <c r="Q36" s="479"/>
      <c r="R36" s="524" t="s">
        <v>172</v>
      </c>
      <c r="S36" s="532"/>
      <c r="T36" s="525">
        <f>SUMIFS($AU$13:$AV$30,$C$13:$D$30,"訪問介護員",$E$13:$F$30,"A")+SUMIFS($AU$13:$AV$30,$C$13:$D$30,"サービス提供責任者",$E$13:$F$30,"A")</f>
        <v>320</v>
      </c>
      <c r="U36" s="533"/>
      <c r="V36" s="525">
        <f>SUMIFS($AW$13:$AX$30,$C$13:$D$30,"訪問介護員",$E$13:$F$30,"A")+SUMIFS($AW$13:$AX$30,$C$13:$D$30,"サービス提供責任者",$E$13:$F$30,"A")</f>
        <v>80</v>
      </c>
      <c r="W36" s="533"/>
      <c r="X36" s="680"/>
      <c r="Y36" s="495">
        <v>0</v>
      </c>
      <c r="Z36" s="502"/>
      <c r="AA36" s="495">
        <v>0</v>
      </c>
      <c r="AB36" s="502"/>
      <c r="AC36" s="681"/>
      <c r="AD36" s="681"/>
      <c r="AE36" s="495">
        <v>2</v>
      </c>
      <c r="AF36" s="502"/>
      <c r="AG36" s="479"/>
      <c r="AH36" s="479"/>
      <c r="AI36" s="524" t="s">
        <v>119</v>
      </c>
      <c r="AJ36" s="532"/>
      <c r="AK36" s="524" t="s">
        <v>183</v>
      </c>
      <c r="AL36" s="587"/>
      <c r="AM36" s="587"/>
      <c r="AN36" s="532"/>
      <c r="AO36" s="609"/>
      <c r="AP36" s="610"/>
      <c r="AQ36" s="623"/>
      <c r="AR36" s="623"/>
      <c r="AS36" s="623"/>
      <c r="AT36" s="623"/>
      <c r="AU36" s="610"/>
      <c r="AV36" s="610"/>
      <c r="AW36" s="610"/>
      <c r="AX36" s="442"/>
      <c r="AY36" s="442"/>
      <c r="AZ36" s="442"/>
      <c r="BA36" s="442"/>
      <c r="BB36" s="442"/>
      <c r="BC36" s="442"/>
      <c r="BD36" s="442"/>
    </row>
    <row r="37" spans="1:56" ht="20.25" customHeight="1">
      <c r="A37" s="442"/>
      <c r="B37" s="442"/>
      <c r="C37" s="666" t="s">
        <v>191</v>
      </c>
      <c r="D37" s="666"/>
      <c r="E37" s="666"/>
      <c r="F37" s="494">
        <v>15</v>
      </c>
      <c r="G37" s="494"/>
      <c r="H37" s="494">
        <v>16</v>
      </c>
      <c r="I37" s="494"/>
      <c r="J37" s="494">
        <v>15</v>
      </c>
      <c r="K37" s="494"/>
      <c r="L37" s="496">
        <f>SUM(F37:K37)</f>
        <v>46</v>
      </c>
      <c r="M37" s="496"/>
      <c r="N37" s="492"/>
      <c r="O37" s="492"/>
      <c r="P37" s="492"/>
      <c r="Q37" s="479"/>
      <c r="R37" s="524" t="s">
        <v>119</v>
      </c>
      <c r="S37" s="532"/>
      <c r="T37" s="525">
        <f>SUMIFS($AU$13:$AV$30,$C$13:$D$30,"訪問介護員",$E$13:$F$30,"B")+SUMIFS($AU$13:$AV$30,$C$13:$D$30,"サービス提供責任者",$E$13:$F$30,"B")</f>
        <v>0</v>
      </c>
      <c r="U37" s="533"/>
      <c r="V37" s="525">
        <f>SUMIFS($AW$13:$AX$30,$C$13:$D$30,"訪問介護員",$E$13:$F$30,"B")+SUMIFS($AW$13:$AX$30,$C$13:$D$30,"サービス提供責任者",$E$13:$F$30,"B")</f>
        <v>0</v>
      </c>
      <c r="W37" s="533"/>
      <c r="X37" s="680"/>
      <c r="Y37" s="495">
        <v>0</v>
      </c>
      <c r="Z37" s="502"/>
      <c r="AA37" s="495">
        <v>0</v>
      </c>
      <c r="AB37" s="502"/>
      <c r="AC37" s="681"/>
      <c r="AD37" s="681"/>
      <c r="AE37" s="495">
        <v>0</v>
      </c>
      <c r="AF37" s="502"/>
      <c r="AG37" s="479"/>
      <c r="AH37" s="479"/>
      <c r="AI37" s="524" t="s">
        <v>20</v>
      </c>
      <c r="AJ37" s="532"/>
      <c r="AK37" s="524" t="s">
        <v>184</v>
      </c>
      <c r="AL37" s="587"/>
      <c r="AM37" s="587"/>
      <c r="AN37" s="532"/>
      <c r="AO37" s="609"/>
      <c r="AP37" s="610"/>
      <c r="AQ37" s="609"/>
      <c r="AR37" s="609"/>
      <c r="AS37" s="609"/>
      <c r="AT37" s="609"/>
      <c r="AU37" s="610"/>
      <c r="AV37" s="610"/>
      <c r="AW37" s="610"/>
      <c r="AX37" s="442"/>
      <c r="AY37" s="442"/>
      <c r="AZ37" s="442"/>
      <c r="BA37" s="442"/>
      <c r="BB37" s="442"/>
      <c r="BC37" s="442"/>
      <c r="BD37" s="442"/>
    </row>
    <row r="38" spans="1:56" ht="20.25" customHeight="1">
      <c r="A38" s="442"/>
      <c r="B38" s="442"/>
      <c r="C38" s="667" t="s">
        <v>193</v>
      </c>
      <c r="D38" s="667"/>
      <c r="E38" s="667"/>
      <c r="F38" s="672">
        <f>SUM(F36:G37)</f>
        <v>45</v>
      </c>
      <c r="G38" s="672"/>
      <c r="H38" s="672">
        <f>SUM(H36:I37)</f>
        <v>47</v>
      </c>
      <c r="I38" s="672"/>
      <c r="J38" s="672">
        <f>SUM(J36:K37)</f>
        <v>46</v>
      </c>
      <c r="K38" s="672"/>
      <c r="L38" s="672">
        <f>SUM(L36:M37)</f>
        <v>138</v>
      </c>
      <c r="M38" s="672"/>
      <c r="N38" s="492"/>
      <c r="O38" s="677"/>
      <c r="P38" s="492"/>
      <c r="Q38" s="479"/>
      <c r="R38" s="524" t="s">
        <v>20</v>
      </c>
      <c r="S38" s="532"/>
      <c r="T38" s="525">
        <f>SUMIFS($AU$13:$AV$30,$C$13:$D$30,"訪問介護員",$E$13:$F$30,"C")+SUMIFS($AU$13:$AV$30,$C$13:$D$30,"サービス提供責任者",$E$13:$F$30,"C")</f>
        <v>432</v>
      </c>
      <c r="U38" s="533"/>
      <c r="V38" s="525">
        <f>SUMIFS($AW$13:$AX$30,$C$13:$D$30,"訪問介護員",$E$13:$F$30,"C")+SUMIFS($AW$13:$AX$30,$C$13:$D$30,"サービス提供責任者",$E$13:$F$30,"C")</f>
        <v>108</v>
      </c>
      <c r="W38" s="533"/>
      <c r="X38" s="680"/>
      <c r="Y38" s="495">
        <v>432</v>
      </c>
      <c r="Z38" s="502"/>
      <c r="AA38" s="495">
        <v>108</v>
      </c>
      <c r="AB38" s="502"/>
      <c r="AC38" s="681"/>
      <c r="AD38" s="681"/>
      <c r="AE38" s="525" t="s">
        <v>232</v>
      </c>
      <c r="AF38" s="533"/>
      <c r="AG38" s="479"/>
      <c r="AH38" s="479"/>
      <c r="AI38" s="524" t="s">
        <v>173</v>
      </c>
      <c r="AJ38" s="532"/>
      <c r="AK38" s="524" t="s">
        <v>185</v>
      </c>
      <c r="AL38" s="587"/>
      <c r="AM38" s="587"/>
      <c r="AN38" s="532"/>
      <c r="AO38" s="618"/>
      <c r="AP38" s="610"/>
      <c r="AQ38" s="614"/>
      <c r="AR38" s="614"/>
      <c r="AS38" s="618"/>
      <c r="AT38" s="618"/>
      <c r="AU38" s="610"/>
      <c r="AV38" s="610"/>
      <c r="AW38" s="610"/>
      <c r="AX38" s="442"/>
      <c r="AY38" s="442"/>
      <c r="AZ38" s="442"/>
      <c r="BA38" s="442"/>
      <c r="BB38" s="442"/>
      <c r="BC38" s="442"/>
      <c r="BD38" s="442"/>
    </row>
    <row r="39" spans="1:56" ht="20.25" customHeight="1">
      <c r="A39" s="442"/>
      <c r="B39" s="442"/>
      <c r="L39" s="674" t="s">
        <v>82</v>
      </c>
      <c r="M39" s="665"/>
      <c r="N39" s="676"/>
      <c r="O39" s="676"/>
      <c r="P39" s="492"/>
      <c r="Q39" s="479"/>
      <c r="R39" s="524" t="s">
        <v>173</v>
      </c>
      <c r="S39" s="532"/>
      <c r="T39" s="525">
        <f>SUMIFS($AU$13:$AV$30,$C$13:$D$30,"訪問介護員",$E$13:$F$30,"D")+SUMIFS($AU$13:$AV$30,$C$13:$D$30,"サービス提供責任者",$E$13:$F$30,"D")</f>
        <v>0</v>
      </c>
      <c r="U39" s="533"/>
      <c r="V39" s="525">
        <f>SUMIFS($AW$13:$AX$30,$C$13:$D$30,"訪問介護員",$E$13:$F$30,"D")+SUMIFS($AW$13:$AX$30,$C$13:$D$30,"サービス提供責任者",$E$13:$F$30,"D")</f>
        <v>0</v>
      </c>
      <c r="W39" s="533"/>
      <c r="X39" s="680"/>
      <c r="Y39" s="495">
        <v>0</v>
      </c>
      <c r="Z39" s="502"/>
      <c r="AA39" s="495">
        <v>0</v>
      </c>
      <c r="AB39" s="502"/>
      <c r="AC39" s="681"/>
      <c r="AD39" s="681"/>
      <c r="AE39" s="525" t="s">
        <v>232</v>
      </c>
      <c r="AF39" s="533"/>
      <c r="AG39" s="479"/>
      <c r="AH39" s="479"/>
      <c r="AI39" s="479"/>
      <c r="AJ39" s="609"/>
      <c r="AK39" s="609"/>
      <c r="AL39" s="614"/>
      <c r="AM39" s="614"/>
      <c r="AN39" s="618"/>
      <c r="AO39" s="618"/>
      <c r="AP39" s="610"/>
      <c r="AQ39" s="614"/>
      <c r="AR39" s="614"/>
      <c r="AS39" s="618"/>
      <c r="AT39" s="618"/>
      <c r="AU39" s="610"/>
      <c r="AV39" s="610"/>
      <c r="AW39" s="610"/>
      <c r="AX39" s="492"/>
      <c r="AY39" s="492"/>
      <c r="AZ39" s="442"/>
      <c r="BA39" s="442"/>
      <c r="BB39" s="442"/>
      <c r="BC39" s="442"/>
      <c r="BD39" s="442"/>
    </row>
    <row r="40" spans="1:56" ht="20.25" customHeight="1">
      <c r="A40" s="442"/>
      <c r="B40" s="442"/>
      <c r="C40" s="461"/>
      <c r="D40" s="461"/>
      <c r="E40" s="461"/>
      <c r="F40" s="461"/>
      <c r="G40" s="461"/>
      <c r="H40" s="461"/>
      <c r="I40" s="461"/>
      <c r="J40" s="461"/>
      <c r="K40" s="461"/>
      <c r="L40" s="675">
        <f>L38/3</f>
        <v>46</v>
      </c>
      <c r="M40" s="675"/>
      <c r="N40" s="442"/>
      <c r="O40" s="442"/>
      <c r="P40" s="492"/>
      <c r="Q40" s="479"/>
      <c r="R40" s="524" t="s">
        <v>193</v>
      </c>
      <c r="S40" s="532"/>
      <c r="T40" s="525">
        <f>SUM(T36:U39)</f>
        <v>752</v>
      </c>
      <c r="U40" s="533"/>
      <c r="V40" s="525">
        <f>SUM(V36:W39)</f>
        <v>188</v>
      </c>
      <c r="W40" s="533"/>
      <c r="X40" s="680"/>
      <c r="Y40" s="525">
        <f>SUM(Y36:Z39)</f>
        <v>432</v>
      </c>
      <c r="Z40" s="533"/>
      <c r="AA40" s="525">
        <f>SUM(AA36:AB39)</f>
        <v>108</v>
      </c>
      <c r="AB40" s="533"/>
      <c r="AC40" s="681"/>
      <c r="AD40" s="681"/>
      <c r="AE40" s="525">
        <f>SUM(AE36:AF37)</f>
        <v>2</v>
      </c>
      <c r="AF40" s="533"/>
      <c r="AG40" s="479"/>
      <c r="AH40" s="479"/>
      <c r="AI40" s="479"/>
      <c r="AJ40" s="609"/>
      <c r="AK40" s="609"/>
      <c r="AL40" s="614"/>
      <c r="AM40" s="614"/>
      <c r="AN40" s="619"/>
      <c r="AO40" s="619"/>
      <c r="AP40" s="610"/>
      <c r="AQ40" s="614"/>
      <c r="AR40" s="614"/>
      <c r="AS40" s="618"/>
      <c r="AT40" s="618"/>
      <c r="AU40" s="610"/>
      <c r="AV40" s="610"/>
      <c r="AW40" s="610"/>
      <c r="AX40" s="492"/>
      <c r="AY40" s="492"/>
      <c r="AZ40" s="442"/>
      <c r="BA40" s="442"/>
      <c r="BB40" s="442"/>
      <c r="BC40" s="442"/>
      <c r="BD40" s="442"/>
    </row>
    <row r="41" spans="1:56" ht="20.25" customHeight="1">
      <c r="A41" s="442"/>
      <c r="B41" s="442"/>
      <c r="C41" s="461"/>
      <c r="D41" s="461"/>
      <c r="E41" s="461"/>
      <c r="F41" s="461"/>
      <c r="G41" s="461"/>
      <c r="H41" s="461"/>
      <c r="I41" s="461"/>
      <c r="J41" s="461"/>
      <c r="K41" s="461"/>
      <c r="N41" s="442"/>
      <c r="O41" s="442"/>
      <c r="P41" s="492"/>
      <c r="Q41" s="479"/>
      <c r="R41" s="479"/>
      <c r="S41" s="479"/>
      <c r="T41" s="479"/>
      <c r="U41" s="479"/>
      <c r="V41" s="479"/>
      <c r="W41" s="479"/>
      <c r="X41" s="479"/>
      <c r="Y41" s="479"/>
      <c r="Z41" s="479"/>
      <c r="AA41" s="534"/>
      <c r="AB41" s="479"/>
      <c r="AC41" s="479"/>
      <c r="AD41" s="479"/>
      <c r="AE41" s="479"/>
      <c r="AF41" s="479"/>
      <c r="AG41" s="479"/>
      <c r="AH41" s="479"/>
      <c r="AI41" s="479"/>
      <c r="AJ41" s="610"/>
      <c r="AK41" s="610"/>
      <c r="AL41" s="610"/>
      <c r="AM41" s="610"/>
      <c r="AN41" s="610"/>
      <c r="AO41" s="610"/>
      <c r="AP41" s="610"/>
      <c r="AQ41" s="610"/>
      <c r="AR41" s="610"/>
      <c r="AS41" s="611"/>
      <c r="AT41" s="610"/>
      <c r="AU41" s="610"/>
      <c r="AV41" s="610"/>
      <c r="AW41" s="610"/>
      <c r="AX41" s="492"/>
      <c r="AY41" s="492"/>
      <c r="AZ41" s="442"/>
      <c r="BA41" s="442"/>
      <c r="BB41" s="442"/>
      <c r="BC41" s="442"/>
      <c r="BD41" s="442"/>
    </row>
    <row r="42" spans="1:56" ht="20.25" customHeight="1">
      <c r="A42" s="442"/>
      <c r="B42" s="442"/>
      <c r="C42" s="442"/>
      <c r="D42" s="442"/>
      <c r="E42" s="442"/>
      <c r="F42" s="442"/>
      <c r="G42" s="442"/>
      <c r="H42" s="442"/>
      <c r="I42" s="442"/>
      <c r="J42" s="442"/>
      <c r="K42" s="442"/>
      <c r="L42" s="442"/>
      <c r="M42" s="442"/>
      <c r="N42" s="442"/>
      <c r="O42" s="442"/>
      <c r="P42" s="492"/>
      <c r="Q42" s="479"/>
      <c r="R42" s="534" t="s">
        <v>207</v>
      </c>
      <c r="S42" s="479"/>
      <c r="T42" s="479"/>
      <c r="U42" s="479"/>
      <c r="V42" s="479"/>
      <c r="W42" s="479"/>
      <c r="X42" s="586" t="s">
        <v>224</v>
      </c>
      <c r="Y42" s="591" t="s">
        <v>81</v>
      </c>
      <c r="Z42" s="594"/>
      <c r="AA42" s="599"/>
      <c r="AB42" s="586"/>
      <c r="AC42" s="479"/>
      <c r="AD42" s="479"/>
      <c r="AE42" s="479"/>
      <c r="AF42" s="479"/>
      <c r="AG42" s="479"/>
      <c r="AH42" s="479"/>
      <c r="AI42" s="479"/>
      <c r="AJ42" s="611"/>
      <c r="AK42" s="610"/>
      <c r="AL42" s="610"/>
      <c r="AM42" s="610"/>
      <c r="AN42" s="610"/>
      <c r="AO42" s="610"/>
      <c r="AP42" s="610"/>
      <c r="AQ42" s="610"/>
      <c r="AR42" s="610"/>
      <c r="AS42" s="614"/>
      <c r="AT42" s="614"/>
      <c r="AU42" s="610"/>
      <c r="AV42" s="610"/>
      <c r="AW42" s="610"/>
      <c r="AX42" s="492"/>
      <c r="AY42" s="492"/>
      <c r="AZ42" s="442"/>
      <c r="BA42" s="442"/>
      <c r="BB42" s="442"/>
      <c r="BC42" s="442"/>
      <c r="BD42" s="442"/>
    </row>
    <row r="43" spans="1:56" ht="20.25" customHeight="1">
      <c r="A43" s="442"/>
      <c r="B43" s="442"/>
      <c r="C43" s="463"/>
      <c r="D43" s="476"/>
      <c r="E43" s="476"/>
      <c r="F43" s="479"/>
      <c r="G43" s="479"/>
      <c r="H43" s="479"/>
      <c r="I43" s="479"/>
      <c r="J43" s="479"/>
      <c r="K43" s="479"/>
      <c r="L43" s="527" t="s">
        <v>201</v>
      </c>
      <c r="M43" s="534"/>
      <c r="N43" s="534"/>
      <c r="O43" s="678"/>
      <c r="P43" s="492"/>
      <c r="Q43" s="479"/>
      <c r="R43" s="479" t="s">
        <v>211</v>
      </c>
      <c r="S43" s="479"/>
      <c r="T43" s="479"/>
      <c r="U43" s="479"/>
      <c r="V43" s="479"/>
      <c r="W43" s="479" t="s">
        <v>218</v>
      </c>
      <c r="X43" s="479"/>
      <c r="Y43" s="479"/>
      <c r="Z43" s="479"/>
      <c r="AA43" s="534"/>
      <c r="AB43" s="479"/>
      <c r="AC43" s="479"/>
      <c r="AD43" s="479"/>
      <c r="AE43" s="479"/>
      <c r="AF43" s="479"/>
      <c r="AG43" s="479"/>
      <c r="AH43" s="479"/>
      <c r="AI43" s="479"/>
      <c r="AJ43" s="610"/>
      <c r="AK43" s="610"/>
      <c r="AL43" s="610"/>
      <c r="AM43" s="610"/>
      <c r="AN43" s="610"/>
      <c r="AO43" s="610"/>
      <c r="AP43" s="610"/>
      <c r="AQ43" s="610"/>
      <c r="AR43" s="610"/>
      <c r="AS43" s="611"/>
      <c r="AT43" s="610"/>
      <c r="AU43" s="610"/>
      <c r="AV43" s="610"/>
      <c r="AW43" s="610"/>
      <c r="AX43" s="492"/>
      <c r="AY43" s="492"/>
      <c r="AZ43" s="442"/>
      <c r="BA43" s="442"/>
      <c r="BB43" s="442"/>
      <c r="BC43" s="442"/>
      <c r="BD43" s="442"/>
    </row>
    <row r="44" spans="1:56" ht="20.25" customHeight="1">
      <c r="A44" s="442"/>
      <c r="B44" s="442"/>
      <c r="C44" s="668" t="s">
        <v>37</v>
      </c>
      <c r="D44" s="668"/>
      <c r="E44" s="479"/>
      <c r="F44" s="668" t="s">
        <v>80</v>
      </c>
      <c r="G44" s="668"/>
      <c r="H44" s="479"/>
      <c r="I44" s="508"/>
      <c r="J44" s="508"/>
      <c r="K44" s="479"/>
      <c r="L44" s="674" t="s">
        <v>202</v>
      </c>
      <c r="M44" s="674"/>
      <c r="N44" s="674"/>
      <c r="O44" s="479"/>
      <c r="P44" s="492"/>
      <c r="Q44" s="479"/>
      <c r="R44" s="479" t="str">
        <f>IF($Y$42="週","対象時間数（週平均）","対象時間数（当月合計）")</f>
        <v>対象時間数（週平均）</v>
      </c>
      <c r="S44" s="479"/>
      <c r="T44" s="479"/>
      <c r="U44" s="479"/>
      <c r="V44" s="479"/>
      <c r="W44" s="479" t="str">
        <f>IF($Y$42="週","週に勤務すべき時間数","当月に勤務すべき時間数")</f>
        <v>週に勤務すべき時間数</v>
      </c>
      <c r="X44" s="479"/>
      <c r="Y44" s="479"/>
      <c r="Z44" s="479"/>
      <c r="AA44" s="534"/>
      <c r="AB44" s="464" t="s">
        <v>228</v>
      </c>
      <c r="AC44" s="464"/>
      <c r="AD44" s="464"/>
      <c r="AE44" s="464"/>
      <c r="AF44" s="479"/>
      <c r="AG44" s="479"/>
      <c r="AH44" s="479"/>
      <c r="AI44" s="479"/>
      <c r="AJ44" s="610"/>
      <c r="AK44" s="610"/>
      <c r="AL44" s="610"/>
      <c r="AM44" s="610"/>
      <c r="AN44" s="610"/>
      <c r="AO44" s="610"/>
      <c r="AP44" s="610"/>
      <c r="AQ44" s="610"/>
      <c r="AR44" s="610"/>
      <c r="AS44" s="611"/>
      <c r="AT44" s="610"/>
      <c r="AU44" s="610"/>
      <c r="AV44" s="610"/>
      <c r="AW44" s="610"/>
      <c r="AX44" s="492"/>
      <c r="AY44" s="492"/>
      <c r="AZ44" s="442"/>
      <c r="BA44" s="442"/>
      <c r="BB44" s="442"/>
      <c r="BC44" s="442"/>
      <c r="BD44" s="442"/>
    </row>
    <row r="45" spans="1:56" ht="20.25" customHeight="1">
      <c r="A45" s="442"/>
      <c r="B45" s="442"/>
      <c r="C45" s="509">
        <f>L40</f>
        <v>46</v>
      </c>
      <c r="D45" s="512"/>
      <c r="E45" s="488" t="s">
        <v>197</v>
      </c>
      <c r="F45" s="497">
        <v>40</v>
      </c>
      <c r="G45" s="503"/>
      <c r="H45" s="488" t="s">
        <v>199</v>
      </c>
      <c r="I45" s="509">
        <f>C45/F45</f>
        <v>1.1499999999999999</v>
      </c>
      <c r="J45" s="512"/>
      <c r="K45" s="488" t="s">
        <v>76</v>
      </c>
      <c r="L45" s="528">
        <f>IF(C45&lt;40,1,ROUNDUP(I45,1))</f>
        <v>1.2000000000000002</v>
      </c>
      <c r="M45" s="535"/>
      <c r="N45" s="536"/>
      <c r="O45" s="479"/>
      <c r="P45" s="492"/>
      <c r="Q45" s="479"/>
      <c r="R45" s="563">
        <f>IF($Y$42="週",AA40,Y40)</f>
        <v>108</v>
      </c>
      <c r="S45" s="567"/>
      <c r="T45" s="567"/>
      <c r="U45" s="573"/>
      <c r="V45" s="488" t="s">
        <v>197</v>
      </c>
      <c r="W45" s="524">
        <f>IF($Y$42="週",$AV$5,$AZ$5)</f>
        <v>40</v>
      </c>
      <c r="X45" s="587"/>
      <c r="Y45" s="587"/>
      <c r="Z45" s="532"/>
      <c r="AA45" s="488" t="s">
        <v>199</v>
      </c>
      <c r="AB45" s="584">
        <f>ROUNDDOWN(R45/W45,1)</f>
        <v>2.7</v>
      </c>
      <c r="AC45" s="588"/>
      <c r="AD45" s="588"/>
      <c r="AE45" s="595"/>
      <c r="AF45" s="479"/>
      <c r="AG45" s="479"/>
      <c r="AH45" s="479"/>
      <c r="AI45" s="479"/>
      <c r="AJ45" s="612"/>
      <c r="AK45" s="612"/>
      <c r="AL45" s="612"/>
      <c r="AM45" s="612"/>
      <c r="AN45" s="609"/>
      <c r="AO45" s="609"/>
      <c r="AP45" s="609"/>
      <c r="AQ45" s="609"/>
      <c r="AR45" s="609"/>
      <c r="AS45" s="609"/>
      <c r="AT45" s="624"/>
      <c r="AU45" s="624"/>
      <c r="AV45" s="624"/>
      <c r="AW45" s="624"/>
      <c r="AX45" s="492"/>
      <c r="AY45" s="492"/>
      <c r="AZ45" s="442"/>
      <c r="BA45" s="442"/>
      <c r="BB45" s="442"/>
      <c r="BC45" s="442"/>
      <c r="BD45" s="442"/>
    </row>
    <row r="46" spans="1:56" ht="20.25" customHeight="1">
      <c r="A46" s="442"/>
      <c r="B46" s="442"/>
      <c r="C46" s="461"/>
      <c r="D46" s="479"/>
      <c r="E46" s="479"/>
      <c r="F46" s="479"/>
      <c r="G46" s="479"/>
      <c r="H46" s="479"/>
      <c r="I46" s="479"/>
      <c r="J46" s="479"/>
      <c r="K46" s="479"/>
      <c r="L46" s="479" t="s">
        <v>204</v>
      </c>
      <c r="M46" s="479"/>
      <c r="N46" s="479"/>
      <c r="O46" s="479"/>
      <c r="P46" s="492"/>
      <c r="Q46" s="479"/>
      <c r="R46" s="479"/>
      <c r="S46" s="479"/>
      <c r="T46" s="479"/>
      <c r="U46" s="479"/>
      <c r="V46" s="479"/>
      <c r="W46" s="479"/>
      <c r="X46" s="479"/>
      <c r="Y46" s="479"/>
      <c r="Z46" s="479"/>
      <c r="AA46" s="534"/>
      <c r="AB46" s="479" t="s">
        <v>229</v>
      </c>
      <c r="AC46" s="479"/>
      <c r="AD46" s="479"/>
      <c r="AE46" s="479"/>
      <c r="AF46" s="479"/>
      <c r="AG46" s="479"/>
      <c r="AH46" s="479"/>
      <c r="AI46" s="479"/>
      <c r="AJ46" s="610"/>
      <c r="AK46" s="610"/>
      <c r="AL46" s="610"/>
      <c r="AM46" s="610"/>
      <c r="AN46" s="610"/>
      <c r="AO46" s="610"/>
      <c r="AP46" s="610"/>
      <c r="AQ46" s="610"/>
      <c r="AR46" s="610"/>
      <c r="AS46" s="611"/>
      <c r="AT46" s="610"/>
      <c r="AU46" s="610"/>
      <c r="AV46" s="610"/>
      <c r="AW46" s="610"/>
      <c r="AX46" s="492"/>
      <c r="AY46" s="492"/>
      <c r="AZ46" s="442"/>
      <c r="BA46" s="442"/>
      <c r="BB46" s="442"/>
      <c r="BC46" s="442"/>
      <c r="BD46" s="442"/>
    </row>
    <row r="47" spans="1:56" ht="20.25" customHeight="1">
      <c r="A47" s="442"/>
      <c r="B47" s="442"/>
      <c r="C47" s="461" t="s">
        <v>165</v>
      </c>
      <c r="D47" s="479"/>
      <c r="E47" s="479"/>
      <c r="F47" s="479"/>
      <c r="G47" s="479"/>
      <c r="H47" s="479"/>
      <c r="I47" s="479"/>
      <c r="J47" s="479"/>
      <c r="K47" s="479"/>
      <c r="L47" s="479"/>
      <c r="M47" s="479"/>
      <c r="N47" s="479"/>
      <c r="O47" s="479"/>
      <c r="P47" s="492"/>
      <c r="Q47" s="479"/>
      <c r="R47" s="479" t="s">
        <v>149</v>
      </c>
      <c r="S47" s="479"/>
      <c r="T47" s="479"/>
      <c r="U47" s="479"/>
      <c r="V47" s="479"/>
      <c r="W47" s="479"/>
      <c r="X47" s="479"/>
      <c r="Y47" s="479"/>
      <c r="Z47" s="479"/>
      <c r="AA47" s="534"/>
      <c r="AB47" s="479"/>
      <c r="AC47" s="479"/>
      <c r="AD47" s="479"/>
      <c r="AE47" s="479"/>
      <c r="AF47" s="479"/>
      <c r="AG47" s="479"/>
      <c r="AH47" s="479"/>
      <c r="AI47" s="479"/>
      <c r="AJ47" s="479"/>
      <c r="AK47" s="613"/>
      <c r="AL47" s="615"/>
      <c r="AM47" s="615"/>
      <c r="AN47" s="479"/>
      <c r="AO47" s="479"/>
      <c r="AP47" s="479"/>
      <c r="AQ47" s="479"/>
      <c r="AR47" s="479"/>
      <c r="AS47" s="479"/>
      <c r="AT47" s="479"/>
      <c r="AU47" s="479"/>
      <c r="AV47" s="461"/>
      <c r="AW47" s="461"/>
      <c r="AX47" s="492"/>
      <c r="AY47" s="492"/>
      <c r="AZ47" s="442"/>
      <c r="BA47" s="442"/>
      <c r="BB47" s="442"/>
      <c r="BC47" s="442"/>
      <c r="BD47" s="442"/>
    </row>
    <row r="48" spans="1:56" ht="20.25" customHeight="1">
      <c r="A48" s="442"/>
      <c r="B48" s="442"/>
      <c r="C48" s="461"/>
      <c r="D48" s="479" t="s">
        <v>196</v>
      </c>
      <c r="E48" s="479"/>
      <c r="F48" s="479"/>
      <c r="G48" s="479"/>
      <c r="H48" s="479"/>
      <c r="I48" s="479"/>
      <c r="J48" s="479"/>
      <c r="K48" s="479"/>
      <c r="L48" s="479"/>
      <c r="M48" s="479"/>
      <c r="N48" s="479"/>
      <c r="O48" s="479"/>
      <c r="P48" s="492"/>
      <c r="Q48" s="479"/>
      <c r="R48" s="479" t="s">
        <v>93</v>
      </c>
      <c r="S48" s="479"/>
      <c r="T48" s="479"/>
      <c r="U48" s="479"/>
      <c r="V48" s="479"/>
      <c r="W48" s="479"/>
      <c r="X48" s="479"/>
      <c r="Y48" s="479"/>
      <c r="Z48" s="479"/>
      <c r="AA48" s="534"/>
      <c r="AB48" s="488"/>
      <c r="AC48" s="488"/>
      <c r="AD48" s="488"/>
      <c r="AE48" s="488"/>
      <c r="AF48" s="479"/>
      <c r="AG48" s="479"/>
      <c r="AH48" s="479"/>
      <c r="AI48" s="479"/>
      <c r="AJ48" s="479"/>
      <c r="AK48" s="613"/>
      <c r="AL48" s="615"/>
      <c r="AM48" s="615"/>
      <c r="AN48" s="479"/>
      <c r="AO48" s="479"/>
      <c r="AP48" s="479"/>
      <c r="AQ48" s="479"/>
      <c r="AR48" s="479"/>
      <c r="AS48" s="479"/>
      <c r="AT48" s="479"/>
      <c r="AU48" s="479"/>
      <c r="AV48" s="461"/>
      <c r="AW48" s="461"/>
      <c r="AX48" s="492"/>
      <c r="AY48" s="492"/>
      <c r="AZ48" s="442"/>
      <c r="BA48" s="442"/>
      <c r="BB48" s="442"/>
      <c r="BC48" s="442"/>
      <c r="BD48" s="442"/>
    </row>
    <row r="49" spans="1:58" ht="20.25" customHeight="1">
      <c r="A49" s="442"/>
      <c r="B49" s="442"/>
      <c r="C49" s="461" t="s">
        <v>194</v>
      </c>
      <c r="D49" s="479"/>
      <c r="E49" s="479"/>
      <c r="F49" s="479"/>
      <c r="G49" s="479"/>
      <c r="H49" s="479"/>
      <c r="I49" s="479"/>
      <c r="J49" s="479"/>
      <c r="K49" s="479"/>
      <c r="L49" s="479"/>
      <c r="M49" s="479"/>
      <c r="N49" s="479"/>
      <c r="O49" s="479"/>
      <c r="P49" s="492"/>
      <c r="Q49" s="479"/>
      <c r="R49" s="461" t="s">
        <v>212</v>
      </c>
      <c r="S49" s="461"/>
      <c r="T49" s="461"/>
      <c r="U49" s="461"/>
      <c r="V49" s="461"/>
      <c r="W49" s="479" t="s">
        <v>222</v>
      </c>
      <c r="X49" s="461"/>
      <c r="Y49" s="461"/>
      <c r="Z49" s="461"/>
      <c r="AA49" s="461"/>
      <c r="AB49" s="464" t="s">
        <v>193</v>
      </c>
      <c r="AC49" s="464"/>
      <c r="AD49" s="464"/>
      <c r="AE49" s="464"/>
      <c r="AF49" s="479"/>
      <c r="AG49" s="479"/>
      <c r="AH49" s="479"/>
      <c r="AI49" s="479"/>
      <c r="AJ49" s="479"/>
      <c r="AK49" s="613"/>
      <c r="AL49" s="615"/>
      <c r="AM49" s="615"/>
      <c r="AN49" s="479"/>
      <c r="AO49" s="479"/>
      <c r="AP49" s="479"/>
      <c r="AQ49" s="479"/>
      <c r="AR49" s="479"/>
      <c r="AS49" s="479"/>
      <c r="AT49" s="479"/>
      <c r="AU49" s="479"/>
      <c r="AV49" s="461"/>
      <c r="AW49" s="461"/>
      <c r="AX49" s="492"/>
      <c r="AY49" s="492"/>
      <c r="AZ49" s="442"/>
      <c r="BA49" s="442"/>
      <c r="BB49" s="442"/>
      <c r="BC49" s="442"/>
      <c r="BD49" s="442"/>
    </row>
    <row r="50" spans="1:58" ht="20.25" customHeight="1">
      <c r="A50" s="442"/>
      <c r="B50" s="442"/>
      <c r="C50" s="461" t="s">
        <v>63</v>
      </c>
      <c r="D50" s="479"/>
      <c r="E50" s="479"/>
      <c r="F50" s="479"/>
      <c r="G50" s="479"/>
      <c r="H50" s="479"/>
      <c r="I50" s="479"/>
      <c r="J50" s="479"/>
      <c r="K50" s="479"/>
      <c r="L50" s="479"/>
      <c r="M50" s="479"/>
      <c r="N50" s="479"/>
      <c r="O50" s="479"/>
      <c r="P50" s="492"/>
      <c r="Q50" s="479"/>
      <c r="R50" s="524">
        <f>AE40</f>
        <v>2</v>
      </c>
      <c r="S50" s="587"/>
      <c r="T50" s="587"/>
      <c r="U50" s="532"/>
      <c r="V50" s="488" t="s">
        <v>219</v>
      </c>
      <c r="W50" s="584">
        <f>AB45</f>
        <v>2.7</v>
      </c>
      <c r="X50" s="588"/>
      <c r="Y50" s="588"/>
      <c r="Z50" s="595"/>
      <c r="AA50" s="488" t="s">
        <v>199</v>
      </c>
      <c r="AB50" s="603">
        <f>ROUNDDOWN(R50+W50,1)</f>
        <v>4.7</v>
      </c>
      <c r="AC50" s="605"/>
      <c r="AD50" s="605"/>
      <c r="AE50" s="607"/>
      <c r="AF50" s="479"/>
      <c r="AG50" s="479"/>
      <c r="AH50" s="479"/>
      <c r="AI50" s="479"/>
      <c r="AJ50" s="479"/>
      <c r="AK50" s="613"/>
      <c r="AL50" s="615"/>
      <c r="AM50" s="615"/>
      <c r="AN50" s="479"/>
      <c r="AO50" s="479"/>
      <c r="AP50" s="479"/>
      <c r="AQ50" s="479"/>
      <c r="AR50" s="479"/>
      <c r="AS50" s="479"/>
      <c r="AT50" s="479"/>
      <c r="AU50" s="479"/>
      <c r="AV50" s="461"/>
      <c r="AW50" s="461"/>
      <c r="AX50" s="492"/>
      <c r="AY50" s="492"/>
      <c r="AZ50" s="442"/>
      <c r="BA50" s="442"/>
      <c r="BB50" s="442"/>
      <c r="BC50" s="442"/>
      <c r="BD50" s="442"/>
    </row>
    <row r="51" spans="1:58" ht="20.25" customHeight="1">
      <c r="A51" s="442"/>
      <c r="B51" s="442"/>
      <c r="C51" s="461" t="s">
        <v>113</v>
      </c>
      <c r="D51" s="476"/>
      <c r="E51" s="476"/>
      <c r="F51" s="461"/>
      <c r="G51" s="479"/>
      <c r="H51" s="479"/>
      <c r="I51" s="479"/>
      <c r="J51" s="479"/>
      <c r="K51" s="479"/>
      <c r="L51" s="479"/>
      <c r="M51" s="479"/>
      <c r="N51" s="479"/>
      <c r="O51" s="479"/>
      <c r="P51" s="492"/>
      <c r="Q51" s="479"/>
      <c r="R51" s="479"/>
      <c r="S51" s="479"/>
      <c r="T51" s="479"/>
      <c r="U51" s="479"/>
      <c r="V51" s="479"/>
      <c r="W51" s="479"/>
      <c r="X51" s="479"/>
      <c r="Y51" s="479"/>
      <c r="Z51" s="479"/>
      <c r="AA51" s="479"/>
      <c r="AB51" s="479"/>
      <c r="AC51" s="534"/>
      <c r="AD51" s="479"/>
      <c r="AE51" s="479"/>
      <c r="AF51" s="479"/>
      <c r="AG51" s="479"/>
      <c r="AH51" s="479"/>
      <c r="AI51" s="479"/>
      <c r="AJ51" s="479"/>
      <c r="AK51" s="613"/>
      <c r="AL51" s="615"/>
      <c r="AM51" s="615"/>
      <c r="AN51" s="479"/>
      <c r="AO51" s="479"/>
      <c r="AP51" s="479"/>
      <c r="AQ51" s="479"/>
      <c r="AR51" s="479"/>
      <c r="AS51" s="479"/>
      <c r="AT51" s="479"/>
      <c r="AU51" s="479"/>
      <c r="AV51" s="461"/>
      <c r="AW51" s="461"/>
      <c r="AX51" s="442"/>
      <c r="AY51" s="442"/>
      <c r="AZ51" s="442"/>
      <c r="BA51" s="442"/>
      <c r="BB51" s="442"/>
      <c r="BC51" s="442"/>
      <c r="BD51" s="442"/>
    </row>
    <row r="52" spans="1:58" ht="20.25" customHeight="1">
      <c r="C52" s="669"/>
      <c r="D52" s="669"/>
      <c r="E52" s="665"/>
      <c r="F52" s="665"/>
      <c r="G52" s="665"/>
      <c r="H52" s="665"/>
      <c r="I52" s="665"/>
      <c r="J52" s="665"/>
      <c r="K52" s="665"/>
      <c r="L52" s="665"/>
      <c r="M52" s="665"/>
      <c r="N52" s="665"/>
      <c r="O52" s="665"/>
      <c r="P52" s="665"/>
      <c r="Q52" s="665"/>
      <c r="R52" s="665"/>
      <c r="S52" s="665"/>
      <c r="T52" s="669"/>
      <c r="U52" s="665"/>
      <c r="V52" s="665"/>
      <c r="W52" s="665"/>
      <c r="X52" s="665"/>
      <c r="Y52" s="665"/>
      <c r="Z52" s="665"/>
      <c r="AA52" s="665"/>
      <c r="AB52" s="665"/>
      <c r="AC52" s="665"/>
      <c r="AD52" s="665"/>
      <c r="AE52" s="665"/>
      <c r="AF52" s="665"/>
      <c r="AJ52" s="670"/>
      <c r="AK52" s="679"/>
      <c r="AL52" s="679"/>
      <c r="AM52" s="665"/>
      <c r="AN52" s="665"/>
      <c r="AO52" s="665"/>
      <c r="AP52" s="665"/>
      <c r="AQ52" s="665"/>
      <c r="AR52" s="665"/>
      <c r="AS52" s="665"/>
      <c r="AT52" s="665"/>
      <c r="AU52" s="665"/>
      <c r="AV52" s="665"/>
      <c r="AW52" s="665"/>
      <c r="AX52" s="665"/>
      <c r="AY52" s="665"/>
      <c r="AZ52" s="665"/>
      <c r="BA52" s="665"/>
      <c r="BB52" s="665"/>
      <c r="BC52" s="665"/>
      <c r="BD52" s="665"/>
      <c r="BE52" s="679"/>
    </row>
    <row r="53" spans="1:58" ht="20.25" customHeight="1">
      <c r="A53" s="665"/>
      <c r="B53" s="665"/>
      <c r="C53" s="669"/>
      <c r="D53" s="669"/>
      <c r="E53" s="665"/>
      <c r="F53" s="665"/>
      <c r="G53" s="665"/>
      <c r="H53" s="665"/>
      <c r="I53" s="665"/>
      <c r="J53" s="665"/>
      <c r="K53" s="665"/>
      <c r="L53" s="665"/>
      <c r="M53" s="665"/>
      <c r="N53" s="665"/>
      <c r="O53" s="665"/>
      <c r="P53" s="665"/>
      <c r="Q53" s="665"/>
      <c r="R53" s="665"/>
      <c r="S53" s="665"/>
      <c r="T53" s="665"/>
      <c r="U53" s="669"/>
      <c r="V53" s="665"/>
      <c r="W53" s="665"/>
      <c r="X53" s="665"/>
      <c r="Y53" s="665"/>
      <c r="Z53" s="665"/>
      <c r="AA53" s="665"/>
      <c r="AB53" s="665"/>
      <c r="AC53" s="665"/>
      <c r="AD53" s="665"/>
      <c r="AE53" s="665"/>
      <c r="AF53" s="665"/>
      <c r="AG53" s="665"/>
      <c r="AK53" s="670"/>
      <c r="AL53" s="679"/>
      <c r="AM53" s="679"/>
      <c r="AN53" s="665"/>
      <c r="AO53" s="665"/>
      <c r="AP53" s="665"/>
      <c r="AQ53" s="665"/>
      <c r="AR53" s="665"/>
      <c r="AS53" s="665"/>
      <c r="AT53" s="665"/>
      <c r="AU53" s="665"/>
      <c r="AV53" s="665"/>
      <c r="AW53" s="665"/>
      <c r="AX53" s="665"/>
      <c r="AY53" s="665"/>
      <c r="AZ53" s="665"/>
      <c r="BA53" s="665"/>
      <c r="BB53" s="665"/>
      <c r="BC53" s="665"/>
      <c r="BD53" s="665"/>
      <c r="BE53" s="665"/>
      <c r="BF53" s="679"/>
    </row>
    <row r="54" spans="1:58" ht="20.25" customHeight="1">
      <c r="A54" s="665"/>
      <c r="B54" s="665"/>
      <c r="C54" s="665"/>
      <c r="D54" s="669"/>
      <c r="E54" s="665"/>
      <c r="F54" s="665"/>
      <c r="G54" s="665"/>
      <c r="H54" s="665"/>
      <c r="I54" s="665"/>
      <c r="J54" s="665"/>
      <c r="K54" s="665"/>
      <c r="L54" s="665"/>
      <c r="M54" s="665"/>
      <c r="N54" s="665"/>
      <c r="O54" s="665"/>
      <c r="P54" s="665"/>
      <c r="Q54" s="665"/>
      <c r="R54" s="665"/>
      <c r="S54" s="665"/>
      <c r="T54" s="665"/>
      <c r="U54" s="669"/>
      <c r="V54" s="665"/>
      <c r="W54" s="665"/>
      <c r="X54" s="665"/>
      <c r="Y54" s="665"/>
      <c r="Z54" s="665"/>
      <c r="AA54" s="665"/>
      <c r="AB54" s="665"/>
      <c r="AC54" s="665"/>
      <c r="AD54" s="665"/>
      <c r="AE54" s="665"/>
      <c r="AF54" s="665"/>
      <c r="AG54" s="665"/>
      <c r="AK54" s="670"/>
      <c r="AL54" s="679"/>
      <c r="AM54" s="679"/>
      <c r="AN54" s="665"/>
      <c r="AO54" s="665"/>
      <c r="AP54" s="665"/>
      <c r="AQ54" s="665"/>
      <c r="AR54" s="665"/>
      <c r="AS54" s="665"/>
      <c r="AT54" s="665"/>
      <c r="AU54" s="665"/>
      <c r="AV54" s="665"/>
      <c r="AW54" s="665"/>
      <c r="AX54" s="665"/>
      <c r="AY54" s="665"/>
      <c r="AZ54" s="665"/>
      <c r="BA54" s="665"/>
      <c r="BB54" s="665"/>
      <c r="BC54" s="665"/>
      <c r="BD54" s="665"/>
      <c r="BE54" s="665"/>
      <c r="BF54" s="679"/>
    </row>
    <row r="55" spans="1:58" ht="20.25" customHeight="1">
      <c r="A55" s="665"/>
      <c r="B55" s="665"/>
      <c r="C55" s="669"/>
      <c r="D55" s="669"/>
      <c r="E55" s="665"/>
      <c r="F55" s="665"/>
      <c r="G55" s="665"/>
      <c r="H55" s="665"/>
      <c r="I55" s="665"/>
      <c r="J55" s="665"/>
      <c r="K55" s="665"/>
      <c r="L55" s="665"/>
      <c r="M55" s="665"/>
      <c r="N55" s="665"/>
      <c r="O55" s="665"/>
      <c r="P55" s="665"/>
      <c r="Q55" s="665"/>
      <c r="R55" s="665"/>
      <c r="S55" s="665"/>
      <c r="T55" s="665"/>
      <c r="U55" s="669"/>
      <c r="V55" s="665"/>
      <c r="W55" s="665"/>
      <c r="X55" s="665"/>
      <c r="Y55" s="665"/>
      <c r="Z55" s="665"/>
      <c r="AA55" s="665"/>
      <c r="AB55" s="665"/>
      <c r="AC55" s="665"/>
      <c r="AD55" s="665"/>
      <c r="AE55" s="665"/>
      <c r="AF55" s="665"/>
      <c r="AG55" s="665"/>
      <c r="AK55" s="670"/>
      <c r="AL55" s="679"/>
      <c r="AM55" s="679"/>
      <c r="AN55" s="665"/>
      <c r="AO55" s="665"/>
      <c r="AP55" s="665"/>
      <c r="AQ55" s="665"/>
      <c r="AR55" s="665"/>
      <c r="AS55" s="665"/>
      <c r="AT55" s="665"/>
      <c r="AU55" s="665"/>
      <c r="AV55" s="665"/>
      <c r="AW55" s="665"/>
      <c r="AX55" s="665"/>
      <c r="AY55" s="665"/>
      <c r="AZ55" s="665"/>
      <c r="BA55" s="665"/>
      <c r="BB55" s="665"/>
      <c r="BC55" s="665"/>
      <c r="BD55" s="665"/>
      <c r="BE55" s="665"/>
      <c r="BF55" s="679"/>
    </row>
    <row r="56" spans="1:58" ht="20.25" customHeight="1">
      <c r="C56" s="670"/>
      <c r="D56" s="670"/>
      <c r="E56" s="670"/>
      <c r="F56" s="670"/>
      <c r="G56" s="670"/>
      <c r="H56" s="670"/>
      <c r="I56" s="670"/>
      <c r="J56" s="670"/>
      <c r="K56" s="670"/>
      <c r="L56" s="670"/>
      <c r="M56" s="670"/>
      <c r="N56" s="670"/>
      <c r="O56" s="670"/>
      <c r="P56" s="670"/>
      <c r="Q56" s="670"/>
      <c r="R56" s="670"/>
      <c r="S56" s="670"/>
      <c r="T56" s="670"/>
      <c r="U56" s="679"/>
      <c r="V56" s="679"/>
      <c r="W56" s="670"/>
      <c r="X56" s="670"/>
      <c r="Y56" s="670"/>
      <c r="Z56" s="670"/>
      <c r="AA56" s="670"/>
      <c r="AB56" s="670"/>
      <c r="AC56" s="670"/>
      <c r="AD56" s="670"/>
      <c r="AE56" s="670"/>
      <c r="AF56" s="670"/>
      <c r="AG56" s="670"/>
      <c r="AH56" s="670"/>
      <c r="AI56" s="670"/>
      <c r="AJ56" s="670"/>
      <c r="AK56" s="670"/>
      <c r="AL56" s="679"/>
      <c r="AM56" s="679"/>
      <c r="AN56" s="665"/>
      <c r="AO56" s="665"/>
      <c r="AP56" s="665"/>
      <c r="AQ56" s="665"/>
      <c r="AR56" s="665"/>
      <c r="AS56" s="665"/>
      <c r="AT56" s="665"/>
      <c r="AU56" s="665"/>
      <c r="AV56" s="665"/>
      <c r="AW56" s="665"/>
      <c r="AX56" s="665"/>
      <c r="AY56" s="665"/>
      <c r="AZ56" s="665"/>
      <c r="BA56" s="665"/>
      <c r="BB56" s="665"/>
      <c r="BC56" s="665"/>
      <c r="BD56" s="665"/>
      <c r="BE56" s="665"/>
      <c r="BF56" s="679"/>
    </row>
    <row r="57" spans="1:58" ht="20.25" customHeight="1">
      <c r="C57" s="670"/>
      <c r="D57" s="670"/>
      <c r="E57" s="670"/>
      <c r="F57" s="670"/>
      <c r="G57" s="670"/>
      <c r="H57" s="670"/>
      <c r="I57" s="670"/>
      <c r="J57" s="670"/>
      <c r="K57" s="670"/>
      <c r="L57" s="670"/>
      <c r="M57" s="670"/>
      <c r="N57" s="670"/>
      <c r="O57" s="670"/>
      <c r="P57" s="670"/>
      <c r="Q57" s="670"/>
      <c r="R57" s="670"/>
      <c r="S57" s="670"/>
      <c r="T57" s="670"/>
      <c r="U57" s="679"/>
      <c r="V57" s="679"/>
      <c r="W57" s="670"/>
      <c r="X57" s="670"/>
      <c r="Y57" s="670"/>
      <c r="Z57" s="670"/>
      <c r="AA57" s="670"/>
      <c r="AB57" s="670"/>
      <c r="AC57" s="670"/>
      <c r="AD57" s="670"/>
      <c r="AE57" s="670"/>
      <c r="AF57" s="670"/>
      <c r="AG57" s="670"/>
      <c r="AH57" s="670"/>
      <c r="AI57" s="670"/>
      <c r="AJ57" s="670"/>
      <c r="AK57" s="670"/>
      <c r="AL57" s="679"/>
      <c r="AM57" s="679"/>
      <c r="AN57" s="665"/>
      <c r="AO57" s="665"/>
      <c r="AP57" s="665"/>
      <c r="AQ57" s="665"/>
      <c r="AR57" s="665"/>
      <c r="AS57" s="665"/>
      <c r="AT57" s="665"/>
      <c r="AU57" s="665"/>
      <c r="AV57" s="665"/>
      <c r="AW57" s="665"/>
      <c r="AX57" s="665"/>
      <c r="AY57" s="665"/>
      <c r="AZ57" s="665"/>
      <c r="BA57" s="665"/>
      <c r="BB57" s="665"/>
      <c r="BC57" s="665"/>
      <c r="BD57" s="665"/>
      <c r="BE57" s="665"/>
      <c r="BF57" s="679"/>
    </row>
  </sheetData>
  <mergeCells count="253">
    <mergeCell ref="AM1:BA1"/>
    <mergeCell ref="U2:V2"/>
    <mergeCell ref="X2:Y2"/>
    <mergeCell ref="AB2:AC2"/>
    <mergeCell ref="AM2:BA2"/>
    <mergeCell ref="AZ3:BC3"/>
    <mergeCell ref="AZ4:BC4"/>
    <mergeCell ref="AV5:AW5"/>
    <mergeCell ref="AZ5:BA5"/>
    <mergeCell ref="AZ6:BA6"/>
    <mergeCell ref="P8:AT8"/>
    <mergeCell ref="P9:V9"/>
    <mergeCell ref="W9:AC9"/>
    <mergeCell ref="AD9:AJ9"/>
    <mergeCell ref="AK9:AQ9"/>
    <mergeCell ref="AR9:AT9"/>
    <mergeCell ref="C13:D13"/>
    <mergeCell ref="E13:F13"/>
    <mergeCell ref="G13:K13"/>
    <mergeCell ref="L13:O13"/>
    <mergeCell ref="AU13:AV13"/>
    <mergeCell ref="AW13:AX13"/>
    <mergeCell ref="AY13:BD13"/>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L34:M34"/>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C36:E36"/>
    <mergeCell ref="F36:G36"/>
    <mergeCell ref="H36:I36"/>
    <mergeCell ref="J36:K36"/>
    <mergeCell ref="L36:M36"/>
    <mergeCell ref="R36:S36"/>
    <mergeCell ref="T36:U36"/>
    <mergeCell ref="V36:W36"/>
    <mergeCell ref="Y36:Z36"/>
    <mergeCell ref="AA36:AB36"/>
    <mergeCell ref="AE36:AF36"/>
    <mergeCell ref="AI36:AJ36"/>
    <mergeCell ref="AK36:AN36"/>
    <mergeCell ref="AQ36:AT36"/>
    <mergeCell ref="C37:E37"/>
    <mergeCell ref="F37:G37"/>
    <mergeCell ref="H37:I37"/>
    <mergeCell ref="J37:K37"/>
    <mergeCell ref="L37:M37"/>
    <mergeCell ref="R37:S37"/>
    <mergeCell ref="T37:U37"/>
    <mergeCell ref="V37:W37"/>
    <mergeCell ref="Y37:Z37"/>
    <mergeCell ref="AA37:AB37"/>
    <mergeCell ref="AE37:AF37"/>
    <mergeCell ref="AI37:AJ37"/>
    <mergeCell ref="AK37:AN37"/>
    <mergeCell ref="AQ37:AR37"/>
    <mergeCell ref="AS37:AT37"/>
    <mergeCell ref="C38:E38"/>
    <mergeCell ref="F38:G38"/>
    <mergeCell ref="H38:I38"/>
    <mergeCell ref="J38:K38"/>
    <mergeCell ref="L38:M38"/>
    <mergeCell ref="R38:S38"/>
    <mergeCell ref="T38:U38"/>
    <mergeCell ref="V38:W38"/>
    <mergeCell ref="Y38:Z38"/>
    <mergeCell ref="AA38:AB38"/>
    <mergeCell ref="AE38:AF38"/>
    <mergeCell ref="AI38:AJ38"/>
    <mergeCell ref="AK38:AN38"/>
    <mergeCell ref="AQ38:AR38"/>
    <mergeCell ref="AS38:AT38"/>
    <mergeCell ref="N39:O39"/>
    <mergeCell ref="R39:S39"/>
    <mergeCell ref="T39:U39"/>
    <mergeCell ref="V39:W39"/>
    <mergeCell ref="Y39:Z39"/>
    <mergeCell ref="AA39:AB39"/>
    <mergeCell ref="AE39:AF39"/>
    <mergeCell ref="AJ39:AK39"/>
    <mergeCell ref="AL39:AM39"/>
    <mergeCell ref="AN39:AO39"/>
    <mergeCell ref="AQ39:AR39"/>
    <mergeCell ref="AS39:AT39"/>
    <mergeCell ref="L40:M40"/>
    <mergeCell ref="R40:S40"/>
    <mergeCell ref="T40:U40"/>
    <mergeCell ref="V40:W40"/>
    <mergeCell ref="Y40:Z40"/>
    <mergeCell ref="AA40:AB40"/>
    <mergeCell ref="AE40:AF40"/>
    <mergeCell ref="AJ40:AK40"/>
    <mergeCell ref="AL40:AM40"/>
    <mergeCell ref="AN40:AO40"/>
    <mergeCell ref="AQ40:AR40"/>
    <mergeCell ref="AS40:AT40"/>
    <mergeCell ref="Y42:Z42"/>
    <mergeCell ref="AB44:AE44"/>
    <mergeCell ref="C45:D45"/>
    <mergeCell ref="F45:G45"/>
    <mergeCell ref="I45:J45"/>
    <mergeCell ref="L45:N45"/>
    <mergeCell ref="R45:U45"/>
    <mergeCell ref="W45:Z45"/>
    <mergeCell ref="AB45:AE45"/>
    <mergeCell ref="AJ45:AM45"/>
    <mergeCell ref="AO45:AR45"/>
    <mergeCell ref="AT45:AW45"/>
    <mergeCell ref="AB49:AE49"/>
    <mergeCell ref="R50:U50"/>
    <mergeCell ref="W50:Z50"/>
    <mergeCell ref="AB50:AE50"/>
    <mergeCell ref="B8:B12"/>
    <mergeCell ref="C8:D12"/>
    <mergeCell ref="E8:F12"/>
    <mergeCell ref="G8:K12"/>
    <mergeCell ref="L8:O12"/>
    <mergeCell ref="AU8:AV12"/>
    <mergeCell ref="AW8:AX12"/>
    <mergeCell ref="AY8:BD12"/>
    <mergeCell ref="R34:S35"/>
  </mergeCells>
  <phoneticPr fontId="25"/>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Y42:Z42">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1" sqref="F45">
      <formula1>"40,50"</formula1>
    </dataValidation>
    <dataValidation type="list" allowBlank="1" showDropDown="0" showInputMessage="1" showErrorMessage="0" sqref="C13:D30">
      <formula1>職種</formula1>
    </dataValidation>
    <dataValidation type="list" errorStyle="warning" allowBlank="1" showDropDown="0" showInputMessage="1" showErrorMessage="0" error="リストにない場合のみ、入力してください。" sqref="G13:K30">
      <formula1>INDIRECT(C13)</formula1>
    </dataValidation>
    <dataValidation type="list" allowBlank="1" showDropDown="0" showInputMessage="1" showErrorMessage="0" sqref="E13:F30">
      <formula1>"A, B, C, D"</formula1>
    </dataValidation>
    <dataValidation type="list" allowBlank="1" showDropDown="0"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5" fitToWidth="1" fitToHeight="1" orientation="portrait" usePrinterDefaults="1"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ﾁｪｯｸ表</vt:lpstr>
      <vt:lpstr>別紙１</vt:lpstr>
      <vt:lpstr>別紙２（体制一覧）</vt:lpstr>
      <vt:lpstr>別紙３</vt:lpstr>
      <vt:lpstr>別紙4</vt:lpstr>
      <vt:lpstr>別紙5</vt:lpstr>
      <vt:lpstr>記入方法</vt:lpstr>
      <vt:lpstr>勤務形態一覧表</vt:lpstr>
      <vt:lpstr>【記載例】訪問型サービス</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有馬　慎之介</dc:creator>
  <cp:lastModifiedBy>高齢者支援課　下坂　佳世</cp:lastModifiedBy>
  <cp:lastPrinted>2021-04-19T08:06:07Z</cp:lastPrinted>
  <dcterms:created xsi:type="dcterms:W3CDTF">2022-03-30T06:31:47Z</dcterms:created>
  <dcterms:modified xsi:type="dcterms:W3CDTF">2026-05-11T00:11:52Z</dcterms:modified>
  <cp:revision>0</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2026-05-11T00:11:52Z</vt:filetime>
  </property>
</Properties>
</file>