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d:\develop_cloud\bid_entry\07申請書\doc\ver8\reg_standard\"/>
    </mc:Choice>
  </mc:AlternateContent>
  <xr:revisionPtr revIDLastSave="0" documentId="13_ncr:1_{7349B4D7-B2C9-4B67-ADD9-6C9D6DFFFEC9}" xr6:coauthVersionLast="47" xr6:coauthVersionMax="47" xr10:uidLastSave="{00000000-0000-0000-0000-000000000000}"/>
  <workbookProtection workbookAlgorithmName="SHA-512" workbookHashValue="zfIeMBCXPoPUm3n4f/DVooqFDFD88DLb+PkfEmzqm3d6GtklafwshjQnYnBd0s3d31+8kfwkPEUGlVSEidA2Gw==" workbookSaltValue="8zgtQW1M8SWeSKtUwvcnzQ==" workbookSpinCount="100000" lockStructure="1"/>
  <bookViews>
    <workbookView xWindow="-120" yWindow="-120" windowWidth="29040" windowHeight="15720" xr2:uid="{00000000-000D-0000-FFFF-FFFF00000000}"/>
  </bookViews>
  <sheets>
    <sheet name="入力シート" sheetId="7" r:id="rId1"/>
    <sheet name="役員情報入力シート" sheetId="9" r:id="rId2"/>
    <sheet name="settings" sheetId="8" state="hidden" r:id="rId3"/>
  </sheets>
  <definedNames>
    <definedName name="_xlnm.Print_Titles" localSheetId="0">入力シート!$1:$1</definedName>
    <definedName name="_xlnm.Print_Titles" localSheetId="1">役員情報入力シート!$8:$8</definedName>
    <definedName name="希望">入力シート!$A$238</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9" l="1"/>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268" i="7"/>
  <c r="A267" i="7"/>
  <c r="A266" i="7"/>
  <c r="A265" i="7"/>
  <c r="A264" i="7"/>
  <c r="A263" i="7"/>
  <c r="A262" i="7"/>
  <c r="A261" i="7"/>
  <c r="A260" i="7"/>
  <c r="A259" i="7"/>
  <c r="A258" i="7"/>
  <c r="A257" i="7"/>
  <c r="A256" i="7"/>
  <c r="A255" i="7"/>
  <c r="A254" i="7"/>
  <c r="A253" i="7"/>
  <c r="A252" i="7"/>
  <c r="A251" i="7"/>
  <c r="A250" i="7"/>
  <c r="A249" i="7"/>
  <c r="A248" i="7"/>
  <c r="A247" i="7"/>
  <c r="A246" i="7"/>
  <c r="A245" i="7"/>
  <c r="A244" i="7"/>
  <c r="A243" i="7"/>
  <c r="A242" i="7"/>
  <c r="A241" i="7"/>
  <c r="A240" i="7"/>
  <c r="A238" i="7"/>
  <c r="A234" i="7"/>
  <c r="A232" i="7"/>
  <c r="A230" i="7"/>
  <c r="A194" i="7"/>
  <c r="A193" i="7"/>
  <c r="A187" i="7"/>
  <c r="A186" i="7"/>
  <c r="A185" i="7"/>
  <c r="A180" i="7"/>
  <c r="A178" i="7"/>
  <c r="A176"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A274" i="7" l="1"/>
  <c r="M58" i="9"/>
  <c r="M57" i="9"/>
  <c r="M56" i="9"/>
  <c r="M55" i="9"/>
  <c r="M54" i="9"/>
  <c r="M53" i="9"/>
  <c r="M52" i="9"/>
  <c r="M51" i="9"/>
  <c r="M50" i="9"/>
  <c r="M49" i="9"/>
  <c r="M48" i="9"/>
  <c r="M47" i="9"/>
  <c r="M46" i="9"/>
  <c r="M45" i="9"/>
  <c r="M44" i="9"/>
  <c r="M43" i="9"/>
  <c r="M42" i="9"/>
  <c r="M41"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11" i="9"/>
  <c r="M10" i="9"/>
  <c r="M9" i="9"/>
  <c r="M8" i="9"/>
  <c r="H8" i="9"/>
  <c r="J235" i="7" l="1"/>
  <c r="J233" i="7"/>
  <c r="N192" i="7" l="1"/>
  <c r="N188" i="7" l="1"/>
  <c r="I188" i="7"/>
  <c r="D114" i="7" l="1"/>
  <c r="D116" i="7" s="1"/>
  <c r="D118" i="7" s="1"/>
  <c r="D120" i="7" s="1"/>
  <c r="D122" i="7" s="1"/>
  <c r="D124" i="7" s="1"/>
  <c r="D126" i="7" s="1"/>
  <c r="A2" i="8" l="1"/>
  <c r="A1" i="8"/>
</calcChain>
</file>

<file path=xl/sharedStrings.xml><?xml version="1.0" encoding="utf-8"?>
<sst xmlns="http://schemas.openxmlformats.org/spreadsheetml/2006/main" count="294" uniqueCount="248">
  <si>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</si>
  <si>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</si>
  <si>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</si>
  <si>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</si>
  <si>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</si>
  <si>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</si>
  <si>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</si>
  <si>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</si>
  <si>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</si>
  <si>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</si>
  <si>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</si>
  <si>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</si>
  <si>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</si>
  <si>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</si>
  <si>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</si>
  <si>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</si>
  <si>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</si>
  <si>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</si>
  <si>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</si>
  <si>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</si>
  <si>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</si>
  <si>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</si>
  <si>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</si>
  <si>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</si>
  <si>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</si>
  <si>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</si>
  <si>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</si>
  <si>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</si>
  <si>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</si>
  <si>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</si>
  <si>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</si>
  <si>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</si>
  <si>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</si>
  <si>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</si>
  <si>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</si>
  <si>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</si>
  <si>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</si>
  <si>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</si>
  <si>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</si>
  <si>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</si>
  <si>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</si>
  <si>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</si>
  <si>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</si>
  <si>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</si>
  <si>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</si>
  <si>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</si>
  <si>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</si>
  <si>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</si>
  <si>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</si>
  <si>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</si>
  <si>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</si>
  <si>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</si>
  <si>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</si>
  <si>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</si>
  <si>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</si>
  <si>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</si>
  <si>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</si>
  <si>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</si>
  <si>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</si>
  <si>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</si>
  <si>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</si>
  <si>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</si>
  <si>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</si>
  <si>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</si>
  <si>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</si>
  <si>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</si>
  <si>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</si>
  <si>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</si>
  <si>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</si>
  <si>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</si>
  <si>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</si>
  <si>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</si>
  <si>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</si>
  <si>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</si>
  <si>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</si>
  <si>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</si>
  <si>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</si>
  <si>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</si>
  <si>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</si>
  <si>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</si>
  <si>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</si>
  <si>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</si>
  <si>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</si>
  <si>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</si>
  <si>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</si>
  <si>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</si>
  <si>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</si>
  <si>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</si>
  <si>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</si>
  <si>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</si>
  <si>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</si>
  <si>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</si>
  <si>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</si>
  <si>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</si>
  <si>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</si>
  <si>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</si>
  <si>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</si>
  <si>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</si>
  <si>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</si>
  <si>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</si>
  <si>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</si>
  <si>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</si>
  <si>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</si>
  <si>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</si>
  <si>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</si>
  <si>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</si>
  <si>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</si>
  <si>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</si>
  <si>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</si>
  <si>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解体工事</t>
  </si>
  <si>
    <t>D.申請代理人情報</t>
    <rPh sb="2" eb="7">
      <t>シンセイダイリニン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</si>
  <si>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</si>
  <si>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</si>
  <si>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</si>
  <si>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</si>
  <si>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</si>
  <si>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</si>
  <si>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</si>
  <si>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</si>
  <si>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</si>
  <si>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</si>
  <si>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</si>
  <si>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</si>
  <si>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</si>
  <si>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</si>
  <si>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</si>
  <si>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</si>
  <si>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</si>
  <si>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</si>
  <si>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</si>
  <si>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</si>
  <si>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</si>
  <si>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</si>
  <si>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</si>
  <si>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</si>
  <si>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</si>
  <si>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</si>
  <si>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 xml:space="preserve">例)カブシキガイシャスズキグミ　キュウシュウエイギョウショ
正式名称を全角カタカナで入力してください。支店・営業所名は、１文字空けて入力してください。
</t>
    <phoneticPr fontId="4"/>
  </si>
  <si>
    <t xml:space="preserve">例)株式会社鈴木組　九州営業所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</si>
  <si>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筑後市 競争入札参加資格審査申請書【建設工事】</t>
    <rPh sb="0" eb="3">
      <t>チクゴシ</t>
    </rPh>
    <rPh sb="6" eb="8">
      <t>ニュウサツ</t>
    </rPh>
    <phoneticPr fontId="4"/>
  </si>
  <si>
    <t>技術職員</t>
    <rPh sb="0" eb="2">
      <t>ギジュツ</t>
    </rPh>
    <rPh sb="2" eb="4">
      <t>ショクイン</t>
    </rPh>
    <phoneticPr fontId="4"/>
  </si>
  <si>
    <t>事務職員</t>
    <rPh sb="0" eb="2">
      <t>ジム</t>
    </rPh>
    <rPh sb="2" eb="4">
      <t>ショクイン</t>
    </rPh>
    <phoneticPr fontId="4"/>
  </si>
  <si>
    <t>その他</t>
    <phoneticPr fontId="5"/>
  </si>
  <si>
    <t>合計</t>
    <rPh sb="0" eb="2">
      <t>ゴウケイケイ</t>
    </rPh>
    <phoneticPr fontId="4"/>
  </si>
  <si>
    <t>資本金額</t>
    <rPh sb="0" eb="2">
      <t>シホン</t>
    </rPh>
    <rPh sb="2" eb="4">
      <t>キンガク</t>
    </rPh>
    <phoneticPr fontId="5"/>
  </si>
  <si>
    <t>年間平均工事高</t>
    <rPh sb="0" eb="7">
      <t>ネンカンヘイキンコウジダカ</t>
    </rPh>
    <phoneticPr fontId="5"/>
  </si>
  <si>
    <t>総従業員実数</t>
    <phoneticPr fontId="4"/>
  </si>
  <si>
    <t>千円</t>
    <rPh sb="0" eb="2">
      <t>センエン</t>
    </rPh>
    <phoneticPr fontId="4"/>
  </si>
  <si>
    <t>千円未満は切り捨ててください。</t>
    <rPh sb="0" eb="4">
      <t>センエンミマン</t>
    </rPh>
    <rPh sb="5" eb="6">
      <t>キ</t>
    </rPh>
    <rPh sb="7" eb="8">
      <t>ス</t>
    </rPh>
    <phoneticPr fontId="4"/>
  </si>
  <si>
    <t>規格</t>
    <rPh sb="0" eb="2">
      <t>キカク</t>
    </rPh>
    <phoneticPr fontId="5"/>
  </si>
  <si>
    <t>ISO9001</t>
    <phoneticPr fontId="5"/>
  </si>
  <si>
    <t>ISO14001</t>
    <phoneticPr fontId="4"/>
  </si>
  <si>
    <t>ISO取得認証状況</t>
    <rPh sb="3" eb="5">
      <t>シュトク</t>
    </rPh>
    <rPh sb="5" eb="7">
      <t>ニンショウ</t>
    </rPh>
    <rPh sb="7" eb="9">
      <t>ジョウキョウ</t>
    </rPh>
    <phoneticPr fontId="4"/>
  </si>
  <si>
    <t>常勤職員数(申請日現在)</t>
    <rPh sb="0" eb="2">
      <t>ジョウキン</t>
    </rPh>
    <rPh sb="2" eb="4">
      <t>ショクイン</t>
    </rPh>
    <rPh sb="4" eb="5">
      <t>スウ</t>
    </rPh>
    <phoneticPr fontId="5"/>
  </si>
  <si>
    <t>資格区分</t>
    <rPh sb="0" eb="2">
      <t>シカク</t>
    </rPh>
    <rPh sb="2" eb="4">
      <t>クブン</t>
    </rPh>
    <phoneticPr fontId="4"/>
  </si>
  <si>
    <t>一級建設機械施工技士</t>
  </si>
  <si>
    <t>二級建設機械施工技士</t>
  </si>
  <si>
    <t>一級土木施工管理技士</t>
  </si>
  <si>
    <t>二級土木施工管理技士</t>
  </si>
  <si>
    <t>一級建築施工管理技士</t>
  </si>
  <si>
    <t>二級建築施工管理技士</t>
  </si>
  <si>
    <t>一級管工事施工管理技士</t>
  </si>
  <si>
    <t>二級管工事施工管理技士</t>
  </si>
  <si>
    <t>一級造園施工管理技士</t>
  </si>
  <si>
    <t>二級造園施工管理技士</t>
  </si>
  <si>
    <t>一級建築士</t>
  </si>
  <si>
    <t>二級建築士</t>
  </si>
  <si>
    <t>一級電気工事施工管理士</t>
  </si>
  <si>
    <t>二級電気工事施工管理士</t>
  </si>
  <si>
    <t>推進工事技士</t>
  </si>
  <si>
    <t>日本下水道事業団２種技術検定</t>
  </si>
  <si>
    <t>給水装置工事主任技術者</t>
    <phoneticPr fontId="4"/>
  </si>
  <si>
    <t>G.業種情報</t>
    <rPh sb="2" eb="4">
      <t>ギョウシュ</t>
    </rPh>
    <rPh sb="4" eb="6">
      <t>ジョウホウ</t>
    </rPh>
    <phoneticPr fontId="4"/>
  </si>
  <si>
    <t>～</t>
    <phoneticPr fontId="4"/>
  </si>
  <si>
    <t>土木一式</t>
  </si>
  <si>
    <t>大工</t>
  </si>
  <si>
    <t>左官</t>
  </si>
  <si>
    <t>050</t>
  </si>
  <si>
    <t>石</t>
  </si>
  <si>
    <t>屋根</t>
  </si>
  <si>
    <t>電気</t>
  </si>
  <si>
    <t>管</t>
  </si>
  <si>
    <t>鋼構造物</t>
  </si>
  <si>
    <t>鉄筋</t>
  </si>
  <si>
    <t>ほ装</t>
  </si>
  <si>
    <t>しゅんせつ</t>
  </si>
  <si>
    <t>板金</t>
  </si>
  <si>
    <t>塗装</t>
  </si>
  <si>
    <t>防水</t>
  </si>
  <si>
    <t>内装仕上</t>
  </si>
  <si>
    <t>機械器具設置</t>
  </si>
  <si>
    <t>熱絶縁</t>
  </si>
  <si>
    <t>電気通信</t>
  </si>
  <si>
    <t>造園</t>
  </si>
  <si>
    <t>さく井</t>
  </si>
  <si>
    <t>建具</t>
  </si>
  <si>
    <t>水道施設</t>
  </si>
  <si>
    <t>消防施設</t>
  </si>
  <si>
    <t>清掃施設</t>
  </si>
  <si>
    <t>ガラス</t>
  </si>
  <si>
    <t>建築一式</t>
  </si>
  <si>
    <t>希望
順位</t>
    <rPh sb="0" eb="2">
      <t>キボウ</t>
    </rPh>
    <rPh sb="3" eb="5">
      <t>ジュンイ</t>
    </rPh>
    <phoneticPr fontId="4"/>
  </si>
  <si>
    <t>総合評定値(P)</t>
    <phoneticPr fontId="4"/>
  </si>
  <si>
    <t>１級</t>
    <phoneticPr fontId="4"/>
  </si>
  <si>
    <t>２級</t>
  </si>
  <si>
    <t>技術者数(人)</t>
    <phoneticPr fontId="4"/>
  </si>
  <si>
    <t>とび･土工･ｺﾝｸﾘｰﾄ</t>
    <phoneticPr fontId="4"/>
  </si>
  <si>
    <t>ﾀｲﾙ･れんが･ﾌﾞﾛｯｸ</t>
    <phoneticPr fontId="4"/>
  </si>
  <si>
    <t>年平均工事高
(千円)</t>
    <phoneticPr fontId="4"/>
  </si>
  <si>
    <t>登録希望業種</t>
    <rPh sb="0" eb="2">
      <t>トウロク</t>
    </rPh>
    <rPh sb="2" eb="4">
      <t>キボウ</t>
    </rPh>
    <rPh sb="4" eb="6">
      <t>ギョウシュ</t>
    </rPh>
    <phoneticPr fontId="5"/>
  </si>
  <si>
    <t>業種</t>
    <phoneticPr fontId="4"/>
  </si>
  <si>
    <t>工事種別</t>
    <phoneticPr fontId="4"/>
  </si>
  <si>
    <t>許可
区分</t>
    <rPh sb="0" eb="2">
      <t>キョカ</t>
    </rPh>
    <rPh sb="3" eb="5">
      <t>クブン</t>
    </rPh>
    <phoneticPr fontId="4"/>
  </si>
  <si>
    <t>その他</t>
    <phoneticPr fontId="4"/>
  </si>
  <si>
    <t>取得の有無</t>
    <rPh sb="0" eb="2">
      <t>シュトク</t>
    </rPh>
    <rPh sb="3" eb="5">
      <t>ウム</t>
    </rPh>
    <phoneticPr fontId="4"/>
  </si>
  <si>
    <t>取得の有無欄は、リストから選択してください。</t>
    <rPh sb="0" eb="2">
      <t>シュトク</t>
    </rPh>
    <rPh sb="3" eb="5">
      <t>ウム</t>
    </rPh>
    <rPh sb="5" eb="6">
      <t>ラン</t>
    </rPh>
    <phoneticPr fontId="4"/>
  </si>
  <si>
    <t>建設業許可の有効期間</t>
    <rPh sb="6" eb="8">
      <t>ユウコウ</t>
    </rPh>
    <rPh sb="8" eb="10">
      <t>キカン</t>
    </rPh>
    <phoneticPr fontId="5"/>
  </si>
  <si>
    <t>経審の審査基準日</t>
    <rPh sb="0" eb="2">
      <t>ケイシン</t>
    </rPh>
    <rPh sb="3" eb="5">
      <t>シンサ</t>
    </rPh>
    <rPh sb="5" eb="8">
      <t>キジュンビ</t>
    </rPh>
    <phoneticPr fontId="5"/>
  </si>
  <si>
    <t>「受任地の総従業員実数」は、委任する場合のみ入力してください。</t>
    <rPh sb="3" eb="4">
      <t>チ</t>
    </rPh>
    <rPh sb="14" eb="16">
      <t>イニン</t>
    </rPh>
    <rPh sb="18" eb="20">
      <t>バアイ</t>
    </rPh>
    <rPh sb="22" eb="24">
      <t>ニュウリョク</t>
    </rPh>
    <phoneticPr fontId="4"/>
  </si>
  <si>
    <t>受任地の総従業員実数</t>
    <rPh sb="2" eb="3">
      <t>チ</t>
    </rPh>
    <phoneticPr fontId="4"/>
  </si>
  <si>
    <t>受任地(うち数)</t>
    <rPh sb="2" eb="3">
      <t>チ</t>
    </rPh>
    <phoneticPr fontId="4"/>
  </si>
  <si>
    <t>それぞれの資格毎に人数を入力してください。1人で複数の資格可。
これら以外の資格は、空欄に資格区分名から入力してください。</t>
    <rPh sb="12" eb="14">
      <t>ニュウリョク</t>
    </rPh>
    <rPh sb="35" eb="37">
      <t>イガイ</t>
    </rPh>
    <rPh sb="38" eb="40">
      <t>シカク</t>
    </rPh>
    <rPh sb="42" eb="44">
      <t>クウラン</t>
    </rPh>
    <rPh sb="45" eb="47">
      <t>シカク</t>
    </rPh>
    <rPh sb="47" eb="49">
      <t>クブン</t>
    </rPh>
    <rPh sb="49" eb="50">
      <t>メイ</t>
    </rPh>
    <rPh sb="52" eb="54">
      <t>ニュウリョク</t>
    </rPh>
    <phoneticPr fontId="4"/>
  </si>
  <si>
    <t>F.有資格者数</t>
    <rPh sb="2" eb="6">
      <t>ユウシカクシャ</t>
    </rPh>
    <rPh sb="6" eb="7">
      <t>スウ</t>
    </rPh>
    <phoneticPr fontId="4"/>
  </si>
  <si>
    <t>40_筑後市</t>
  </si>
  <si>
    <t>登録を希望する場合、希望する業種のみ、希望順位、許可区分、総合評定値、技術者数、年平均工事高、工事種別欄を入力してください。
希望順位欄は、第1希望には「①」、第2希望には「②」、第3希望には「③」をリストから選択してください。(最大3業種まで)
許可区分欄は、リストから選択してください。
総合評定値は、経営事項審査結果通知書と一致していること。
年平均工事高は、消費税を含む額を入力してください。
工事種別欄は、交通安全施設工事など業種名で判断できない工種があれば入力してください。</t>
    <rPh sb="0" eb="2">
      <t>トウロク</t>
    </rPh>
    <rPh sb="3" eb="5">
      <t>キボウ</t>
    </rPh>
    <rPh sb="7" eb="9">
      <t>バアイ</t>
    </rPh>
    <rPh sb="10" eb="12">
      <t>キボウ</t>
    </rPh>
    <rPh sb="19" eb="21">
      <t>キボウ</t>
    </rPh>
    <rPh sb="21" eb="23">
      <t>ジュンイ</t>
    </rPh>
    <rPh sb="31" eb="34">
      <t>ヒョウテイチ</t>
    </rPh>
    <rPh sb="35" eb="39">
      <t>ギジュツシャスウ</t>
    </rPh>
    <rPh sb="47" eb="51">
      <t>コウジシュベツ</t>
    </rPh>
    <rPh sb="128" eb="129">
      <t>ラン</t>
    </rPh>
    <rPh sb="150" eb="151">
      <t>アタイ</t>
    </rPh>
    <rPh sb="175" eb="178">
      <t>ネンヘイキン</t>
    </rPh>
    <rPh sb="178" eb="181">
      <t>コウジダカ</t>
    </rPh>
    <rPh sb="183" eb="186">
      <t>ショウヒゼイ</t>
    </rPh>
    <rPh sb="187" eb="188">
      <t>フク</t>
    </rPh>
    <rPh sb="189" eb="190">
      <t>ガク</t>
    </rPh>
    <rPh sb="191" eb="193">
      <t>ニュウリョク</t>
    </rPh>
    <rPh sb="205" eb="206">
      <t>ラン</t>
    </rPh>
    <phoneticPr fontId="4"/>
  </si>
  <si>
    <t>例)0000-00-0000　半角の数字とハイフンで入力してください。
ＦＡＸがない場合は「0000-00-0000」と入力してください。</t>
    <phoneticPr fontId="4"/>
  </si>
  <si>
    <t>本社・本店(全体数)</t>
    <phoneticPr fontId="4"/>
  </si>
  <si>
    <t>筑後市の建設工事にかかる競争入札に参加する資格の審査を申請します。</t>
    <rPh sb="4" eb="8">
      <t>ケンセツコウジ</t>
    </rPh>
    <rPh sb="12" eb="14">
      <t>キョウソウ</t>
    </rPh>
    <rPh sb="14" eb="16">
      <t>ニュウサツ</t>
    </rPh>
    <rPh sb="17" eb="19">
      <t>サンカ</t>
    </rPh>
    <rPh sb="21" eb="23">
      <t>シカク</t>
    </rPh>
    <rPh sb="24" eb="26">
      <t>シンサ</t>
    </rPh>
    <rPh sb="27" eb="29">
      <t>シンセイ</t>
    </rPh>
    <phoneticPr fontId="4"/>
  </si>
  <si>
    <t>都道府県から入力してください。全て全角で入力してください。</t>
    <phoneticPr fontId="4"/>
  </si>
  <si>
    <t>本社（店）と異なる場合のみ、都道府県から入力してください。全て全角で入力してください。</t>
    <rPh sb="14" eb="18">
      <t>トドウフケン</t>
    </rPh>
    <phoneticPr fontId="4"/>
  </si>
  <si>
    <t>Ver.8.0.1</t>
    <phoneticPr fontId="4"/>
  </si>
  <si>
    <t>8.0.1</t>
  </si>
  <si>
    <t>例)2026/4/1、R8/4/1</t>
    <phoneticPr fontId="4"/>
  </si>
  <si>
    <t>例)2026/4/1</t>
    <phoneticPr fontId="4"/>
  </si>
  <si>
    <t>役員情報</t>
    <rPh sb="0" eb="2">
      <t>ヤクイン</t>
    </rPh>
    <rPh sb="2" eb="4">
      <t>ジョウホウ</t>
    </rPh>
    <phoneticPr fontId="4"/>
  </si>
  <si>
    <t>Ver.7.0.1</t>
    <phoneticPr fontId="4"/>
  </si>
  <si>
    <t>役員</t>
  </si>
  <si>
    <t>7.0.1</t>
  </si>
  <si>
    <t>登記された役員および、委任先営業所の役員を入力してください。役員が複数になる場合は、行をあけずに入力してください。</t>
  </si>
  <si>
    <t>*1 役職は、正式名称で入力してください。
*2 氏名は、姓と名を１文字分空けて入力してください。
*3 フリガナは、全角カタカナで入力し、姓と名は１文字分空けてください。
*4 性別、常勤・非常勤はリストから選択してください。</t>
  </si>
  <si>
    <r>
      <t xml:space="preserve">役職 </t>
    </r>
    <r>
      <rPr>
        <sz val="11"/>
        <color rgb="FFFF0000"/>
        <rFont val="ＭＳ ゴシック"/>
        <family val="3"/>
        <charset val="128"/>
      </rPr>
      <t>*1</t>
    </r>
    <rPh sb="0" eb="2">
      <t>ヤクショク</t>
    </rPh>
    <phoneticPr fontId="4"/>
  </si>
  <si>
    <r>
      <t xml:space="preserve">氏名 </t>
    </r>
    <r>
      <rPr>
        <sz val="11"/>
        <color rgb="FFFF0000"/>
        <rFont val="ＭＳ ゴシック"/>
        <family val="3"/>
        <charset val="128"/>
      </rPr>
      <t>*2</t>
    </r>
    <rPh sb="0" eb="2">
      <t>シメイ</t>
    </rPh>
    <phoneticPr fontId="4"/>
  </si>
  <si>
    <r>
      <t xml:space="preserve">フリガナ </t>
    </r>
    <r>
      <rPr>
        <sz val="11"/>
        <color rgb="FFFF0000"/>
        <rFont val="ＭＳ ゴシック"/>
        <family val="3"/>
        <charset val="128"/>
      </rPr>
      <t>*3</t>
    </r>
    <phoneticPr fontId="4"/>
  </si>
  <si>
    <r>
      <t xml:space="preserve">性別
</t>
    </r>
    <r>
      <rPr>
        <sz val="11"/>
        <color rgb="FFFF0000"/>
        <rFont val="ＭＳ ゴシック"/>
        <family val="3"/>
        <charset val="128"/>
      </rPr>
      <t>*4</t>
    </r>
    <rPh sb="0" eb="2">
      <t>セイベツ</t>
    </rPh>
    <phoneticPr fontId="4"/>
  </si>
  <si>
    <r>
      <t xml:space="preserve">常勤・非常勤
</t>
    </r>
    <r>
      <rPr>
        <sz val="11"/>
        <color rgb="FFFF0000"/>
        <rFont val="ＭＳ ゴシック"/>
        <family val="3"/>
        <charset val="128"/>
      </rPr>
      <t>*4</t>
    </r>
    <rPh sb="0" eb="2">
      <t>ジョウキン</t>
    </rPh>
    <rPh sb="3" eb="6">
      <t>ヒジョウキン</t>
    </rPh>
    <phoneticPr fontId="4"/>
  </si>
  <si>
    <t>住所</t>
    <rPh sb="0" eb="2">
      <t>ジュウショ</t>
    </rPh>
    <phoneticPr fontId="4"/>
  </si>
  <si>
    <t>備考</t>
    <rPh sb="0" eb="2">
      <t>ビコウ</t>
    </rPh>
    <phoneticPr fontId="4"/>
  </si>
  <si>
    <t>役員情報入力シートを開き、役員情報を入力してください。</t>
    <rPh sb="0" eb="2">
      <t>ヤクイン</t>
    </rPh>
    <rPh sb="2" eb="4">
      <t>ジョウホウ</t>
    </rPh>
    <rPh sb="4" eb="6">
      <t>ニュウリョク</t>
    </rPh>
    <rPh sb="10" eb="11">
      <t>ヒラ</t>
    </rPh>
    <rPh sb="13" eb="15">
      <t>ヤクイン</t>
    </rPh>
    <rPh sb="15" eb="17">
      <t>ジョウホウ</t>
    </rPh>
    <rPh sb="18" eb="20">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</si>
</sst>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000000"/>
    <numFmt numFmtId="183" formatCode="&quot;Ver.&quot;@"/>
  </numFmts>
  <fonts count="2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color rgb="FF0D0D0D"/>
      <name val="ＭＳ ゴシック"/>
      <family val="3"/>
      <charset val="128"/>
    </font>
    <font>
      <sz val="10"/>
      <color theme="1"/>
      <name val="ＭＳ ゴシック"/>
      <family val="3"/>
      <charset val="128"/>
    </font>
    <font>
      <sz val="9"/>
      <name val="ＭＳ ゴシック"/>
      <family val="3"/>
      <charset val="128"/>
    </font>
    <font>
      <b/>
      <sz val="16"/>
      <name val="ＭＳ ゴシック"/>
      <family val="3"/>
      <charset val="128"/>
    </font>
  </fonts>
  <fills count="3">
    <fill>
      <patternFill patternType="none"/>
    </fill>
    <fill>
      <patternFill patternType="gray125"/>
    </fill>
    <fill>
      <patternFill patternType="solid">
        <fgColor rgb="FFCCEDFC"/>
        <bgColor indexed="64"/>
      </patternFill>
    </fill>
  </fills>
  <borders count="50">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auto="1"/>
      </left>
      <right/>
      <top style="thin">
        <color indexed="64"/>
      </top>
      <bottom/>
      <diagonal/>
    </border>
    <border>
      <left style="hair">
        <color indexed="64"/>
      </left>
      <right/>
      <top/>
      <bottom style="thin">
        <color indexed="64"/>
      </bottom>
      <diagonal/>
    </border>
    <border>
      <left/>
      <right style="hair">
        <color auto="1"/>
      </right>
      <top/>
      <bottom style="thin">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9">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cellStyleXfs>
  <cellXfs count="327">
    <xf numFmtId="0" fontId="0" fillId="0" borderId="0" xfId="0">
      <alignment vertical="center"/>
    </xf>
    <xf numFmtId="49" fontId="13" fillId="2" borderId="0" xfId="0" applyNumberFormat="1" applyFont="1" applyFill="1" applyAlignment="1" applyProtection="1">
      <alignment horizontal="left" vertical="center"/>
      <protection locked="0"/>
    </xf>
    <xf numFmtId="49" fontId="13" fillId="2" borderId="4" xfId="0" applyNumberFormat="1" applyFont="1" applyFill="1" applyBorder="1" applyAlignment="1" applyProtection="1">
      <alignment horizontal="center" vertical="center"/>
      <protection locked="0"/>
    </xf>
    <xf numFmtId="49" fontId="13" fillId="2" borderId="8" xfId="0" applyNumberFormat="1" applyFont="1" applyFill="1" applyBorder="1" applyAlignment="1" applyProtection="1">
      <alignment horizontal="center" vertical="center"/>
      <protection locked="0"/>
    </xf>
    <xf numFmtId="49" fontId="13" fillId="2" borderId="11" xfId="0" applyNumberFormat="1" applyFont="1" applyFill="1" applyBorder="1" applyAlignment="1" applyProtection="1">
      <alignment horizontal="center" vertical="center"/>
      <protection locked="0"/>
    </xf>
    <xf numFmtId="49" fontId="13" fillId="2" borderId="47" xfId="0" applyNumberFormat="1" applyFont="1" applyFill="1" applyBorder="1" applyAlignment="1" applyProtection="1">
      <alignment horizontal="left" vertical="center"/>
      <protection locked="0"/>
    </xf>
    <xf numFmtId="49" fontId="13" fillId="2" borderId="18" xfId="0" applyNumberFormat="1" applyFont="1" applyFill="1" applyBorder="1" applyAlignment="1" applyProtection="1">
      <alignment horizontal="left" vertical="center"/>
      <protection locked="0"/>
    </xf>
    <xf numFmtId="49" fontId="13" fillId="2" borderId="19" xfId="0" applyNumberFormat="1" applyFont="1" applyFill="1" applyBorder="1" applyAlignment="1" applyProtection="1">
      <alignment horizontal="left" vertical="center"/>
      <protection locked="0"/>
    </xf>
    <xf numFmtId="14" fontId="13" fillId="2" borderId="47" xfId="0" applyNumberFormat="1" applyFont="1" applyFill="1" applyBorder="1" applyAlignment="1" applyProtection="1">
      <alignment horizontal="left" vertical="center"/>
      <protection locked="0"/>
    </xf>
    <xf numFmtId="49" fontId="13" fillId="2" borderId="47" xfId="0" applyNumberFormat="1" applyFont="1" applyFill="1" applyBorder="1" applyAlignment="1" applyProtection="1">
      <alignment horizontal="left" vertical="center" shrinkToFit="1"/>
      <protection locked="0"/>
    </xf>
    <xf numFmtId="49" fontId="13" fillId="2" borderId="48"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14" fontId="13" fillId="2" borderId="48" xfId="0" applyNumberFormat="1" applyFont="1" applyFill="1" applyBorder="1" applyAlignment="1" applyProtection="1">
      <alignment horizontal="left" vertical="center"/>
      <protection locked="0"/>
    </xf>
    <xf numFmtId="49" fontId="13" fillId="2" borderId="48" xfId="0" applyNumberFormat="1" applyFont="1" applyFill="1" applyBorder="1" applyAlignment="1" applyProtection="1">
      <alignment horizontal="left" vertical="center" shrinkToFit="1"/>
      <protection locked="0"/>
    </xf>
    <xf numFmtId="49" fontId="13" fillId="2" borderId="49"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14" fontId="13" fillId="2" borderId="49" xfId="0" applyNumberFormat="1" applyFont="1" applyFill="1" applyBorder="1" applyAlignment="1" applyProtection="1">
      <alignment horizontal="left" vertical="center"/>
      <protection locked="0"/>
    </xf>
    <xf numFmtId="49" fontId="13" fillId="2" borderId="49" xfId="0" applyNumberFormat="1" applyFont="1" applyFill="1" applyBorder="1" applyAlignment="1" applyProtection="1">
      <alignment horizontal="left" vertical="center" shrinkToFit="1"/>
      <protection locked="0"/>
    </xf>
    <xf numFmtId="49" fontId="13" fillId="2" borderId="14"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49" fontId="13" fillId="2" borderId="15" xfId="1" applyNumberFormat="1" applyFont="1" applyFill="1" applyBorder="1" applyAlignment="1" applyProtection="1">
      <alignment horizontal="center" vertical="center"/>
      <protection locked="0"/>
    </xf>
    <xf numFmtId="49" fontId="13" fillId="2" borderId="27" xfId="1" applyNumberFormat="1" applyFont="1" applyFill="1" applyBorder="1" applyAlignment="1" applyProtection="1">
      <alignment horizontal="center" vertical="center"/>
      <protection locked="0"/>
    </xf>
    <xf numFmtId="49" fontId="13" fillId="2" borderId="26" xfId="8" applyNumberFormat="1" applyFont="1" applyFill="1" applyBorder="1" applyAlignment="1" applyProtection="1">
      <alignment horizontal="left" vertical="center"/>
      <protection locked="0"/>
    </xf>
    <xf numFmtId="49" fontId="13" fillId="2" borderId="11" xfId="8" applyNumberFormat="1" applyFont="1" applyFill="1" applyBorder="1" applyAlignment="1" applyProtection="1">
      <alignment horizontal="left" vertical="center"/>
      <protection locked="0"/>
    </xf>
    <xf numFmtId="49" fontId="13" fillId="2" borderId="12" xfId="8" applyNumberFormat="1" applyFont="1" applyFill="1" applyBorder="1" applyAlignment="1" applyProtection="1">
      <alignment horizontal="left" vertical="center"/>
      <protection locked="0"/>
    </xf>
    <xf numFmtId="38" fontId="13" fillId="2" borderId="13" xfId="1" applyNumberFormat="1" applyFont="1" applyFill="1" applyBorder="1" applyAlignment="1" applyProtection="1">
      <alignment horizontal="right" vertical="center"/>
      <protection locked="0"/>
    </xf>
    <xf numFmtId="38" fontId="13" fillId="2" borderId="4" xfId="1" applyNumberFormat="1" applyFont="1" applyFill="1" applyBorder="1" applyAlignment="1" applyProtection="1">
      <alignment horizontal="right" vertical="center"/>
      <protection locked="0"/>
    </xf>
    <xf numFmtId="38" fontId="13" fillId="2" borderId="6" xfId="1" applyNumberFormat="1" applyFont="1" applyFill="1" applyBorder="1" applyAlignment="1" applyProtection="1">
      <alignment horizontal="right" vertical="center"/>
      <protection locked="0"/>
    </xf>
    <xf numFmtId="38" fontId="13" fillId="2" borderId="14" xfId="1" applyNumberFormat="1" applyFont="1" applyFill="1" applyBorder="1" applyAlignment="1" applyProtection="1">
      <alignment horizontal="right" vertical="center"/>
      <protection locked="0"/>
    </xf>
    <xf numFmtId="38" fontId="13" fillId="2" borderId="8" xfId="1" applyNumberFormat="1" applyFont="1" applyFill="1" applyBorder="1" applyAlignment="1" applyProtection="1">
      <alignment horizontal="right" vertical="center"/>
      <protection locked="0"/>
    </xf>
    <xf numFmtId="38" fontId="13" fillId="2" borderId="10" xfId="1" applyNumberFormat="1" applyFont="1" applyFill="1" applyBorder="1" applyAlignment="1" applyProtection="1">
      <alignment horizontal="right" vertical="center"/>
      <protection locked="0"/>
    </xf>
    <xf numFmtId="38" fontId="13" fillId="2" borderId="28" xfId="1" applyNumberFormat="1" applyFont="1" applyFill="1" applyBorder="1" applyAlignment="1" applyProtection="1">
      <alignment horizontal="right" vertical="center"/>
      <protection locked="0"/>
    </xf>
    <xf numFmtId="38" fontId="13" fillId="2" borderId="29" xfId="1" applyNumberFormat="1" applyFont="1" applyFill="1" applyBorder="1" applyAlignment="1" applyProtection="1">
      <alignment horizontal="right" vertical="center"/>
      <protection locked="0"/>
    </xf>
    <xf numFmtId="38" fontId="13" fillId="2" borderId="30" xfId="1" applyNumberFormat="1" applyFont="1" applyFill="1" applyBorder="1" applyAlignment="1" applyProtection="1">
      <alignment horizontal="right" vertical="center"/>
      <protection locked="0"/>
    </xf>
    <xf numFmtId="49" fontId="13" fillId="2" borderId="7" xfId="8" applyNumberFormat="1" applyFont="1" applyFill="1" applyBorder="1" applyAlignment="1" applyProtection="1">
      <alignment horizontal="left" vertical="center"/>
      <protection locked="0"/>
    </xf>
    <xf numFmtId="49" fontId="13" fillId="2" borderId="8" xfId="8" applyNumberFormat="1" applyFont="1" applyFill="1" applyBorder="1" applyAlignment="1" applyProtection="1">
      <alignment horizontal="left" vertical="center"/>
      <protection locked="0"/>
    </xf>
    <xf numFmtId="49" fontId="13" fillId="2" borderId="10" xfId="8" applyNumberFormat="1" applyFont="1" applyFill="1" applyBorder="1" applyAlignment="1" applyProtection="1">
      <alignment horizontal="left" vertical="center"/>
      <protection locked="0"/>
    </xf>
    <xf numFmtId="38" fontId="13" fillId="2" borderId="4" xfId="8" applyFont="1" applyFill="1" applyBorder="1" applyAlignment="1" applyProtection="1">
      <alignment horizontal="right" vertical="center"/>
      <protection locked="0"/>
    </xf>
    <xf numFmtId="38" fontId="13" fillId="2" borderId="5" xfId="8" applyFont="1" applyFill="1" applyBorder="1" applyAlignment="1" applyProtection="1">
      <alignment horizontal="right" vertical="center"/>
      <protection locked="0"/>
    </xf>
    <xf numFmtId="38" fontId="13" fillId="2" borderId="8" xfId="8" applyFont="1" applyFill="1" applyBorder="1" applyAlignment="1" applyProtection="1">
      <alignment horizontal="right" vertical="center"/>
      <protection locked="0"/>
    </xf>
    <xf numFmtId="38" fontId="13" fillId="2" borderId="9" xfId="8" applyFont="1" applyFill="1" applyBorder="1" applyAlignment="1" applyProtection="1">
      <alignment horizontal="right" vertical="center"/>
      <protection locked="0"/>
    </xf>
    <xf numFmtId="49" fontId="13" fillId="2" borderId="3" xfId="8" applyNumberFormat="1" applyFont="1" applyFill="1" applyBorder="1" applyAlignment="1" applyProtection="1">
      <alignment horizontal="left" vertical="center"/>
      <protection locked="0"/>
    </xf>
    <xf numFmtId="49" fontId="13" fillId="2" borderId="4" xfId="8" applyNumberFormat="1" applyFont="1" applyFill="1" applyBorder="1" applyAlignment="1" applyProtection="1">
      <alignment horizontal="left" vertical="center"/>
      <protection locked="0"/>
    </xf>
    <xf numFmtId="49" fontId="13" fillId="2" borderId="6" xfId="8" applyNumberFormat="1" applyFont="1" applyFill="1" applyBorder="1" applyAlignment="1" applyProtection="1">
      <alignment horizontal="left" vertical="center"/>
      <protection locked="0"/>
    </xf>
    <xf numFmtId="38" fontId="13" fillId="2" borderId="11" xfId="8" applyFont="1" applyFill="1" applyBorder="1" applyAlignment="1" applyProtection="1">
      <alignment horizontal="right" vertical="center"/>
      <protection locked="0"/>
    </xf>
    <xf numFmtId="38" fontId="13" fillId="2" borderId="27" xfId="8" applyFont="1" applyFill="1" applyBorder="1" applyAlignment="1" applyProtection="1">
      <alignment horizontal="right" vertical="center"/>
      <protection locked="0"/>
    </xf>
    <xf numFmtId="49" fontId="13" fillId="2" borderId="1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14"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protection locked="0"/>
    </xf>
    <xf numFmtId="176" fontId="13" fillId="2" borderId="0" xfId="0" applyNumberFormat="1" applyFont="1" applyFill="1" applyAlignment="1" applyProtection="1">
      <alignment horizontal="left" vertical="center"/>
      <protection locked="0"/>
    </xf>
    <xf numFmtId="38" fontId="13" fillId="2" borderId="15" xfId="1" applyNumberFormat="1" applyFont="1" applyFill="1" applyBorder="1" applyAlignment="1" applyProtection="1">
      <alignment horizontal="right" vertical="center"/>
      <protection locked="0"/>
    </xf>
    <xf numFmtId="38" fontId="13" fillId="2" borderId="11" xfId="1" applyNumberFormat="1" applyFont="1" applyFill="1" applyBorder="1" applyAlignment="1" applyProtection="1">
      <alignment horizontal="right" vertical="center"/>
      <protection locked="0"/>
    </xf>
    <xf numFmtId="38" fontId="13" fillId="2" borderId="12" xfId="1"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182"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181" fontId="13" fillId="2" borderId="29" xfId="1" applyNumberFormat="1" applyFont="1" applyFill="1" applyBorder="1" applyAlignment="1" applyProtection="1">
      <alignment horizontal="right" vertical="center"/>
      <protection locked="0"/>
    </xf>
    <xf numFmtId="181" fontId="13" fillId="2" borderId="30" xfId="1" applyNumberFormat="1" applyFont="1" applyFill="1" applyBorder="1" applyAlignment="1" applyProtection="1">
      <alignment horizontal="right" vertical="center"/>
      <protection locked="0"/>
    </xf>
    <xf numFmtId="38" fontId="13" fillId="2" borderId="0" xfId="0" applyNumberFormat="1" applyFont="1" applyFill="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14" fontId="13" fillId="2" borderId="13" xfId="0" applyNumberFormat="1"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protection locked="0"/>
    </xf>
    <xf numFmtId="0" fontId="13" fillId="2" borderId="6" xfId="0" applyFont="1" applyFill="1" applyBorder="1" applyAlignment="1" applyProtection="1">
      <alignment horizontal="left" vertical="center"/>
      <protection locked="0"/>
    </xf>
    <xf numFmtId="14"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49" fontId="13" fillId="2" borderId="13" xfId="6" applyNumberFormat="1" applyFont="1" applyFill="1" applyBorder="1" applyAlignment="1" applyProtection="1">
      <alignment horizontal="center" vertical="center"/>
      <protection locked="0"/>
    </xf>
    <xf numFmtId="49" fontId="13" fillId="2" borderId="4" xfId="6" applyNumberFormat="1" applyFont="1" applyFill="1" applyBorder="1" applyAlignment="1" applyProtection="1">
      <alignment horizontal="center" vertical="center"/>
      <protection locked="0"/>
    </xf>
    <xf numFmtId="38" fontId="13" fillId="2" borderId="4" xfId="6" applyNumberFormat="1" applyFont="1" applyFill="1" applyBorder="1" applyAlignment="1" applyProtection="1">
      <alignment horizontal="center" vertical="center"/>
      <protection locked="0"/>
    </xf>
    <xf numFmtId="49" fontId="13" fillId="2" borderId="6" xfId="6" applyNumberFormat="1" applyFont="1" applyFill="1" applyBorder="1" applyAlignment="1" applyProtection="1">
      <alignment horizontal="center" vertical="center"/>
      <protection locked="0"/>
    </xf>
    <xf numFmtId="49" fontId="13" fillId="2" borderId="15" xfId="0" applyNumberFormat="1" applyFont="1" applyFill="1" applyBorder="1" applyAlignment="1" applyProtection="1">
      <alignment horizontal="center" vertical="center"/>
      <protection locked="0"/>
    </xf>
    <xf numFmtId="0" fontId="13" fillId="2" borderId="11" xfId="0" applyFont="1" applyFill="1" applyBorder="1" applyAlignment="1" applyProtection="1">
      <alignment horizontal="center" vertical="center"/>
      <protection locked="0"/>
    </xf>
    <xf numFmtId="0" fontId="13" fillId="2" borderId="12" xfId="0" applyFont="1" applyFill="1" applyBorder="1" applyAlignment="1" applyProtection="1">
      <alignment horizontal="center" vertical="center"/>
      <protection locked="0"/>
    </xf>
    <xf numFmtId="49" fontId="13" fillId="2" borderId="15" xfId="2" applyNumberFormat="1" applyFont="1" applyFill="1" applyBorder="1" applyAlignment="1" applyProtection="1">
      <alignment horizontal="left" vertical="center"/>
      <protection locked="0"/>
    </xf>
    <xf numFmtId="0" fontId="13" fillId="2" borderId="11" xfId="2" applyFont="1" applyFill="1" applyBorder="1" applyAlignment="1" applyProtection="1">
      <alignment horizontal="left" vertical="center"/>
      <protection locked="0"/>
    </xf>
    <xf numFmtId="0" fontId="13" fillId="2" borderId="12" xfId="2" applyFont="1" applyFill="1" applyBorder="1" applyAlignment="1" applyProtection="1">
      <alignment horizontal="left" vertical="center"/>
      <protection locked="0"/>
    </xf>
    <xf numFmtId="49" fontId="13" fillId="2" borderId="14" xfId="2" applyNumberFormat="1" applyFont="1" applyFill="1" applyBorder="1" applyAlignment="1" applyProtection="1">
      <alignment horizontal="left" vertical="center"/>
      <protection locked="0"/>
    </xf>
    <xf numFmtId="0" fontId="13" fillId="2" borderId="8" xfId="2" applyFont="1" applyFill="1" applyBorder="1" applyAlignment="1" applyProtection="1">
      <alignment horizontal="left" vertical="center"/>
      <protection locked="0"/>
    </xf>
    <xf numFmtId="0" fontId="13" fillId="2" borderId="10" xfId="2" applyFont="1" applyFill="1" applyBorder="1" applyAlignment="1" applyProtection="1">
      <alignment horizontal="lef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83"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applyFont="1" applyAlignment="1" applyProtection="1">
      <alignment vertical="top" wrapText="1"/>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0"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0" fontId="21" fillId="0" borderId="0" xfId="0" applyFont="1" applyAlignment="1" applyProtection="1">
      <alignment vertical="top"/>
    </xf>
    <xf numFmtId="180" fontId="3" fillId="0" borderId="0" xfId="0" applyNumberFormat="1" applyFont="1" applyProtection="1">
      <alignment vertical="center"/>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38" fontId="13" fillId="0" borderId="13" xfId="1" applyNumberFormat="1" applyFont="1" applyBorder="1" applyAlignment="1" applyProtection="1">
      <alignment horizontal="center" vertical="center"/>
    </xf>
    <xf numFmtId="181" fontId="13" fillId="0" borderId="4" xfId="1" applyNumberFormat="1" applyFont="1" applyBorder="1" applyAlignment="1" applyProtection="1">
      <alignment horizontal="center" vertical="center"/>
    </xf>
    <xf numFmtId="38" fontId="13" fillId="0" borderId="23" xfId="1" applyNumberFormat="1" applyFont="1" applyBorder="1" applyAlignment="1" applyProtection="1">
      <alignment horizontal="center" vertical="center"/>
    </xf>
    <xf numFmtId="38" fontId="13" fillId="0" borderId="1" xfId="1" applyNumberFormat="1" applyFont="1" applyBorder="1" applyAlignment="1" applyProtection="1">
      <alignment horizontal="center" vertical="center"/>
    </xf>
    <xf numFmtId="38" fontId="13" fillId="0" borderId="2" xfId="1" applyNumberFormat="1" applyFont="1" applyBorder="1" applyAlignment="1" applyProtection="1">
      <alignment horizontal="center" vertical="center"/>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81" fontId="3" fillId="0" borderId="28" xfId="1" applyNumberFormat="1" applyFont="1" applyBorder="1" applyAlignment="1" applyProtection="1">
      <alignment horizontal="left" vertical="center"/>
    </xf>
    <xf numFmtId="181" fontId="3" fillId="0" borderId="29" xfId="1" applyNumberFormat="1" applyFont="1" applyBorder="1" applyAlignment="1" applyProtection="1">
      <alignment horizontal="left" vertical="center"/>
    </xf>
    <xf numFmtId="181" fontId="3" fillId="0" borderId="30" xfId="1" applyNumberFormat="1" applyFont="1" applyBorder="1" applyAlignment="1" applyProtection="1">
      <alignment horizontal="left" vertical="center"/>
    </xf>
    <xf numFmtId="177" fontId="3" fillId="0" borderId="20" xfId="1" applyNumberFormat="1" applyFont="1" applyBorder="1" applyAlignment="1" applyProtection="1">
      <alignment horizontal="left" vertical="center"/>
    </xf>
    <xf numFmtId="177" fontId="3" fillId="0" borderId="16" xfId="1" applyNumberFormat="1" applyFont="1" applyBorder="1" applyAlignment="1" applyProtection="1">
      <alignment horizontal="left" vertical="center"/>
    </xf>
    <xf numFmtId="177" fontId="3" fillId="0" borderId="17" xfId="1" applyNumberFormat="1" applyFont="1" applyBorder="1" applyAlignment="1" applyProtection="1">
      <alignment horizontal="left" vertical="center"/>
    </xf>
    <xf numFmtId="38" fontId="13" fillId="0" borderId="43" xfId="1" applyNumberFormat="1" applyFont="1" applyBorder="1" applyAlignment="1" applyProtection="1">
      <alignment horizontal="right" vertical="center"/>
    </xf>
    <xf numFmtId="181" fontId="13" fillId="0" borderId="44" xfId="1" applyNumberFormat="1" applyFont="1" applyBorder="1" applyAlignment="1" applyProtection="1">
      <alignment horizontal="right" vertical="center"/>
    </xf>
    <xf numFmtId="181" fontId="13" fillId="0" borderId="45" xfId="1" applyNumberFormat="1" applyFont="1" applyBorder="1" applyAlignment="1" applyProtection="1">
      <alignment horizontal="right" vertical="center"/>
    </xf>
    <xf numFmtId="38" fontId="13" fillId="0" borderId="44" xfId="1" applyNumberFormat="1" applyFont="1" applyBorder="1" applyAlignment="1" applyProtection="1">
      <alignment horizontal="right" vertical="center"/>
    </xf>
    <xf numFmtId="38" fontId="13" fillId="0" borderId="45" xfId="1" applyNumberFormat="1" applyFont="1" applyBorder="1" applyAlignment="1" applyProtection="1">
      <alignment horizontal="right" vertical="center"/>
    </xf>
    <xf numFmtId="177" fontId="3" fillId="0" borderId="0" xfId="1" applyNumberFormat="1" applyFont="1" applyAlignment="1" applyProtection="1">
      <alignment horizontal="left" vertical="center"/>
    </xf>
    <xf numFmtId="38" fontId="13" fillId="0" borderId="0" xfId="1" applyNumberFormat="1" applyFont="1" applyAlignment="1" applyProtection="1">
      <alignment horizontal="right" vertical="center"/>
    </xf>
    <xf numFmtId="181" fontId="13" fillId="0" borderId="0" xfId="1" applyNumberFormat="1" applyFont="1" applyAlignment="1" applyProtection="1">
      <alignment horizontal="right" vertical="center"/>
    </xf>
    <xf numFmtId="38" fontId="13" fillId="0" borderId="0" xfId="1" applyNumberFormat="1" applyFont="1" applyProtection="1">
      <alignment vertical="center"/>
    </xf>
    <xf numFmtId="0" fontId="3" fillId="0" borderId="0" xfId="0" applyFont="1" applyAlignment="1" applyProtection="1">
      <alignment horizontal="right" vertical="top"/>
    </xf>
    <xf numFmtId="38" fontId="3" fillId="0" borderId="0" xfId="0" applyNumberFormat="1" applyFont="1" applyAlignment="1" applyProtection="1">
      <alignment vertical="top"/>
    </xf>
    <xf numFmtId="0" fontId="21" fillId="0" borderId="0" xfId="0" applyFont="1" applyProtection="1">
      <alignment vertical="center"/>
    </xf>
    <xf numFmtId="0" fontId="3" fillId="0" borderId="23" xfId="6" applyFont="1" applyBorder="1" applyProtection="1">
      <alignment vertical="center"/>
    </xf>
    <xf numFmtId="0" fontId="3" fillId="0" borderId="1" xfId="6" applyFont="1" applyBorder="1" applyProtection="1">
      <alignment vertical="center"/>
    </xf>
    <xf numFmtId="0" fontId="3" fillId="0" borderId="2" xfId="6" applyFont="1" applyBorder="1" applyProtection="1">
      <alignment vertical="center"/>
    </xf>
    <xf numFmtId="49" fontId="3" fillId="0" borderId="23"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38" fontId="3" fillId="0" borderId="1" xfId="0" applyNumberFormat="1" applyFont="1" applyBorder="1" applyAlignment="1" applyProtection="1">
      <alignment horizontal="center" vertical="center"/>
    </xf>
    <xf numFmtId="49" fontId="3" fillId="0" borderId="2" xfId="0" applyNumberFormat="1" applyFont="1" applyBorder="1" applyAlignment="1" applyProtection="1">
      <alignment horizontal="center" vertical="center"/>
    </xf>
    <xf numFmtId="0" fontId="13" fillId="0" borderId="23" xfId="0" applyFont="1" applyBorder="1" applyAlignment="1" applyProtection="1">
      <alignment horizontal="left" vertical="center"/>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3" fillId="0" borderId="13" xfId="6" applyFont="1" applyBorder="1" applyAlignment="1" applyProtection="1">
      <alignment horizontal="left" vertical="center"/>
    </xf>
    <xf numFmtId="0" fontId="3" fillId="0" borderId="4" xfId="6" applyFont="1" applyBorder="1" applyAlignment="1" applyProtection="1">
      <alignment horizontal="left" vertical="center"/>
    </xf>
    <xf numFmtId="0" fontId="3" fillId="0" borderId="6" xfId="6" applyFont="1" applyBorder="1" applyAlignment="1" applyProtection="1">
      <alignment horizontal="left" vertical="center"/>
    </xf>
    <xf numFmtId="0" fontId="3" fillId="0" borderId="15" xfId="0" applyFont="1" applyBorder="1" applyProtection="1">
      <alignment vertical="center"/>
    </xf>
    <xf numFmtId="0" fontId="3" fillId="0" borderId="11" xfId="0" applyFont="1" applyBorder="1" applyProtection="1">
      <alignment vertical="center"/>
    </xf>
    <xf numFmtId="0" fontId="3" fillId="0" borderId="12" xfId="0" applyFont="1" applyBorder="1" applyProtection="1">
      <alignment vertical="center"/>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180" fontId="15" fillId="0" borderId="20" xfId="0" applyNumberFormat="1" applyFont="1" applyBorder="1" applyProtection="1">
      <alignment vertical="center"/>
    </xf>
    <xf numFmtId="177" fontId="3" fillId="0" borderId="16" xfId="2" applyNumberFormat="1" applyFont="1" applyBorder="1" applyProtection="1">
      <alignment vertical="center"/>
    </xf>
    <xf numFmtId="49" fontId="15" fillId="0" borderId="0" xfId="0" applyNumberFormat="1" applyFont="1" applyProtection="1">
      <alignment vertical="center"/>
    </xf>
    <xf numFmtId="0" fontId="3" fillId="0" borderId="21" xfId="2" applyFont="1" applyBorder="1" applyProtection="1">
      <alignment vertical="center"/>
    </xf>
    <xf numFmtId="0" fontId="19" fillId="0" borderId="0" xfId="0" applyFont="1" applyAlignment="1" applyProtection="1">
      <alignment vertical="center" wrapText="1"/>
    </xf>
    <xf numFmtId="0" fontId="13" fillId="0" borderId="18" xfId="0" applyFont="1" applyBorder="1" applyAlignment="1" applyProtection="1">
      <alignment horizontal="left" vertical="center"/>
    </xf>
    <xf numFmtId="0" fontId="13" fillId="0" borderId="19" xfId="0" applyFont="1" applyBorder="1" applyAlignment="1" applyProtection="1">
      <alignment horizontal="left" vertical="center"/>
    </xf>
    <xf numFmtId="0" fontId="13" fillId="0" borderId="21" xfId="0" applyFont="1" applyBorder="1" applyAlignment="1" applyProtection="1">
      <alignment horizontal="left" vertical="center"/>
    </xf>
    <xf numFmtId="0" fontId="13" fillId="0" borderId="23"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0" borderId="2" xfId="0" applyFont="1" applyBorder="1" applyAlignment="1" applyProtection="1">
      <alignment horizontal="center" vertical="center"/>
    </xf>
    <xf numFmtId="0" fontId="3" fillId="0" borderId="25" xfId="2" applyFont="1" applyBorder="1" applyProtection="1">
      <alignment vertical="center"/>
    </xf>
    <xf numFmtId="0" fontId="3" fillId="0" borderId="34" xfId="2" applyFont="1" applyBorder="1" applyProtection="1">
      <alignment vertical="center"/>
    </xf>
    <xf numFmtId="0" fontId="3" fillId="0" borderId="35" xfId="2" applyFont="1" applyBorder="1" applyProtection="1">
      <alignment vertical="center"/>
    </xf>
    <xf numFmtId="0" fontId="3" fillId="0" borderId="32" xfId="2" applyFont="1" applyBorder="1" applyProtection="1">
      <alignment vertical="center"/>
    </xf>
    <xf numFmtId="0" fontId="3" fillId="0" borderId="31" xfId="2" applyFont="1" applyBorder="1" applyProtection="1">
      <alignment vertical="center"/>
    </xf>
    <xf numFmtId="0" fontId="3" fillId="0" borderId="33" xfId="2" applyFont="1" applyBorder="1" applyProtection="1">
      <alignment vertical="center"/>
    </xf>
    <xf numFmtId="0" fontId="3" fillId="0" borderId="14" xfId="2" applyFont="1" applyBorder="1" applyProtection="1">
      <alignment vertical="center"/>
    </xf>
    <xf numFmtId="0" fontId="3" fillId="0" borderId="8" xfId="2" applyFont="1" applyBorder="1" applyProtection="1">
      <alignment vertical="center"/>
    </xf>
    <xf numFmtId="0" fontId="3" fillId="0" borderId="10" xfId="2" applyFont="1" applyBorder="1" applyProtection="1">
      <alignment vertical="center"/>
    </xf>
    <xf numFmtId="0" fontId="3" fillId="0" borderId="16" xfId="0" applyFont="1" applyBorder="1" applyAlignment="1" applyProtection="1">
      <alignment vertical="top"/>
    </xf>
    <xf numFmtId="177" fontId="3" fillId="0" borderId="16" xfId="0" applyNumberFormat="1" applyFont="1" applyBorder="1" applyAlignment="1" applyProtection="1">
      <alignment vertical="top"/>
    </xf>
    <xf numFmtId="181" fontId="3" fillId="0" borderId="16" xfId="0" applyNumberFormat="1" applyFont="1" applyBorder="1" applyAlignment="1" applyProtection="1">
      <alignment vertical="top"/>
    </xf>
    <xf numFmtId="0" fontId="3" fillId="0" borderId="17" xfId="2" applyFont="1" applyBorder="1" applyProtection="1">
      <alignment vertical="center"/>
    </xf>
    <xf numFmtId="177" fontId="3" fillId="0" borderId="0" xfId="0" applyNumberFormat="1" applyFont="1" applyAlignment="1" applyProtection="1">
      <alignment vertical="top"/>
    </xf>
    <xf numFmtId="181" fontId="3" fillId="0" borderId="0" xfId="0" applyNumberFormat="1" applyFont="1" applyAlignment="1" applyProtection="1">
      <alignment vertical="top"/>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0" fontId="19" fillId="0" borderId="0" xfId="0" applyFont="1" applyAlignment="1" applyProtection="1">
      <alignment vertical="top"/>
    </xf>
    <xf numFmtId="0" fontId="3" fillId="0" borderId="0" xfId="0" applyFont="1" applyAlignment="1" applyProtection="1">
      <alignment horizontal="center" vertical="center"/>
    </xf>
    <xf numFmtId="0" fontId="19" fillId="0" borderId="0" xfId="0" applyFont="1" applyAlignment="1" applyProtection="1">
      <alignment horizontal="right" vertical="top"/>
    </xf>
    <xf numFmtId="0" fontId="16" fillId="0" borderId="16" xfId="0" applyFont="1" applyBorder="1" applyAlignment="1" applyProtection="1">
      <alignment horizontal="left" vertical="center" wrapText="1"/>
    </xf>
    <xf numFmtId="0" fontId="3" fillId="0" borderId="25" xfId="0" applyFont="1" applyBorder="1" applyProtection="1">
      <alignment vertical="center"/>
    </xf>
    <xf numFmtId="0" fontId="3" fillId="0" borderId="34" xfId="0" applyFont="1" applyBorder="1" applyProtection="1">
      <alignment vertical="center"/>
    </xf>
    <xf numFmtId="0" fontId="3" fillId="0" borderId="35" xfId="0" applyFont="1" applyBorder="1" applyProtection="1">
      <alignment vertical="center"/>
    </xf>
    <xf numFmtId="49" fontId="3" fillId="0" borderId="18" xfId="0" applyNumberFormat="1" applyFont="1" applyBorder="1" applyAlignment="1" applyProtection="1">
      <alignment horizontal="center" vertical="center" wrapText="1"/>
    </xf>
    <xf numFmtId="49" fontId="3" fillId="0" borderId="39" xfId="0" applyNumberFormat="1" applyFont="1" applyBorder="1" applyAlignment="1" applyProtection="1">
      <alignment horizontal="center" vertical="center" wrapText="1"/>
    </xf>
    <xf numFmtId="49" fontId="3" fillId="0" borderId="34" xfId="0" applyNumberFormat="1" applyFont="1" applyBorder="1" applyAlignment="1" applyProtection="1">
      <alignment horizontal="center" vertical="center" wrapText="1"/>
    </xf>
    <xf numFmtId="38" fontId="3" fillId="0" borderId="3" xfId="0" applyNumberFormat="1" applyFont="1" applyBorder="1" applyAlignment="1" applyProtection="1">
      <alignment horizontal="center" vertical="center" wrapText="1"/>
    </xf>
    <xf numFmtId="38" fontId="3" fillId="0" borderId="4" xfId="0" applyNumberFormat="1" applyFont="1" applyBorder="1" applyAlignment="1" applyProtection="1">
      <alignment horizontal="center" vertical="center" wrapText="1"/>
    </xf>
    <xf numFmtId="38" fontId="3" fillId="0" borderId="5" xfId="0" applyNumberFormat="1" applyFont="1" applyBorder="1" applyAlignment="1" applyProtection="1">
      <alignment horizontal="center" vertical="center" wrapText="1"/>
    </xf>
    <xf numFmtId="0" fontId="3" fillId="0" borderId="40" xfId="2" applyFont="1" applyBorder="1" applyAlignment="1" applyProtection="1">
      <alignment horizontal="center" vertical="center" wrapText="1"/>
    </xf>
    <xf numFmtId="0" fontId="3" fillId="0" borderId="19" xfId="2" applyFont="1" applyBorder="1" applyAlignment="1" applyProtection="1">
      <alignment horizontal="center" vertical="center" wrapText="1"/>
    </xf>
    <xf numFmtId="0" fontId="3" fillId="0" borderId="40" xfId="2" applyFont="1" applyBorder="1" applyAlignment="1" applyProtection="1">
      <alignment horizontal="left" vertical="center" wrapText="1"/>
    </xf>
    <xf numFmtId="0" fontId="3" fillId="0" borderId="19" xfId="2" applyFont="1" applyBorder="1" applyAlignment="1" applyProtection="1">
      <alignment horizontal="left" vertical="center" wrapText="1"/>
    </xf>
    <xf numFmtId="0" fontId="3" fillId="0" borderId="21" xfId="2" applyFont="1" applyBorder="1" applyAlignment="1" applyProtection="1">
      <alignment horizontal="left" vertical="center" wrapText="1"/>
    </xf>
    <xf numFmtId="0" fontId="3" fillId="0" borderId="36" xfId="0" applyFont="1" applyBorder="1" applyProtection="1">
      <alignment vertical="center"/>
    </xf>
    <xf numFmtId="0" fontId="3" fillId="0" borderId="37" xfId="0" applyFont="1" applyBorder="1" applyProtection="1">
      <alignment vertical="center"/>
    </xf>
    <xf numFmtId="0" fontId="3" fillId="0" borderId="38" xfId="0" applyFont="1" applyBorder="1" applyProtection="1">
      <alignment vertical="center"/>
    </xf>
    <xf numFmtId="49" fontId="3" fillId="0" borderId="20" xfId="0" applyNumberFormat="1" applyFont="1" applyBorder="1" applyAlignment="1" applyProtection="1">
      <alignment horizontal="center" vertical="center" wrapText="1"/>
    </xf>
    <xf numFmtId="49" fontId="3" fillId="0" borderId="42" xfId="0" applyNumberFormat="1" applyFont="1" applyBorder="1" applyAlignment="1" applyProtection="1">
      <alignment horizontal="center" vertical="center" wrapText="1"/>
    </xf>
    <xf numFmtId="49" fontId="3" fillId="0" borderId="37" xfId="0" applyNumberFormat="1" applyFont="1" applyBorder="1" applyAlignment="1" applyProtection="1">
      <alignment horizontal="center" vertical="center" wrapText="1"/>
    </xf>
    <xf numFmtId="38" fontId="3" fillId="0" borderId="37" xfId="0" applyNumberFormat="1" applyFont="1" applyBorder="1" applyAlignment="1" applyProtection="1">
      <alignment horizontal="center" vertical="center" wrapText="1"/>
    </xf>
    <xf numFmtId="0" fontId="3" fillId="0" borderId="41" xfId="2" applyFont="1" applyBorder="1" applyAlignment="1" applyProtection="1">
      <alignment horizontal="center" vertical="center" wrapText="1"/>
    </xf>
    <xf numFmtId="0" fontId="3" fillId="0" borderId="16" xfId="2" applyFont="1" applyBorder="1" applyAlignment="1" applyProtection="1">
      <alignment horizontal="center" vertical="center" wrapText="1"/>
    </xf>
    <xf numFmtId="0" fontId="3" fillId="0" borderId="41" xfId="2" applyFont="1" applyBorder="1" applyAlignment="1" applyProtection="1">
      <alignment horizontal="left" vertical="center" wrapText="1"/>
    </xf>
    <xf numFmtId="0" fontId="3" fillId="0" borderId="16" xfId="2" applyFont="1" applyBorder="1" applyAlignment="1" applyProtection="1">
      <alignment horizontal="left" vertical="center" wrapText="1"/>
    </xf>
    <xf numFmtId="0" fontId="3" fillId="0" borderId="17" xfId="2" applyFont="1" applyBorder="1" applyAlignment="1" applyProtection="1">
      <alignment horizontal="left" vertical="center" wrapText="1"/>
    </xf>
    <xf numFmtId="49" fontId="3" fillId="0" borderId="25"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6" xfId="2" applyFont="1" applyBorder="1" applyProtection="1">
      <alignmen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49" fontId="3" fillId="0" borderId="36" xfId="0" applyNumberFormat="1" applyFont="1" applyBorder="1" applyAlignment="1" applyProtection="1">
      <alignment horizontal="center" vertical="center"/>
    </xf>
    <xf numFmtId="0" fontId="3" fillId="0" borderId="26" xfId="2" applyFont="1" applyBorder="1" applyProtection="1">
      <alignment vertical="center"/>
    </xf>
    <xf numFmtId="0" fontId="3" fillId="0" borderId="11" xfId="2" applyFont="1" applyBorder="1" applyProtection="1">
      <alignment vertical="center"/>
    </xf>
    <xf numFmtId="0" fontId="3" fillId="0" borderId="12" xfId="2" applyFont="1" applyBorder="1" applyProtection="1">
      <alignment vertical="center"/>
    </xf>
    <xf numFmtId="176" fontId="3" fillId="0" borderId="16" xfId="0" applyNumberFormat="1" applyFont="1" applyBorder="1" applyProtection="1">
      <alignment vertical="center"/>
    </xf>
    <xf numFmtId="0" fontId="14" fillId="0" borderId="1" xfId="0" applyFont="1" applyBorder="1" applyAlignment="1" applyProtection="1">
      <alignment vertical="top"/>
    </xf>
    <xf numFmtId="49" fontId="3" fillId="0" borderId="0" xfId="0" applyNumberFormat="1" applyFont="1" applyAlignment="1" applyProtection="1">
      <alignment horizontal="right" vertical="top"/>
    </xf>
    <xf numFmtId="49" fontId="3" fillId="0" borderId="16" xfId="0" applyNumberFormat="1" applyFont="1" applyBorder="1" applyAlignment="1" applyProtection="1">
      <alignment vertical="top"/>
    </xf>
    <xf numFmtId="0" fontId="13" fillId="0" borderId="0" xfId="0" applyFont="1" applyAlignment="1" applyProtection="1">
      <alignment horizontal="left" vertical="center"/>
    </xf>
    <xf numFmtId="0" fontId="22" fillId="0" borderId="0" xfId="0" applyFont="1" applyAlignment="1" applyProtection="1">
      <alignment vertical="top"/>
    </xf>
    <xf numFmtId="0" fontId="23" fillId="0" borderId="0" xfId="0" applyFont="1" applyProtection="1">
      <alignment vertical="center"/>
    </xf>
    <xf numFmtId="0" fontId="23" fillId="0" borderId="0" xfId="0" applyFont="1" applyAlignment="1" applyProtection="1">
      <alignment horizontal="left" vertical="center"/>
    </xf>
    <xf numFmtId="0" fontId="22" fillId="0" borderId="0" xfId="0" applyFont="1" applyProtection="1">
      <alignment vertical="center"/>
    </xf>
    <xf numFmtId="0" fontId="3" fillId="0" borderId="0" xfId="0" applyFont="1" applyAlignment="1" applyProtection="1">
      <alignment vertical="top"/>
    </xf>
    <xf numFmtId="0" fontId="16" fillId="0" borderId="0" xfId="0" applyFont="1" applyAlignment="1" applyProtection="1">
      <alignment horizontal="left" vertical="top" wrapText="1"/>
    </xf>
    <xf numFmtId="0" fontId="13" fillId="0" borderId="0" xfId="0" applyFont="1" applyProtection="1">
      <alignment vertical="center"/>
    </xf>
    <xf numFmtId="0" fontId="3" fillId="0" borderId="46" xfId="0" applyFont="1" applyBorder="1" applyAlignment="1" applyProtection="1">
      <alignment horizontal="center" vertical="center" textRotation="255"/>
    </xf>
    <xf numFmtId="0" fontId="3" fillId="0" borderId="46" xfId="0" applyFont="1" applyBorder="1" applyAlignment="1" applyProtection="1">
      <alignment horizontal="left" vertical="center"/>
    </xf>
    <xf numFmtId="0" fontId="3" fillId="0" borderId="46" xfId="0" applyFont="1" applyBorder="1" applyAlignment="1" applyProtection="1">
      <alignment horizontal="left" vertical="center" wrapText="1"/>
    </xf>
    <xf numFmtId="0" fontId="13" fillId="0" borderId="46" xfId="0" applyFont="1" applyBorder="1" applyAlignment="1" applyProtection="1">
      <alignment horizontal="left" vertical="center" wrapText="1"/>
    </xf>
    <xf numFmtId="0" fontId="13" fillId="0" borderId="46" xfId="0" applyFont="1" applyBorder="1" applyAlignment="1" applyProtection="1">
      <alignment horizontal="left" vertical="center"/>
    </xf>
    <xf numFmtId="0" fontId="13" fillId="0" borderId="47" xfId="0" applyFont="1" applyBorder="1" applyProtection="1">
      <alignment vertical="center"/>
    </xf>
    <xf numFmtId="0" fontId="13" fillId="0" borderId="24" xfId="0" applyFont="1" applyBorder="1" applyProtection="1">
      <alignment vertical="center"/>
    </xf>
    <xf numFmtId="0" fontId="13" fillId="0" borderId="10" xfId="0" applyFont="1" applyBorder="1" applyProtection="1">
      <alignment vertical="center"/>
    </xf>
    <xf numFmtId="0" fontId="13" fillId="0" borderId="49" xfId="0"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xf numFmtId="38" fontId="13" fillId="2" borderId="3" xfId="8" applyNumberFormat="1" applyFont="1" applyFill="1" applyBorder="1" applyAlignment="1" applyProtection="1">
      <alignment horizontal="right" vertical="center"/>
      <protection locked="0"/>
    </xf>
    <xf numFmtId="38" fontId="13" fillId="2" borderId="3" xfId="8" applyNumberFormat="1" applyFont="1" applyFill="1" applyBorder="1" applyAlignment="1" applyProtection="1">
      <alignment horizontal="right" vertical="center"/>
      <protection locked="0"/>
    </xf>
    <xf numFmtId="38" fontId="13" fillId="2" borderId="34" xfId="8" applyNumberFormat="1" applyFont="1" applyFill="1" applyBorder="1" applyAlignment="1" applyProtection="1">
      <alignment horizontal="right" vertical="center"/>
      <protection locked="0"/>
    </xf>
    <xf numFmtId="38" fontId="13" fillId="2" borderId="7" xfId="8" applyNumberFormat="1" applyFont="1" applyFill="1" applyBorder="1" applyAlignment="1" applyProtection="1">
      <alignment horizontal="right" vertical="center"/>
      <protection locked="0"/>
    </xf>
    <xf numFmtId="38" fontId="13" fillId="2" borderId="7" xfId="8" applyNumberFormat="1" applyFont="1" applyFill="1" applyBorder="1" applyAlignment="1" applyProtection="1">
      <alignment horizontal="right" vertical="center"/>
      <protection locked="0"/>
    </xf>
    <xf numFmtId="38" fontId="13" fillId="2" borderId="31" xfId="8" applyNumberFormat="1" applyFont="1" applyFill="1" applyBorder="1" applyAlignment="1" applyProtection="1">
      <alignment horizontal="right" vertical="center"/>
      <protection locked="0"/>
    </xf>
    <xf numFmtId="38" fontId="13" fillId="2" borderId="26" xfId="8" applyNumberFormat="1" applyFont="1" applyFill="1" applyBorder="1" applyAlignment="1" applyProtection="1">
      <alignment horizontal="right" vertical="center"/>
      <protection locked="0"/>
    </xf>
    <xf numFmtId="38" fontId="13" fillId="2" borderId="26" xfId="8" applyNumberFormat="1" applyFont="1" applyFill="1" applyBorder="1" applyAlignment="1" applyProtection="1">
      <alignment horizontal="right" vertical="center"/>
      <protection locked="0"/>
    </xf>
    <xf numFmtId="38" fontId="13" fillId="2" borderId="37" xfId="8" applyNumberFormat="1" applyFont="1" applyFill="1" applyBorder="1" applyAlignment="1" applyProtection="1">
      <alignment horizontal="right" vertical="center"/>
      <protection locked="0"/>
    </xf>
    <xf numFmtId="0" fontId="13" fillId="0" borderId="0" xfId="0" applyNumberFormat="1" applyFont="1" applyAlignment="1" applyProtection="1">
      <alignment horizontal="left" vertical="center"/>
    </xf>
    <xf numFmtId="0" fontId="6" fillId="0" borderId="0" xfId="1" applyNumberFormat="1" applyFont="1" applyAlignment="1" applyProtection="1">
      <alignment horizontal="right" vertical="top"/>
    </xf>
  </cellXfs>
  <cellStyles count="9">
    <cellStyle name="桁区切り" xfId="8" builtinId="6"/>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328">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76"/>
  <sheetViews>
    <sheetView showGridLines="0" tabSelected="1" topLeftCell="B1" zoomScaleNormal="100" workbookViewId="0">
      <selection activeCell="B1" sqref="B1"/>
    </sheetView>
  </sheetViews>
  <sheetFormatPr defaultColWidth="9" defaultRowHeight="13.5" x14ac:dyDescent="0.15"/>
  <cols>
    <col min="1" max="1" width="10.375" style="89" hidden="1" customWidth="1"/>
    <col min="2" max="2" width="1.625" style="89" customWidth="1"/>
    <col min="3" max="3" width="2.625" style="89" customWidth="1"/>
    <col min="4" max="5" width="5.625" style="89" customWidth="1"/>
    <col min="6" max="6" width="6.625" style="89" customWidth="1"/>
    <col min="7" max="7" width="6.125" style="89" customWidth="1"/>
    <col min="8" max="8" width="6.25" style="89" customWidth="1"/>
    <col min="9" max="9" width="1.625" style="89" customWidth="1"/>
    <col min="10" max="10" width="8.125" style="89" customWidth="1"/>
    <col min="11" max="11" width="4.125" style="89" customWidth="1"/>
    <col min="12" max="12" width="1.625" style="89" customWidth="1"/>
    <col min="13" max="13" width="6.25" style="89" customWidth="1"/>
    <col min="14" max="16" width="9" style="89" customWidth="1"/>
    <col min="17" max="17" width="3.5" style="89" customWidth="1"/>
    <col min="18" max="18" width="5.5" style="89" customWidth="1"/>
    <col min="19" max="19" width="7" style="89" customWidth="1"/>
    <col min="20" max="20" width="8.75" style="89" customWidth="1"/>
    <col min="21" max="22" width="7.75" style="89" customWidth="1"/>
    <col min="23" max="23" width="6" style="89" customWidth="1"/>
    <col min="24" max="24" width="7.5" style="89" customWidth="1"/>
    <col min="25" max="25" width="4" style="89" customWidth="1"/>
    <col min="26" max="26" width="2.625" style="89" customWidth="1"/>
    <col min="27" max="27" width="3.625" style="89" customWidth="1"/>
    <col min="28" max="16384" width="9" style="89"/>
  </cols>
  <sheetData>
    <row r="1" spans="1:27" ht="30" customHeight="1" x14ac:dyDescent="0.15">
      <c r="A1" s="313" t="s">
        <v>223</v>
      </c>
      <c r="B1" s="87"/>
      <c r="C1" s="88" t="s">
        <v>139</v>
      </c>
      <c r="D1" s="88"/>
      <c r="Q1" s="90"/>
      <c r="R1" s="90"/>
      <c r="T1" s="91"/>
      <c r="U1" s="91"/>
      <c r="V1" s="91"/>
      <c r="W1" s="312" t="s">
        <v>230</v>
      </c>
      <c r="X1" s="92"/>
      <c r="Y1" s="92"/>
      <c r="Z1" s="92"/>
      <c r="AA1" s="90"/>
    </row>
    <row r="2" spans="1:27" ht="15" hidden="1" customHeight="1" x14ac:dyDescent="0.15">
      <c r="A2" s="313" t="s">
        <v>64</v>
      </c>
      <c r="B2" s="87"/>
      <c r="C2" s="93"/>
      <c r="D2" s="93"/>
      <c r="AA2" s="90"/>
    </row>
    <row r="3" spans="1:27" ht="30" customHeight="1" x14ac:dyDescent="0.15">
      <c r="A3" s="314" t="s">
        <v>231</v>
      </c>
      <c r="B3" s="94"/>
      <c r="C3" s="89" t="s">
        <v>227</v>
      </c>
      <c r="AA3" s="90"/>
    </row>
    <row r="4" spans="1:27" ht="5.25" customHeight="1" x14ac:dyDescent="0.15">
      <c r="A4" s="94"/>
      <c r="B4" s="94"/>
      <c r="C4" s="95"/>
      <c r="D4" s="96"/>
      <c r="E4" s="96"/>
      <c r="F4" s="96"/>
      <c r="G4" s="96"/>
      <c r="H4" s="96"/>
      <c r="I4" s="96"/>
      <c r="J4" s="96"/>
      <c r="K4" s="96"/>
      <c r="L4" s="96"/>
      <c r="M4" s="96"/>
      <c r="N4" s="96"/>
      <c r="O4" s="96"/>
      <c r="P4" s="96"/>
      <c r="Q4" s="96"/>
      <c r="R4" s="96"/>
      <c r="S4" s="96"/>
      <c r="T4" s="96"/>
      <c r="U4" s="96"/>
      <c r="V4" s="96"/>
      <c r="W4" s="96"/>
      <c r="X4" s="96"/>
      <c r="Y4" s="96"/>
      <c r="Z4" s="97"/>
    </row>
    <row r="5" spans="1:27" ht="15" customHeight="1" x14ac:dyDescent="0.15">
      <c r="A5" s="94"/>
      <c r="B5" s="98"/>
      <c r="C5" s="99" t="s">
        <v>136</v>
      </c>
      <c r="D5" s="100"/>
      <c r="E5" s="100"/>
      <c r="F5" s="100"/>
      <c r="G5" s="100"/>
      <c r="H5" s="100"/>
      <c r="I5" s="100"/>
      <c r="J5" s="100"/>
      <c r="K5" s="100"/>
      <c r="L5" s="100"/>
      <c r="M5" s="100"/>
      <c r="N5" s="100"/>
      <c r="O5" s="100"/>
      <c r="P5" s="100"/>
      <c r="Q5" s="100"/>
      <c r="R5" s="100"/>
      <c r="S5" s="100"/>
      <c r="T5" s="100"/>
      <c r="U5" s="100"/>
      <c r="V5" s="100"/>
      <c r="W5" s="100"/>
      <c r="X5" s="100"/>
      <c r="Y5" s="100"/>
      <c r="Z5" s="101"/>
    </row>
    <row r="6" spans="1:27" ht="15" customHeight="1" x14ac:dyDescent="0.15">
      <c r="A6" s="94"/>
      <c r="B6" s="94"/>
      <c r="C6" s="99" t="s">
        <v>11</v>
      </c>
      <c r="D6" s="100"/>
      <c r="E6" s="100"/>
      <c r="F6" s="100"/>
      <c r="G6" s="100"/>
      <c r="H6" s="100"/>
      <c r="I6" s="100"/>
      <c r="J6" s="100"/>
      <c r="K6" s="100"/>
      <c r="L6" s="100"/>
      <c r="M6" s="100"/>
      <c r="N6" s="100"/>
      <c r="O6" s="100"/>
      <c r="P6" s="100"/>
      <c r="Q6" s="100"/>
      <c r="R6" s="100"/>
      <c r="S6" s="100"/>
      <c r="T6" s="100"/>
      <c r="U6" s="100"/>
      <c r="V6" s="100"/>
      <c r="W6" s="100"/>
      <c r="X6" s="100"/>
      <c r="Y6" s="100"/>
      <c r="Z6" s="101"/>
    </row>
    <row r="7" spans="1:27" ht="15" customHeight="1" x14ac:dyDescent="0.15">
      <c r="A7" s="94"/>
      <c r="B7" s="94"/>
      <c r="C7" s="99" t="s">
        <v>12</v>
      </c>
      <c r="D7" s="100"/>
      <c r="E7" s="100"/>
      <c r="F7" s="100"/>
      <c r="G7" s="100"/>
      <c r="H7" s="100"/>
      <c r="I7" s="100"/>
      <c r="J7" s="100"/>
      <c r="K7" s="100"/>
      <c r="L7" s="100"/>
      <c r="M7" s="100"/>
      <c r="N7" s="100"/>
      <c r="O7" s="100"/>
      <c r="P7" s="100"/>
      <c r="Q7" s="100"/>
      <c r="R7" s="100"/>
      <c r="S7" s="100"/>
      <c r="T7" s="100"/>
      <c r="U7" s="100"/>
      <c r="V7" s="100"/>
      <c r="W7" s="100"/>
      <c r="X7" s="100"/>
      <c r="Y7" s="100"/>
      <c r="Z7" s="101"/>
    </row>
    <row r="8" spans="1:27" ht="15" hidden="1" customHeight="1" x14ac:dyDescent="0.15">
      <c r="A8" s="94"/>
      <c r="B8" s="94"/>
      <c r="C8" s="99"/>
      <c r="D8" s="100"/>
      <c r="E8" s="100"/>
      <c r="F8" s="100"/>
      <c r="G8" s="100"/>
      <c r="H8" s="100"/>
      <c r="I8" s="100"/>
      <c r="J8" s="100"/>
      <c r="K8" s="100"/>
      <c r="L8" s="100"/>
      <c r="M8" s="100"/>
      <c r="N8" s="100"/>
      <c r="O8" s="100"/>
      <c r="P8" s="100"/>
      <c r="Q8" s="100"/>
      <c r="R8" s="100"/>
      <c r="S8" s="100"/>
      <c r="T8" s="100"/>
      <c r="U8" s="100"/>
      <c r="V8" s="100"/>
      <c r="W8" s="100"/>
      <c r="X8" s="100"/>
      <c r="Y8" s="100"/>
      <c r="Z8" s="101"/>
    </row>
    <row r="9" spans="1:27" ht="5.25" customHeight="1" x14ac:dyDescent="0.15">
      <c r="A9" s="94"/>
      <c r="B9" s="94"/>
      <c r="C9" s="102"/>
      <c r="D9" s="103"/>
      <c r="E9" s="103"/>
      <c r="F9" s="103"/>
      <c r="G9" s="103"/>
      <c r="H9" s="103"/>
      <c r="I9" s="103"/>
      <c r="J9" s="103"/>
      <c r="K9" s="103"/>
      <c r="L9" s="103"/>
      <c r="M9" s="103"/>
      <c r="N9" s="103"/>
      <c r="O9" s="103"/>
      <c r="P9" s="103"/>
      <c r="Q9" s="103"/>
      <c r="R9" s="103"/>
      <c r="S9" s="103"/>
      <c r="T9" s="103"/>
      <c r="U9" s="103"/>
      <c r="V9" s="103"/>
      <c r="W9" s="103"/>
      <c r="X9" s="103"/>
      <c r="Y9" s="103"/>
      <c r="Z9" s="104"/>
    </row>
    <row r="10" spans="1:27" ht="30" customHeight="1" x14ac:dyDescent="0.15">
      <c r="A10" s="94"/>
      <c r="B10" s="94"/>
    </row>
    <row r="11" spans="1:27" ht="15" hidden="1" customHeight="1" x14ac:dyDescent="0.15">
      <c r="A11" s="94"/>
      <c r="B11" s="94"/>
    </row>
    <row r="12" spans="1:27" ht="15" hidden="1" customHeight="1" x14ac:dyDescent="0.15">
      <c r="A12" s="94"/>
      <c r="B12" s="94"/>
    </row>
    <row r="13" spans="1:27" ht="20.100000000000001" customHeight="1" x14ac:dyDescent="0.15">
      <c r="A13" s="94"/>
      <c r="B13" s="94"/>
      <c r="C13" s="105" t="s">
        <v>115</v>
      </c>
      <c r="D13" s="106"/>
      <c r="E13" s="106"/>
      <c r="F13" s="106"/>
      <c r="G13" s="106"/>
      <c r="H13" s="107"/>
    </row>
    <row r="14" spans="1:27" ht="15" customHeight="1" x14ac:dyDescent="0.15">
      <c r="A14" s="94"/>
      <c r="B14" s="94"/>
      <c r="C14" s="108"/>
      <c r="D14" s="109"/>
      <c r="E14" s="109"/>
      <c r="F14" s="109"/>
      <c r="G14" s="109"/>
      <c r="H14" s="109"/>
      <c r="I14" s="110"/>
      <c r="J14" s="110"/>
      <c r="K14" s="110"/>
      <c r="L14" s="110"/>
      <c r="M14" s="110"/>
      <c r="N14" s="110"/>
      <c r="O14" s="110"/>
      <c r="P14" s="110"/>
      <c r="Q14" s="110"/>
      <c r="R14" s="110"/>
      <c r="S14" s="110"/>
      <c r="T14" s="110"/>
      <c r="U14" s="110"/>
      <c r="V14" s="110"/>
      <c r="W14" s="110"/>
      <c r="X14" s="110"/>
      <c r="Y14" s="110"/>
      <c r="Z14" s="111"/>
    </row>
    <row r="15" spans="1:27" ht="15.75" hidden="1" customHeight="1" x14ac:dyDescent="0.15">
      <c r="A15" s="94"/>
      <c r="B15" s="94"/>
      <c r="C15" s="112"/>
      <c r="D15" s="113"/>
      <c r="E15" s="114"/>
      <c r="F15" s="114"/>
      <c r="G15" s="114"/>
      <c r="H15" s="114"/>
      <c r="I15" s="115"/>
      <c r="J15" s="116"/>
      <c r="K15" s="116"/>
      <c r="L15" s="116"/>
      <c r="M15" s="116"/>
      <c r="N15" s="116"/>
      <c r="O15" s="116"/>
      <c r="P15" s="116"/>
      <c r="Q15" s="116"/>
      <c r="R15" s="116"/>
      <c r="S15" s="116"/>
      <c r="T15" s="116"/>
      <c r="U15" s="116"/>
      <c r="V15" s="116"/>
      <c r="W15" s="116"/>
      <c r="X15" s="116"/>
      <c r="Y15" s="116"/>
      <c r="Z15" s="117"/>
    </row>
    <row r="16" spans="1:27" ht="15.75" hidden="1" customHeight="1" x14ac:dyDescent="0.15">
      <c r="A16" s="94"/>
      <c r="B16" s="94"/>
      <c r="C16" s="112"/>
      <c r="D16" s="113"/>
      <c r="E16" s="118"/>
      <c r="F16" s="118"/>
      <c r="G16" s="118"/>
      <c r="H16" s="118"/>
      <c r="I16" s="115"/>
      <c r="J16" s="119"/>
      <c r="K16" s="119"/>
      <c r="L16" s="119"/>
      <c r="M16" s="119"/>
      <c r="N16" s="119"/>
      <c r="O16" s="119"/>
      <c r="P16" s="119"/>
      <c r="Q16" s="119"/>
      <c r="R16" s="119"/>
      <c r="S16" s="119"/>
      <c r="T16" s="119"/>
      <c r="U16" s="119"/>
      <c r="V16" s="119"/>
      <c r="W16" s="119"/>
      <c r="X16" s="119"/>
      <c r="Y16" s="119"/>
      <c r="Z16" s="117"/>
    </row>
    <row r="17" spans="1:26" ht="15.75" hidden="1" customHeight="1" x14ac:dyDescent="0.15">
      <c r="A17" s="94"/>
      <c r="B17" s="94"/>
      <c r="C17" s="112"/>
      <c r="D17" s="113"/>
      <c r="E17" s="118"/>
      <c r="F17" s="118"/>
      <c r="G17" s="118"/>
      <c r="H17" s="118"/>
      <c r="I17" s="115"/>
      <c r="J17" s="119"/>
      <c r="K17" s="119"/>
      <c r="L17" s="119"/>
      <c r="M17" s="119"/>
      <c r="N17" s="119"/>
      <c r="O17" s="119"/>
      <c r="P17" s="119"/>
      <c r="Q17" s="119"/>
      <c r="R17" s="119"/>
      <c r="S17" s="119"/>
      <c r="T17" s="119"/>
      <c r="U17" s="119"/>
      <c r="V17" s="119"/>
      <c r="W17" s="119"/>
      <c r="X17" s="119"/>
      <c r="Y17" s="119"/>
      <c r="Z17" s="117"/>
    </row>
    <row r="18" spans="1:26" ht="15.75" hidden="1" customHeight="1" x14ac:dyDescent="0.15">
      <c r="A18" s="94"/>
      <c r="B18" s="94"/>
      <c r="C18" s="112"/>
      <c r="D18" s="113"/>
      <c r="E18" s="118"/>
      <c r="F18" s="118"/>
      <c r="G18" s="118"/>
      <c r="H18" s="118"/>
      <c r="I18" s="115"/>
      <c r="J18" s="119"/>
      <c r="K18" s="119"/>
      <c r="L18" s="119"/>
      <c r="M18" s="119"/>
      <c r="N18" s="119"/>
      <c r="O18" s="119"/>
      <c r="P18" s="119"/>
      <c r="Q18" s="119"/>
      <c r="R18" s="119"/>
      <c r="S18" s="119"/>
      <c r="T18" s="119"/>
      <c r="U18" s="119"/>
      <c r="V18" s="119"/>
      <c r="W18" s="119"/>
      <c r="X18" s="119"/>
      <c r="Y18" s="119"/>
      <c r="Z18" s="117"/>
    </row>
    <row r="19" spans="1:26" ht="15.75" hidden="1" customHeight="1" x14ac:dyDescent="0.15">
      <c r="A19" s="94"/>
      <c r="B19" s="94"/>
      <c r="C19" s="112"/>
      <c r="D19" s="113"/>
      <c r="E19" s="118"/>
      <c r="F19" s="118"/>
      <c r="G19" s="118"/>
      <c r="H19" s="118"/>
      <c r="I19" s="115"/>
      <c r="J19" s="119"/>
      <c r="K19" s="119"/>
      <c r="L19" s="119"/>
      <c r="M19" s="119"/>
      <c r="N19" s="119"/>
      <c r="O19" s="119"/>
      <c r="P19" s="119"/>
      <c r="Q19" s="119"/>
      <c r="R19" s="119"/>
      <c r="S19" s="119"/>
      <c r="T19" s="119"/>
      <c r="U19" s="119"/>
      <c r="V19" s="119"/>
      <c r="W19" s="119"/>
      <c r="X19" s="119"/>
      <c r="Y19" s="119"/>
      <c r="Z19" s="117"/>
    </row>
    <row r="20" spans="1:26" ht="19.899999999999999" customHeight="1" x14ac:dyDescent="0.15">
      <c r="A20" s="94">
        <f>IFERROR(IF(TRIM($I20)="",1001,0),3)</f>
        <v>1001</v>
      </c>
      <c r="B20" s="94"/>
      <c r="C20" s="112"/>
      <c r="D20" s="113">
        <v>1</v>
      </c>
      <c r="E20" s="89" t="s">
        <v>0</v>
      </c>
      <c r="I20" s="59"/>
      <c r="J20" s="60"/>
      <c r="K20" s="60"/>
      <c r="L20" s="60"/>
      <c r="M20" s="60"/>
      <c r="N20" s="118"/>
      <c r="O20" s="118"/>
      <c r="P20" s="118"/>
      <c r="Q20" s="118"/>
      <c r="R20" s="118"/>
      <c r="S20" s="118"/>
      <c r="T20" s="118"/>
      <c r="U20" s="118"/>
      <c r="V20" s="118"/>
      <c r="W20" s="118"/>
      <c r="X20" s="118"/>
      <c r="Y20" s="118"/>
      <c r="Z20" s="117"/>
    </row>
    <row r="21" spans="1:26" ht="19.899999999999999" customHeight="1" x14ac:dyDescent="0.15">
      <c r="A21" s="94"/>
      <c r="B21" s="94"/>
      <c r="C21" s="112"/>
      <c r="D21" s="113"/>
      <c r="E21" s="118"/>
      <c r="F21" s="118"/>
      <c r="G21" s="118"/>
      <c r="H21" s="118"/>
      <c r="I21" s="115"/>
      <c r="J21" s="120" t="s">
        <v>133</v>
      </c>
      <c r="K21" s="119"/>
      <c r="L21" s="119"/>
      <c r="M21" s="119"/>
      <c r="N21" s="119"/>
      <c r="O21" s="119"/>
      <c r="P21" s="119"/>
      <c r="Q21" s="119"/>
      <c r="R21" s="119"/>
      <c r="S21" s="119"/>
      <c r="T21" s="119"/>
      <c r="U21" s="119"/>
      <c r="V21" s="119"/>
      <c r="W21" s="119"/>
      <c r="X21" s="119"/>
      <c r="Y21" s="119"/>
      <c r="Z21" s="117"/>
    </row>
    <row r="22" spans="1:26" ht="19.899999999999999" customHeight="1" x14ac:dyDescent="0.15">
      <c r="A22" s="94">
        <f>IFERROR(IF(AND(TRIM($I22)&lt;&gt;"", OR(ISERROR(FIND("@"&amp;LEFT($I22,3)&amp;"@", 都道府県3))=FALSE, ISERROR(FIND("@"&amp;LEFT($I22,4)&amp;"@",都道府県4))=FALSE))=FALSE,1001,0),3)</f>
        <v>1001</v>
      </c>
      <c r="B22" s="94"/>
      <c r="C22" s="112"/>
      <c r="D22" s="113">
        <v>2</v>
      </c>
      <c r="E22" s="89" t="s">
        <v>107</v>
      </c>
      <c r="I22" s="54"/>
      <c r="J22" s="54"/>
      <c r="K22" s="54"/>
      <c r="L22" s="54"/>
      <c r="M22" s="54"/>
      <c r="N22" s="54"/>
      <c r="O22" s="54"/>
      <c r="P22" s="54"/>
      <c r="Q22" s="55"/>
      <c r="R22" s="54"/>
      <c r="S22" s="54"/>
      <c r="T22" s="54"/>
      <c r="U22" s="54"/>
      <c r="V22" s="54"/>
      <c r="W22" s="54"/>
      <c r="X22" s="54"/>
      <c r="Y22" s="54"/>
      <c r="Z22" s="117"/>
    </row>
    <row r="23" spans="1:26" ht="19.899999999999999" customHeight="1" x14ac:dyDescent="0.15">
      <c r="A23" s="94"/>
      <c r="B23" s="94"/>
      <c r="C23" s="112"/>
      <c r="D23" s="113"/>
      <c r="E23" s="118"/>
      <c r="F23" s="118"/>
      <c r="G23" s="118"/>
      <c r="H23" s="118"/>
      <c r="I23" s="115"/>
      <c r="J23" s="120" t="s">
        <v>228</v>
      </c>
      <c r="K23" s="119"/>
      <c r="L23" s="119"/>
      <c r="M23" s="119"/>
      <c r="N23" s="119"/>
      <c r="O23" s="119"/>
      <c r="P23" s="119"/>
      <c r="Q23" s="119"/>
      <c r="R23" s="119"/>
      <c r="S23" s="119"/>
      <c r="T23" s="119"/>
      <c r="U23" s="119"/>
      <c r="V23" s="119"/>
      <c r="W23" s="119"/>
      <c r="X23" s="119"/>
      <c r="Y23" s="119"/>
      <c r="Z23" s="117"/>
    </row>
    <row r="24" spans="1:26" ht="19.899999999999999" customHeight="1" x14ac:dyDescent="0.15">
      <c r="A24" s="94">
        <f>IFERROR(IF(TRIM($I24)="",1001,0),3)</f>
        <v>1001</v>
      </c>
      <c r="B24" s="94"/>
      <c r="C24" s="112"/>
      <c r="D24" s="113">
        <v>3</v>
      </c>
      <c r="E24" s="89" t="s">
        <v>116</v>
      </c>
      <c r="I24" s="49"/>
      <c r="J24" s="49"/>
      <c r="K24" s="49"/>
      <c r="L24" s="49"/>
      <c r="M24" s="49"/>
      <c r="N24" s="49"/>
      <c r="O24" s="49"/>
      <c r="P24" s="49"/>
      <c r="Q24" s="56"/>
      <c r="R24" s="49"/>
      <c r="S24" s="49"/>
      <c r="T24" s="49"/>
      <c r="U24" s="49"/>
      <c r="V24" s="49"/>
      <c r="W24" s="49"/>
      <c r="X24" s="49"/>
      <c r="Y24" s="49"/>
      <c r="Z24" s="117"/>
    </row>
    <row r="25" spans="1:26" ht="19.899999999999999" customHeight="1" x14ac:dyDescent="0.15">
      <c r="A25" s="94"/>
      <c r="B25" s="94"/>
      <c r="C25" s="121"/>
      <c r="D25" s="118"/>
      <c r="E25" s="118"/>
      <c r="F25" s="118"/>
      <c r="G25" s="118"/>
      <c r="H25" s="118"/>
      <c r="I25" s="115"/>
      <c r="J25" s="120" t="s">
        <v>129</v>
      </c>
      <c r="K25" s="119"/>
      <c r="L25" s="119"/>
      <c r="M25" s="119"/>
      <c r="N25" s="119"/>
      <c r="O25" s="119"/>
      <c r="P25" s="119"/>
      <c r="Q25" s="119"/>
      <c r="R25" s="119"/>
      <c r="S25" s="119"/>
      <c r="T25" s="119"/>
      <c r="U25" s="119"/>
      <c r="V25" s="119"/>
      <c r="W25" s="119"/>
      <c r="X25" s="119"/>
      <c r="Y25" s="119"/>
      <c r="Z25" s="117"/>
    </row>
    <row r="26" spans="1:26" ht="19.899999999999999" customHeight="1" x14ac:dyDescent="0.15">
      <c r="A26" s="94">
        <f>IFERROR(IF(TRIM($I26)="",1001,0),3)</f>
        <v>1001</v>
      </c>
      <c r="B26" s="94"/>
      <c r="C26" s="112"/>
      <c r="D26" s="113">
        <v>4</v>
      </c>
      <c r="E26" s="89" t="s">
        <v>1</v>
      </c>
      <c r="I26" s="49"/>
      <c r="J26" s="49"/>
      <c r="K26" s="49"/>
      <c r="L26" s="49"/>
      <c r="M26" s="49"/>
      <c r="N26" s="49"/>
      <c r="O26" s="49"/>
      <c r="P26" s="49"/>
      <c r="Q26" s="56"/>
      <c r="R26" s="49"/>
      <c r="S26" s="49"/>
      <c r="T26" s="49"/>
      <c r="U26" s="49"/>
      <c r="V26" s="49"/>
      <c r="W26" s="49"/>
      <c r="X26" s="49"/>
      <c r="Y26" s="49"/>
      <c r="Z26" s="117"/>
    </row>
    <row r="27" spans="1:26" ht="19.899999999999999" customHeight="1" x14ac:dyDescent="0.15">
      <c r="A27" s="94"/>
      <c r="B27" s="94"/>
      <c r="C27" s="121"/>
      <c r="D27" s="118"/>
      <c r="E27" s="118"/>
      <c r="F27" s="118"/>
      <c r="G27" s="118"/>
      <c r="H27" s="118"/>
      <c r="I27" s="115"/>
      <c r="J27" s="120" t="s">
        <v>130</v>
      </c>
      <c r="K27" s="119"/>
      <c r="L27" s="119"/>
      <c r="M27" s="119"/>
      <c r="N27" s="119"/>
      <c r="O27" s="119"/>
      <c r="P27" s="119"/>
      <c r="Q27" s="122"/>
      <c r="R27" s="119"/>
      <c r="S27" s="119"/>
      <c r="T27" s="119"/>
      <c r="U27" s="119"/>
      <c r="V27" s="119"/>
      <c r="W27" s="119"/>
      <c r="X27" s="119"/>
      <c r="Y27" s="119"/>
      <c r="Z27" s="123"/>
    </row>
    <row r="28" spans="1:26" ht="19.899999999999999" customHeight="1" x14ac:dyDescent="0.15">
      <c r="A28" s="94">
        <f>IFERROR(IF(TRIM($I28)="",1001,0),3)</f>
        <v>1001</v>
      </c>
      <c r="B28" s="94"/>
      <c r="C28" s="112"/>
      <c r="D28" s="113">
        <v>5</v>
      </c>
      <c r="E28" s="89" t="s">
        <v>8</v>
      </c>
      <c r="I28" s="49"/>
      <c r="J28" s="49"/>
      <c r="K28" s="49"/>
      <c r="L28" s="49"/>
      <c r="M28" s="49"/>
      <c r="N28" s="49"/>
      <c r="O28" s="49"/>
      <c r="P28" s="49"/>
      <c r="Q28" s="49"/>
      <c r="R28" s="49"/>
      <c r="S28" s="49"/>
      <c r="T28" s="49"/>
      <c r="U28" s="49"/>
      <c r="V28" s="49"/>
      <c r="W28" s="49"/>
      <c r="X28" s="49"/>
      <c r="Y28" s="49"/>
      <c r="Z28" s="117"/>
    </row>
    <row r="29" spans="1:26" ht="19.899999999999999" customHeight="1" x14ac:dyDescent="0.15">
      <c r="A29" s="94"/>
      <c r="B29" s="94"/>
      <c r="C29" s="121"/>
      <c r="D29" s="118"/>
      <c r="E29" s="118"/>
      <c r="F29" s="118"/>
      <c r="G29" s="118"/>
      <c r="H29" s="118"/>
      <c r="I29" s="115"/>
      <c r="J29" s="120" t="s">
        <v>122</v>
      </c>
      <c r="K29" s="119"/>
      <c r="L29" s="119"/>
      <c r="M29" s="119"/>
      <c r="N29" s="119"/>
      <c r="O29" s="119"/>
      <c r="P29" s="119"/>
      <c r="Q29" s="119"/>
      <c r="R29" s="119"/>
      <c r="S29" s="119"/>
      <c r="T29" s="119"/>
      <c r="U29" s="119"/>
      <c r="V29" s="119"/>
      <c r="W29" s="119"/>
      <c r="X29" s="119"/>
      <c r="Y29" s="119"/>
      <c r="Z29" s="123"/>
    </row>
    <row r="30" spans="1:26" ht="19.899999999999999" customHeight="1" x14ac:dyDescent="0.15">
      <c r="A30" s="94">
        <f>IFERROR(IF(OR(TRIM($I30)="", NOT(OR(IFERROR(SEARCH(" ",$I30),0)&gt;0, IFERROR(SEARCH("　",$I30),0)&gt;0))),1001,0),3)</f>
        <v>1001</v>
      </c>
      <c r="B30" s="94"/>
      <c r="C30" s="112"/>
      <c r="D30" s="113">
        <v>6</v>
      </c>
      <c r="E30" s="89" t="s">
        <v>117</v>
      </c>
      <c r="I30" s="49"/>
      <c r="J30" s="49"/>
      <c r="K30" s="49"/>
      <c r="L30" s="49"/>
      <c r="M30" s="49"/>
      <c r="N30" s="49"/>
      <c r="O30" s="49"/>
      <c r="P30" s="49"/>
      <c r="Q30" s="49"/>
      <c r="R30" s="49"/>
      <c r="S30" s="49"/>
      <c r="T30" s="49"/>
      <c r="U30" s="49"/>
      <c r="V30" s="49"/>
      <c r="W30" s="49"/>
      <c r="X30" s="49"/>
      <c r="Y30" s="49"/>
      <c r="Z30" s="117"/>
    </row>
    <row r="31" spans="1:26" ht="19.899999999999999" customHeight="1" x14ac:dyDescent="0.15">
      <c r="A31" s="94"/>
      <c r="B31" s="94"/>
      <c r="C31" s="121"/>
      <c r="D31" s="118"/>
      <c r="E31" s="118"/>
      <c r="F31" s="118"/>
      <c r="G31" s="118"/>
      <c r="H31" s="118"/>
      <c r="I31" s="124"/>
      <c r="J31" s="120" t="s">
        <v>113</v>
      </c>
      <c r="K31" s="120"/>
      <c r="L31" s="120"/>
      <c r="M31" s="120"/>
      <c r="N31" s="120"/>
      <c r="O31" s="120"/>
      <c r="P31" s="120"/>
      <c r="Q31" s="120"/>
      <c r="R31" s="120"/>
      <c r="S31" s="120"/>
      <c r="T31" s="120"/>
      <c r="U31" s="120"/>
      <c r="V31" s="120"/>
      <c r="W31" s="120"/>
      <c r="X31" s="120"/>
      <c r="Y31" s="120"/>
      <c r="Z31" s="123"/>
    </row>
    <row r="32" spans="1:26" ht="19.899999999999999" customHeight="1" x14ac:dyDescent="0.15">
      <c r="A32" s="94">
        <f>IFERROR(IF(OR(TRIM($I32)="", NOT(OR(IFERROR(SEARCH(" ",$I32),0)&gt;0, IFERROR(SEARCH("　",$I32),0)&gt;0))),1001,0),3)</f>
        <v>1001</v>
      </c>
      <c r="B32" s="94"/>
      <c r="C32" s="112"/>
      <c r="D32" s="113">
        <v>7</v>
      </c>
      <c r="E32" s="89" t="s">
        <v>2</v>
      </c>
      <c r="I32" s="49"/>
      <c r="J32" s="49"/>
      <c r="K32" s="49"/>
      <c r="L32" s="49"/>
      <c r="M32" s="49"/>
      <c r="N32" s="49"/>
      <c r="O32" s="49"/>
      <c r="P32" s="49"/>
      <c r="Q32" s="49"/>
      <c r="R32" s="49"/>
      <c r="S32" s="49"/>
      <c r="T32" s="49"/>
      <c r="U32" s="49"/>
      <c r="V32" s="49"/>
      <c r="W32" s="49"/>
      <c r="X32" s="49"/>
      <c r="Y32" s="49"/>
      <c r="Z32" s="117"/>
    </row>
    <row r="33" spans="1:27" ht="19.899999999999999" customHeight="1" x14ac:dyDescent="0.15">
      <c r="A33" s="94"/>
      <c r="B33" s="94"/>
      <c r="C33" s="121"/>
      <c r="D33" s="118"/>
      <c r="E33" s="118"/>
      <c r="F33" s="118"/>
      <c r="G33" s="118"/>
      <c r="H33" s="118"/>
      <c r="I33" s="124"/>
      <c r="J33" s="120" t="s">
        <v>5</v>
      </c>
      <c r="K33" s="120"/>
      <c r="L33" s="120"/>
      <c r="M33" s="120"/>
      <c r="N33" s="120"/>
      <c r="O33" s="120"/>
      <c r="P33" s="120"/>
      <c r="Q33" s="120"/>
      <c r="R33" s="120"/>
      <c r="S33" s="120"/>
      <c r="T33" s="120"/>
      <c r="U33" s="120"/>
      <c r="V33" s="120"/>
      <c r="W33" s="120"/>
      <c r="X33" s="120"/>
      <c r="Y33" s="120"/>
      <c r="Z33" s="117"/>
    </row>
    <row r="34" spans="1:27" ht="19.899999999999999" customHeight="1" x14ac:dyDescent="0.15">
      <c r="A34" s="94">
        <f>IFERROR(IF(NOT(AND(TRIM($I34)&lt;&gt;"",ISNUMBER(VALUE(SUBSTITUTE($I34,"-",""))), IFERROR(SEARCH("-",$I34),0)&gt;0)),1001,0),3)</f>
        <v>1001</v>
      </c>
      <c r="B34" s="94"/>
      <c r="C34" s="112"/>
      <c r="D34" s="113">
        <v>8</v>
      </c>
      <c r="E34" s="89" t="s">
        <v>3</v>
      </c>
      <c r="I34" s="49"/>
      <c r="J34" s="49"/>
      <c r="K34" s="49"/>
      <c r="L34" s="49"/>
      <c r="M34" s="49"/>
      <c r="O34" s="125" t="s">
        <v>101</v>
      </c>
      <c r="P34" s="1"/>
      <c r="Q34" s="89" t="s">
        <v>102</v>
      </c>
      <c r="Y34" s="119"/>
      <c r="Z34" s="117"/>
    </row>
    <row r="35" spans="1:27" ht="19.899999999999999" customHeight="1" x14ac:dyDescent="0.15">
      <c r="A35" s="94"/>
      <c r="B35" s="94"/>
      <c r="C35" s="121"/>
      <c r="D35" s="118"/>
      <c r="E35" s="118"/>
      <c r="F35" s="118"/>
      <c r="G35" s="118"/>
      <c r="H35" s="118"/>
      <c r="I35" s="115"/>
      <c r="J35" s="120" t="s">
        <v>114</v>
      </c>
      <c r="K35" s="119"/>
      <c r="L35" s="119"/>
      <c r="M35" s="119"/>
      <c r="N35" s="119"/>
      <c r="O35" s="119"/>
      <c r="P35" s="119"/>
      <c r="Q35" s="119"/>
      <c r="R35" s="119"/>
      <c r="S35" s="119"/>
      <c r="T35" s="119"/>
      <c r="U35" s="119"/>
      <c r="V35" s="119"/>
      <c r="W35" s="119"/>
      <c r="X35" s="119"/>
      <c r="Y35" s="119"/>
      <c r="Z35" s="117"/>
    </row>
    <row r="36" spans="1:27" ht="19.899999999999999" customHeight="1" x14ac:dyDescent="0.15">
      <c r="A36" s="94">
        <f>IFERROR(IF(NOT(AND(TRIM($I36)&lt;&gt;"",ISNUMBER(VALUE(SUBSTITUTE($I36,"-",""))), IFERROR(SEARCH("-",$I36),0)&gt;0)),1001,0),3)</f>
        <v>1001</v>
      </c>
      <c r="B36" s="94"/>
      <c r="C36" s="112"/>
      <c r="D36" s="113">
        <v>9</v>
      </c>
      <c r="E36" s="89" t="s">
        <v>4</v>
      </c>
      <c r="I36" s="49"/>
      <c r="J36" s="49"/>
      <c r="K36" s="49"/>
      <c r="L36" s="49"/>
      <c r="M36" s="49"/>
      <c r="N36" s="119"/>
      <c r="O36" s="119"/>
      <c r="P36" s="119"/>
      <c r="Q36" s="119"/>
      <c r="R36" s="119"/>
      <c r="S36" s="119"/>
      <c r="T36" s="119"/>
      <c r="U36" s="119"/>
      <c r="V36" s="119"/>
      <c r="W36" s="119"/>
      <c r="X36" s="119"/>
      <c r="Y36" s="119"/>
      <c r="Z36" s="117"/>
    </row>
    <row r="37" spans="1:27" ht="30" customHeight="1" x14ac:dyDescent="0.15">
      <c r="A37" s="94"/>
      <c r="B37" s="94"/>
      <c r="C37" s="121"/>
      <c r="D37" s="118"/>
      <c r="E37" s="118"/>
      <c r="F37" s="118"/>
      <c r="G37" s="118"/>
      <c r="H37" s="118"/>
      <c r="I37" s="115"/>
      <c r="J37" s="126" t="s">
        <v>225</v>
      </c>
      <c r="K37" s="126"/>
      <c r="L37" s="126"/>
      <c r="M37" s="126"/>
      <c r="N37" s="126"/>
      <c r="O37" s="126"/>
      <c r="P37" s="126"/>
      <c r="Q37" s="126"/>
      <c r="R37" s="126"/>
      <c r="S37" s="126"/>
      <c r="T37" s="126"/>
      <c r="U37" s="126"/>
      <c r="V37" s="126"/>
      <c r="W37" s="126"/>
      <c r="X37" s="126"/>
      <c r="Y37" s="126"/>
      <c r="Z37" s="117"/>
    </row>
    <row r="38" spans="1:27" ht="20.100000000000001" customHeight="1" x14ac:dyDescent="0.15">
      <c r="A38" s="94">
        <f>IFERROR(IF(NOT(IFERROR(SEARCH("@",$I38),0)&gt;0),1001,0),3)</f>
        <v>1001</v>
      </c>
      <c r="B38" s="94"/>
      <c r="C38" s="121"/>
      <c r="D38" s="113">
        <v>10</v>
      </c>
      <c r="E38" s="89" t="s">
        <v>108</v>
      </c>
      <c r="I38" s="49"/>
      <c r="J38" s="49"/>
      <c r="K38" s="49"/>
      <c r="L38" s="49"/>
      <c r="M38" s="49"/>
      <c r="N38" s="49"/>
      <c r="O38" s="49"/>
      <c r="P38" s="49"/>
      <c r="Q38" s="57"/>
      <c r="R38" s="49"/>
      <c r="S38" s="49"/>
      <c r="T38" s="49"/>
      <c r="U38" s="49"/>
      <c r="V38" s="49"/>
      <c r="W38" s="49"/>
      <c r="X38" s="49"/>
      <c r="Y38" s="49"/>
      <c r="Z38" s="117"/>
    </row>
    <row r="39" spans="1:27" ht="20.100000000000001" customHeight="1" x14ac:dyDescent="0.15">
      <c r="A39" s="94"/>
      <c r="B39" s="94"/>
      <c r="C39" s="121"/>
      <c r="D39" s="113"/>
      <c r="I39" s="115"/>
      <c r="J39" s="127" t="s">
        <v>131</v>
      </c>
      <c r="K39" s="128"/>
      <c r="L39" s="120"/>
      <c r="M39" s="120"/>
      <c r="N39" s="120"/>
      <c r="O39" s="120"/>
      <c r="P39" s="120"/>
      <c r="Q39" s="129"/>
      <c r="R39" s="120"/>
      <c r="S39" s="120"/>
      <c r="T39" s="120"/>
      <c r="U39" s="120"/>
      <c r="V39" s="120"/>
      <c r="W39" s="120"/>
      <c r="X39" s="120"/>
      <c r="Y39" s="120"/>
      <c r="Z39" s="118"/>
      <c r="AA39" s="130"/>
    </row>
    <row r="40" spans="1:27" ht="20.100000000000001" customHeight="1" x14ac:dyDescent="0.15">
      <c r="A40" s="94">
        <f>IFERROR(IF(AND($I40&lt;&gt;"一致する", $I40&lt;&gt;"一致しない"),1001,0),3)</f>
        <v>0</v>
      </c>
      <c r="B40" s="94"/>
      <c r="C40" s="112"/>
      <c r="D40" s="113">
        <v>11</v>
      </c>
      <c r="E40" s="89" t="s">
        <v>65</v>
      </c>
      <c r="I40" s="49" t="s">
        <v>70</v>
      </c>
      <c r="J40" s="49"/>
      <c r="K40" s="49"/>
      <c r="L40" s="49"/>
      <c r="M40" s="49"/>
      <c r="N40" s="118"/>
      <c r="O40" s="118"/>
      <c r="P40" s="118"/>
      <c r="Q40" s="118"/>
      <c r="R40" s="118"/>
      <c r="S40" s="118"/>
      <c r="T40" s="118"/>
      <c r="U40" s="118"/>
      <c r="V40" s="118"/>
      <c r="W40" s="118"/>
      <c r="X40" s="118"/>
      <c r="Y40" s="118"/>
      <c r="Z40" s="117"/>
      <c r="AA40" s="118"/>
    </row>
    <row r="41" spans="1:27" ht="20.100000000000001" customHeight="1" x14ac:dyDescent="0.15">
      <c r="A41" s="94"/>
      <c r="B41" s="94"/>
      <c r="C41" s="121"/>
      <c r="D41" s="118"/>
      <c r="E41" s="118"/>
      <c r="F41" s="118"/>
      <c r="G41" s="118"/>
      <c r="H41" s="118"/>
      <c r="I41" s="124"/>
      <c r="J41" s="131" t="s">
        <v>124</v>
      </c>
      <c r="K41" s="120"/>
      <c r="L41" s="120"/>
      <c r="M41" s="120"/>
      <c r="N41" s="120"/>
      <c r="O41" s="120"/>
      <c r="P41" s="120"/>
      <c r="Q41" s="120"/>
      <c r="R41" s="120"/>
      <c r="S41" s="120"/>
      <c r="T41" s="120"/>
      <c r="U41" s="120"/>
      <c r="V41" s="120"/>
      <c r="W41" s="120"/>
      <c r="X41" s="120"/>
      <c r="Y41" s="120"/>
      <c r="Z41" s="132"/>
      <c r="AA41" s="118"/>
    </row>
    <row r="42" spans="1:27" ht="20.100000000000001" customHeight="1" x14ac:dyDescent="0.15">
      <c r="A42" s="94"/>
      <c r="B42" s="94"/>
      <c r="C42" s="133"/>
      <c r="D42" s="134"/>
      <c r="E42" s="134"/>
      <c r="F42" s="134"/>
      <c r="G42" s="134"/>
      <c r="H42" s="134"/>
      <c r="I42" s="135"/>
      <c r="J42" s="135"/>
      <c r="K42" s="136"/>
      <c r="L42" s="135"/>
      <c r="M42" s="135"/>
      <c r="N42" s="135"/>
      <c r="O42" s="135"/>
      <c r="P42" s="135"/>
      <c r="Q42" s="135"/>
      <c r="R42" s="135"/>
      <c r="S42" s="135"/>
      <c r="T42" s="135"/>
      <c r="U42" s="135"/>
      <c r="V42" s="135"/>
      <c r="W42" s="135"/>
      <c r="X42" s="135"/>
      <c r="Y42" s="135"/>
      <c r="Z42" s="137"/>
    </row>
    <row r="43" spans="1:27" ht="15" customHeight="1" x14ac:dyDescent="0.15">
      <c r="A43" s="94"/>
      <c r="B43" s="94"/>
      <c r="C43" s="118"/>
      <c r="D43" s="118"/>
      <c r="E43" s="118"/>
      <c r="F43" s="118"/>
      <c r="G43" s="118"/>
      <c r="H43" s="118"/>
      <c r="I43" s="138"/>
      <c r="J43" s="139"/>
      <c r="K43" s="139"/>
      <c r="L43" s="139"/>
      <c r="M43" s="139"/>
      <c r="N43" s="139"/>
      <c r="O43" s="139"/>
      <c r="P43" s="139"/>
      <c r="Q43" s="139"/>
      <c r="R43" s="139"/>
      <c r="S43" s="139"/>
      <c r="T43" s="139"/>
      <c r="U43" s="139"/>
      <c r="V43" s="139"/>
      <c r="W43" s="139"/>
      <c r="X43" s="139"/>
      <c r="Y43" s="139"/>
      <c r="Z43" s="118"/>
    </row>
    <row r="44" spans="1:27" ht="15.75" hidden="1" customHeight="1" x14ac:dyDescent="0.15">
      <c r="A44" s="94"/>
      <c r="B44" s="94"/>
      <c r="C44" s="118"/>
      <c r="D44" s="118"/>
      <c r="E44" s="118"/>
      <c r="F44" s="118"/>
      <c r="G44" s="118"/>
      <c r="H44" s="118"/>
      <c r="I44" s="139"/>
      <c r="J44" s="118"/>
      <c r="K44" s="118"/>
      <c r="L44" s="118"/>
      <c r="M44" s="118"/>
      <c r="N44" s="118"/>
      <c r="O44" s="118"/>
      <c r="P44" s="118"/>
      <c r="Q44" s="118"/>
      <c r="R44" s="118"/>
      <c r="S44" s="118"/>
      <c r="T44" s="118"/>
      <c r="U44" s="118"/>
      <c r="V44" s="118"/>
      <c r="W44" s="118"/>
      <c r="X44" s="118"/>
      <c r="Y44" s="118"/>
      <c r="Z44" s="118"/>
    </row>
    <row r="45" spans="1:27" ht="15.75" hidden="1" customHeight="1" x14ac:dyDescent="0.15">
      <c r="A45" s="94"/>
      <c r="B45" s="94"/>
      <c r="C45" s="118"/>
      <c r="D45" s="118"/>
      <c r="E45" s="118"/>
      <c r="F45" s="118"/>
      <c r="G45" s="118"/>
      <c r="H45" s="118"/>
      <c r="I45" s="139"/>
      <c r="J45" s="118"/>
      <c r="K45" s="118"/>
      <c r="L45" s="118"/>
      <c r="M45" s="118"/>
      <c r="N45" s="118"/>
      <c r="O45" s="118"/>
      <c r="P45" s="118"/>
      <c r="Q45" s="118"/>
      <c r="R45" s="118"/>
      <c r="S45" s="118"/>
      <c r="T45" s="118"/>
      <c r="U45" s="118"/>
      <c r="V45" s="118"/>
      <c r="W45" s="118"/>
      <c r="X45" s="118"/>
      <c r="Y45" s="118"/>
      <c r="Z45" s="118"/>
    </row>
    <row r="46" spans="1:27" ht="15.75" hidden="1" customHeight="1" x14ac:dyDescent="0.15">
      <c r="A46" s="94"/>
      <c r="B46" s="94"/>
      <c r="C46" s="118"/>
      <c r="D46" s="118"/>
      <c r="E46" s="118"/>
      <c r="F46" s="118"/>
      <c r="G46" s="118"/>
      <c r="H46" s="118"/>
      <c r="I46" s="139"/>
      <c r="J46" s="118"/>
      <c r="K46" s="118"/>
      <c r="L46" s="118"/>
      <c r="M46" s="118"/>
      <c r="N46" s="118"/>
      <c r="O46" s="118"/>
      <c r="P46" s="118"/>
      <c r="Q46" s="118"/>
      <c r="R46" s="118"/>
      <c r="S46" s="118"/>
      <c r="T46" s="118"/>
      <c r="U46" s="118"/>
      <c r="V46" s="118"/>
      <c r="W46" s="118"/>
      <c r="X46" s="118"/>
      <c r="Y46" s="118"/>
      <c r="Z46" s="118"/>
    </row>
    <row r="47" spans="1:27" ht="15.75" hidden="1" customHeight="1" x14ac:dyDescent="0.15">
      <c r="A47" s="94"/>
      <c r="B47" s="94"/>
      <c r="C47" s="118"/>
      <c r="D47" s="118"/>
      <c r="E47" s="118"/>
      <c r="F47" s="118"/>
      <c r="G47" s="118"/>
      <c r="H47" s="118"/>
      <c r="I47" s="139"/>
      <c r="J47" s="118"/>
      <c r="K47" s="118"/>
      <c r="L47" s="118"/>
      <c r="M47" s="118"/>
      <c r="N47" s="118"/>
      <c r="O47" s="118"/>
      <c r="P47" s="118"/>
      <c r="Q47" s="118"/>
      <c r="R47" s="118"/>
      <c r="S47" s="118"/>
      <c r="T47" s="118"/>
      <c r="U47" s="118"/>
      <c r="V47" s="118"/>
      <c r="W47" s="118"/>
      <c r="X47" s="118"/>
      <c r="Y47" s="118"/>
      <c r="Z47" s="118"/>
    </row>
    <row r="48" spans="1:27" ht="15.75" hidden="1" customHeight="1" x14ac:dyDescent="0.15">
      <c r="A48" s="94"/>
      <c r="B48" s="94"/>
      <c r="C48" s="118"/>
      <c r="D48" s="118"/>
      <c r="E48" s="118"/>
      <c r="F48" s="118"/>
      <c r="G48" s="118"/>
      <c r="H48" s="118"/>
      <c r="I48" s="139"/>
      <c r="J48" s="118"/>
      <c r="K48" s="118"/>
      <c r="L48" s="118"/>
      <c r="M48" s="118"/>
      <c r="N48" s="118"/>
      <c r="O48" s="118"/>
      <c r="P48" s="118"/>
      <c r="Q48" s="118"/>
      <c r="R48" s="118"/>
      <c r="S48" s="118"/>
      <c r="T48" s="118"/>
      <c r="U48" s="118"/>
      <c r="V48" s="118"/>
      <c r="W48" s="118"/>
      <c r="X48" s="118"/>
      <c r="Y48" s="118"/>
      <c r="Z48" s="118"/>
    </row>
    <row r="49" spans="1:26" ht="15.75" hidden="1" customHeight="1" x14ac:dyDescent="0.15">
      <c r="A49" s="94"/>
      <c r="B49" s="94"/>
      <c r="C49" s="118"/>
      <c r="D49" s="118"/>
      <c r="E49" s="118"/>
      <c r="F49" s="118"/>
      <c r="G49" s="118"/>
      <c r="H49" s="118"/>
      <c r="I49" s="139"/>
      <c r="J49" s="118"/>
      <c r="K49" s="118"/>
      <c r="L49" s="118"/>
      <c r="M49" s="118"/>
      <c r="N49" s="118"/>
      <c r="O49" s="118"/>
      <c r="P49" s="118"/>
      <c r="Q49" s="118"/>
      <c r="R49" s="118"/>
      <c r="S49" s="118"/>
      <c r="T49" s="118"/>
      <c r="U49" s="118"/>
      <c r="V49" s="118"/>
      <c r="W49" s="118"/>
      <c r="X49" s="118"/>
      <c r="Y49" s="118"/>
      <c r="Z49" s="118"/>
    </row>
    <row r="50" spans="1:26" ht="15.75" hidden="1" customHeight="1" x14ac:dyDescent="0.15">
      <c r="A50" s="94"/>
      <c r="B50" s="94"/>
      <c r="C50" s="118"/>
      <c r="D50" s="118"/>
      <c r="E50" s="118"/>
      <c r="F50" s="118"/>
      <c r="G50" s="118"/>
      <c r="H50" s="118"/>
      <c r="I50" s="139"/>
      <c r="J50" s="118"/>
      <c r="K50" s="118"/>
      <c r="L50" s="118"/>
      <c r="M50" s="118"/>
      <c r="N50" s="118"/>
      <c r="O50" s="118"/>
      <c r="P50" s="118"/>
      <c r="Q50" s="118"/>
      <c r="R50" s="118"/>
      <c r="S50" s="118"/>
      <c r="T50" s="118"/>
      <c r="U50" s="118"/>
      <c r="V50" s="118"/>
      <c r="W50" s="118"/>
      <c r="X50" s="118"/>
      <c r="Y50" s="118"/>
      <c r="Z50" s="118"/>
    </row>
    <row r="51" spans="1:26" ht="15.75" hidden="1" customHeight="1" x14ac:dyDescent="0.15">
      <c r="A51" s="94"/>
      <c r="B51" s="94"/>
      <c r="C51" s="118"/>
      <c r="D51" s="118"/>
      <c r="E51" s="118"/>
      <c r="F51" s="118"/>
      <c r="G51" s="118"/>
      <c r="H51" s="118"/>
      <c r="I51" s="139"/>
      <c r="J51" s="118"/>
      <c r="K51" s="118"/>
      <c r="L51" s="118"/>
      <c r="M51" s="118"/>
      <c r="N51" s="118"/>
      <c r="O51" s="118"/>
      <c r="P51" s="118"/>
      <c r="Q51" s="118"/>
      <c r="R51" s="118"/>
      <c r="S51" s="118"/>
      <c r="T51" s="118"/>
      <c r="U51" s="118"/>
      <c r="V51" s="118"/>
      <c r="W51" s="118"/>
      <c r="X51" s="118"/>
      <c r="Y51" s="118"/>
      <c r="Z51" s="118"/>
    </row>
    <row r="52" spans="1:26" ht="15.75" hidden="1" customHeight="1" x14ac:dyDescent="0.15">
      <c r="A52" s="94"/>
      <c r="B52" s="94"/>
      <c r="C52" s="118"/>
      <c r="D52" s="118"/>
      <c r="E52" s="118"/>
      <c r="F52" s="118"/>
      <c r="G52" s="118"/>
      <c r="H52" s="118"/>
      <c r="I52" s="139"/>
      <c r="J52" s="118"/>
      <c r="K52" s="118"/>
      <c r="L52" s="118"/>
      <c r="M52" s="118"/>
      <c r="N52" s="118"/>
      <c r="O52" s="118"/>
      <c r="P52" s="118"/>
      <c r="Q52" s="118"/>
      <c r="R52" s="118"/>
      <c r="S52" s="118"/>
      <c r="T52" s="118"/>
      <c r="U52" s="118"/>
      <c r="V52" s="118"/>
      <c r="W52" s="118"/>
      <c r="X52" s="118"/>
      <c r="Y52" s="118"/>
      <c r="Z52" s="118"/>
    </row>
    <row r="53" spans="1:26" ht="15.75" hidden="1" customHeight="1" x14ac:dyDescent="0.15">
      <c r="A53" s="94"/>
      <c r="B53" s="94"/>
      <c r="C53" s="118"/>
      <c r="D53" s="118"/>
      <c r="E53" s="118"/>
      <c r="F53" s="118"/>
      <c r="G53" s="118"/>
      <c r="H53" s="118"/>
      <c r="I53" s="139"/>
      <c r="J53" s="118"/>
      <c r="K53" s="118"/>
      <c r="L53" s="118"/>
      <c r="M53" s="118"/>
      <c r="N53" s="118"/>
      <c r="O53" s="118"/>
      <c r="P53" s="118"/>
      <c r="Q53" s="118"/>
      <c r="R53" s="118"/>
      <c r="S53" s="118"/>
      <c r="T53" s="118"/>
      <c r="U53" s="118"/>
      <c r="V53" s="118"/>
      <c r="W53" s="118"/>
      <c r="X53" s="118"/>
      <c r="Y53" s="118"/>
      <c r="Z53" s="118"/>
    </row>
    <row r="54" spans="1:26" ht="15.75" hidden="1" customHeight="1" x14ac:dyDescent="0.15">
      <c r="A54" s="94"/>
      <c r="B54" s="94"/>
      <c r="C54" s="118"/>
      <c r="D54" s="118"/>
      <c r="E54" s="118"/>
      <c r="F54" s="118"/>
      <c r="G54" s="118"/>
      <c r="H54" s="118"/>
      <c r="I54" s="139"/>
      <c r="J54" s="118"/>
      <c r="K54" s="118"/>
      <c r="L54" s="118"/>
      <c r="M54" s="118"/>
      <c r="N54" s="118"/>
      <c r="O54" s="118"/>
      <c r="P54" s="118"/>
      <c r="Q54" s="118"/>
      <c r="R54" s="118"/>
      <c r="S54" s="118"/>
      <c r="T54" s="118"/>
      <c r="U54" s="118"/>
      <c r="V54" s="118"/>
      <c r="W54" s="118"/>
      <c r="X54" s="118"/>
      <c r="Y54" s="118"/>
      <c r="Z54" s="118"/>
    </row>
    <row r="55" spans="1:26" ht="15.75" hidden="1" customHeight="1" x14ac:dyDescent="0.15">
      <c r="A55" s="94"/>
      <c r="B55" s="94"/>
      <c r="C55" s="118"/>
      <c r="D55" s="118"/>
      <c r="E55" s="118"/>
      <c r="F55" s="118"/>
      <c r="G55" s="118"/>
      <c r="H55" s="118"/>
      <c r="I55" s="139"/>
      <c r="J55" s="118"/>
      <c r="K55" s="118"/>
      <c r="L55" s="118"/>
      <c r="M55" s="118"/>
      <c r="N55" s="118"/>
      <c r="O55" s="118"/>
      <c r="P55" s="118"/>
      <c r="Q55" s="118"/>
      <c r="R55" s="118"/>
      <c r="S55" s="118"/>
      <c r="T55" s="118"/>
      <c r="U55" s="118"/>
      <c r="V55" s="118"/>
      <c r="W55" s="118"/>
      <c r="X55" s="118"/>
      <c r="Y55" s="118"/>
      <c r="Z55" s="118"/>
    </row>
    <row r="56" spans="1:26" ht="15.75" hidden="1" customHeight="1" x14ac:dyDescent="0.15">
      <c r="A56" s="94"/>
      <c r="B56" s="94"/>
      <c r="C56" s="118"/>
      <c r="D56" s="118"/>
      <c r="E56" s="118"/>
      <c r="F56" s="118"/>
      <c r="G56" s="118"/>
      <c r="H56" s="118"/>
      <c r="I56" s="139"/>
      <c r="J56" s="118"/>
      <c r="K56" s="118"/>
      <c r="L56" s="118"/>
      <c r="M56" s="118"/>
      <c r="N56" s="118"/>
      <c r="O56" s="118"/>
      <c r="P56" s="118"/>
      <c r="Q56" s="118"/>
      <c r="R56" s="118"/>
      <c r="S56" s="118"/>
      <c r="T56" s="118"/>
      <c r="U56" s="118"/>
      <c r="V56" s="118"/>
      <c r="W56" s="118"/>
      <c r="X56" s="118"/>
      <c r="Y56" s="118"/>
      <c r="Z56" s="118"/>
    </row>
    <row r="57" spans="1:26" ht="15.75" hidden="1" customHeight="1" x14ac:dyDescent="0.15">
      <c r="A57" s="94"/>
      <c r="B57" s="94"/>
      <c r="C57" s="118"/>
      <c r="D57" s="118"/>
      <c r="E57" s="118"/>
      <c r="F57" s="118"/>
      <c r="G57" s="118"/>
      <c r="H57" s="118"/>
      <c r="I57" s="139"/>
      <c r="J57" s="118"/>
      <c r="K57" s="118"/>
      <c r="L57" s="118"/>
      <c r="M57" s="118"/>
      <c r="N57" s="118"/>
      <c r="O57" s="118"/>
      <c r="P57" s="118"/>
      <c r="Q57" s="118"/>
      <c r="R57" s="118"/>
      <c r="S57" s="118"/>
      <c r="T57" s="118"/>
      <c r="U57" s="118"/>
      <c r="V57" s="118"/>
      <c r="W57" s="118"/>
      <c r="X57" s="118"/>
      <c r="Y57" s="118"/>
      <c r="Z57" s="118"/>
    </row>
    <row r="58" spans="1:26" ht="15.75" hidden="1" customHeight="1" x14ac:dyDescent="0.15">
      <c r="A58" s="94"/>
      <c r="B58" s="94"/>
      <c r="C58" s="118"/>
      <c r="D58" s="118"/>
      <c r="E58" s="118"/>
      <c r="F58" s="118"/>
      <c r="G58" s="118"/>
      <c r="H58" s="118"/>
      <c r="I58" s="139"/>
      <c r="J58" s="118"/>
      <c r="K58" s="118"/>
      <c r="L58" s="118"/>
      <c r="M58" s="118"/>
      <c r="N58" s="118"/>
      <c r="O58" s="118"/>
      <c r="P58" s="118"/>
      <c r="Q58" s="118"/>
      <c r="R58" s="118"/>
      <c r="S58" s="118"/>
      <c r="T58" s="118"/>
      <c r="U58" s="118"/>
      <c r="V58" s="118"/>
      <c r="W58" s="118"/>
      <c r="X58" s="118"/>
      <c r="Y58" s="118"/>
      <c r="Z58" s="118"/>
    </row>
    <row r="59" spans="1:26" ht="15" customHeight="1" x14ac:dyDescent="0.15">
      <c r="A59" s="94"/>
      <c r="B59" s="94"/>
      <c r="C59" s="118"/>
      <c r="D59" s="118"/>
      <c r="E59" s="118"/>
      <c r="F59" s="118"/>
      <c r="G59" s="118"/>
      <c r="H59" s="118"/>
      <c r="I59" s="139"/>
      <c r="J59" s="118"/>
      <c r="K59" s="118"/>
      <c r="L59" s="118"/>
      <c r="M59" s="118"/>
      <c r="N59" s="118"/>
      <c r="O59" s="118"/>
      <c r="P59" s="118"/>
      <c r="Q59" s="118"/>
      <c r="R59" s="118"/>
      <c r="S59" s="118"/>
      <c r="T59" s="118"/>
      <c r="U59" s="118"/>
      <c r="V59" s="118"/>
      <c r="W59" s="118"/>
      <c r="X59" s="118"/>
      <c r="Y59" s="118"/>
      <c r="Z59" s="118"/>
    </row>
    <row r="60" spans="1:26" ht="20.100000000000001" customHeight="1" x14ac:dyDescent="0.15">
      <c r="A60" s="94"/>
      <c r="B60" s="94"/>
      <c r="C60" s="105" t="s">
        <v>9</v>
      </c>
      <c r="D60" s="106"/>
      <c r="E60" s="106"/>
      <c r="F60" s="106"/>
      <c r="G60" s="106"/>
      <c r="H60" s="107"/>
      <c r="I60" s="140"/>
    </row>
    <row r="61" spans="1:26" ht="15" customHeight="1" x14ac:dyDescent="0.15">
      <c r="A61" s="94"/>
      <c r="B61" s="94"/>
      <c r="C61" s="108"/>
      <c r="D61" s="109"/>
      <c r="E61" s="109"/>
      <c r="F61" s="109"/>
      <c r="G61" s="109"/>
      <c r="H61" s="109"/>
      <c r="I61" s="110"/>
      <c r="J61" s="110"/>
      <c r="K61" s="110"/>
      <c r="L61" s="110"/>
      <c r="M61" s="110"/>
      <c r="N61" s="110"/>
      <c r="O61" s="110"/>
      <c r="P61" s="110"/>
      <c r="Q61" s="110"/>
      <c r="R61" s="110"/>
      <c r="S61" s="110"/>
      <c r="T61" s="110"/>
      <c r="U61" s="110"/>
      <c r="V61" s="110"/>
      <c r="W61" s="110"/>
      <c r="X61" s="110"/>
      <c r="Y61" s="110"/>
      <c r="Z61" s="111"/>
    </row>
    <row r="62" spans="1:26" ht="20.100000000000001" customHeight="1" x14ac:dyDescent="0.15">
      <c r="A62" s="94"/>
      <c r="B62" s="94"/>
      <c r="C62" s="108"/>
      <c r="D62" s="141" t="s">
        <v>66</v>
      </c>
      <c r="E62" s="141"/>
      <c r="F62" s="141"/>
      <c r="G62" s="141"/>
      <c r="H62" s="141"/>
      <c r="I62" s="141"/>
      <c r="J62" s="141"/>
      <c r="K62" s="141"/>
      <c r="L62" s="141"/>
      <c r="M62" s="141"/>
      <c r="N62" s="141"/>
      <c r="O62" s="141"/>
      <c r="P62" s="141"/>
      <c r="Q62" s="141"/>
      <c r="R62" s="141"/>
      <c r="S62" s="141"/>
      <c r="T62" s="141"/>
      <c r="U62" s="141"/>
      <c r="V62" s="141"/>
      <c r="W62" s="141"/>
      <c r="X62" s="141"/>
      <c r="Y62" s="141"/>
      <c r="Z62" s="117"/>
    </row>
    <row r="63" spans="1:26" ht="20.100000000000001" customHeight="1" x14ac:dyDescent="0.15">
      <c r="A63" s="94">
        <f>IFERROR(IF(AND($I63&lt;&gt;"しない", $I63&lt;&gt;"する"),1001,0),3)</f>
        <v>1001</v>
      </c>
      <c r="B63" s="94"/>
      <c r="C63" s="112"/>
      <c r="D63" s="113">
        <v>1</v>
      </c>
      <c r="E63" s="118" t="s">
        <v>10</v>
      </c>
      <c r="F63" s="118"/>
      <c r="G63" s="118"/>
      <c r="H63" s="118"/>
      <c r="I63" s="49"/>
      <c r="J63" s="49"/>
      <c r="K63" s="49"/>
      <c r="L63" s="49"/>
      <c r="M63" s="49"/>
      <c r="N63" s="118"/>
      <c r="O63" s="118"/>
      <c r="P63" s="118"/>
      <c r="Q63" s="118"/>
      <c r="R63" s="118"/>
      <c r="S63" s="118"/>
      <c r="T63" s="118"/>
      <c r="U63" s="118"/>
      <c r="V63" s="118"/>
      <c r="W63" s="118"/>
      <c r="X63" s="118"/>
      <c r="Y63" s="118"/>
      <c r="Z63" s="117"/>
    </row>
    <row r="64" spans="1:26" ht="20.100000000000001" customHeight="1" x14ac:dyDescent="0.15">
      <c r="A64" s="94"/>
      <c r="B64" s="94"/>
      <c r="C64" s="112"/>
      <c r="D64" s="118"/>
      <c r="E64" s="118"/>
      <c r="F64" s="118"/>
      <c r="G64" s="118"/>
      <c r="H64" s="118"/>
      <c r="I64" s="124"/>
      <c r="J64" s="120" t="s">
        <v>69</v>
      </c>
      <c r="K64" s="119"/>
      <c r="L64" s="119"/>
      <c r="M64" s="119"/>
      <c r="N64" s="119"/>
      <c r="O64" s="119"/>
      <c r="P64" s="119"/>
      <c r="Q64" s="119"/>
      <c r="R64" s="119"/>
      <c r="S64" s="119"/>
      <c r="T64" s="119"/>
      <c r="U64" s="119"/>
      <c r="V64" s="119"/>
      <c r="W64" s="119"/>
      <c r="X64" s="119"/>
      <c r="Y64" s="119"/>
      <c r="Z64" s="117"/>
    </row>
    <row r="65" spans="1:26" ht="20.100000000000001" hidden="1" customHeight="1" x14ac:dyDescent="0.15">
      <c r="A65" s="94"/>
      <c r="B65" s="94"/>
      <c r="C65" s="112"/>
      <c r="D65" s="118"/>
      <c r="E65" s="118"/>
      <c r="F65" s="118"/>
      <c r="G65" s="118"/>
      <c r="H65" s="118"/>
      <c r="I65" s="124"/>
      <c r="J65" s="119"/>
      <c r="K65" s="119"/>
      <c r="L65" s="119"/>
      <c r="M65" s="119"/>
      <c r="N65" s="119"/>
      <c r="O65" s="119"/>
      <c r="P65" s="119"/>
      <c r="Q65" s="119"/>
      <c r="R65" s="119"/>
      <c r="S65" s="119"/>
      <c r="T65" s="119"/>
      <c r="U65" s="119"/>
      <c r="V65" s="119"/>
      <c r="W65" s="119"/>
      <c r="X65" s="119"/>
      <c r="Y65" s="119"/>
      <c r="Z65" s="117"/>
    </row>
    <row r="66" spans="1:26" ht="20.100000000000001" hidden="1" customHeight="1" x14ac:dyDescent="0.15">
      <c r="A66" s="94"/>
      <c r="B66" s="94"/>
      <c r="C66" s="112"/>
      <c r="D66" s="118"/>
      <c r="E66" s="118"/>
      <c r="F66" s="118"/>
      <c r="G66" s="118"/>
      <c r="H66" s="118"/>
      <c r="I66" s="124"/>
      <c r="J66" s="119"/>
      <c r="K66" s="119"/>
      <c r="L66" s="119"/>
      <c r="M66" s="119"/>
      <c r="N66" s="119"/>
      <c r="O66" s="119"/>
      <c r="P66" s="119"/>
      <c r="Q66" s="119"/>
      <c r="R66" s="119"/>
      <c r="S66" s="119"/>
      <c r="T66" s="119"/>
      <c r="U66" s="119"/>
      <c r="V66" s="119"/>
      <c r="W66" s="119"/>
      <c r="X66" s="119"/>
      <c r="Y66" s="119"/>
      <c r="Z66" s="117"/>
    </row>
    <row r="67" spans="1:26" ht="20.100000000000001" hidden="1" customHeight="1" x14ac:dyDescent="0.15">
      <c r="A67" s="94"/>
      <c r="B67" s="94"/>
      <c r="C67" s="112"/>
      <c r="D67" s="118"/>
      <c r="E67" s="118"/>
      <c r="F67" s="118"/>
      <c r="G67" s="118"/>
      <c r="H67" s="118"/>
      <c r="I67" s="124"/>
      <c r="J67" s="119"/>
      <c r="K67" s="119"/>
      <c r="L67" s="119"/>
      <c r="M67" s="119"/>
      <c r="N67" s="119"/>
      <c r="O67" s="119"/>
      <c r="P67" s="119"/>
      <c r="Q67" s="119"/>
      <c r="R67" s="119"/>
      <c r="S67" s="119"/>
      <c r="T67" s="119"/>
      <c r="U67" s="119"/>
      <c r="V67" s="119"/>
      <c r="W67" s="119"/>
      <c r="X67" s="119"/>
      <c r="Y67" s="119"/>
      <c r="Z67" s="117"/>
    </row>
    <row r="68" spans="1:26" ht="20.100000000000001" hidden="1" customHeight="1" x14ac:dyDescent="0.15">
      <c r="A68" s="94"/>
      <c r="B68" s="94"/>
      <c r="C68" s="112"/>
      <c r="D68" s="118"/>
      <c r="E68" s="118"/>
      <c r="F68" s="118"/>
      <c r="G68" s="118"/>
      <c r="H68" s="118"/>
      <c r="I68" s="124"/>
      <c r="J68" s="119"/>
      <c r="K68" s="119"/>
      <c r="L68" s="119"/>
      <c r="M68" s="119"/>
      <c r="N68" s="119"/>
      <c r="O68" s="119"/>
      <c r="P68" s="119"/>
      <c r="Q68" s="119"/>
      <c r="R68" s="119"/>
      <c r="S68" s="119"/>
      <c r="T68" s="119"/>
      <c r="U68" s="119"/>
      <c r="V68" s="119"/>
      <c r="W68" s="119"/>
      <c r="X68" s="119"/>
      <c r="Y68" s="119"/>
      <c r="Z68" s="117"/>
    </row>
    <row r="69" spans="1:26" ht="20.100000000000001" customHeight="1" x14ac:dyDescent="0.15">
      <c r="A69" s="94">
        <f>IFERROR(IF(OR(AND($I63="する",TRIM($I69)=""),AND($I63="しない",NOT(ISBLANK($I69)))),1001,0),3)</f>
        <v>0</v>
      </c>
      <c r="B69" s="94"/>
      <c r="C69" s="112"/>
      <c r="D69" s="113">
        <v>2</v>
      </c>
      <c r="E69" s="89" t="s">
        <v>0</v>
      </c>
      <c r="I69" s="59"/>
      <c r="J69" s="60"/>
      <c r="K69" s="60"/>
      <c r="L69" s="60"/>
      <c r="M69" s="60"/>
      <c r="N69" s="118"/>
      <c r="O69" s="118"/>
      <c r="P69" s="118"/>
      <c r="Q69" s="118"/>
      <c r="R69" s="118"/>
      <c r="S69" s="118"/>
      <c r="T69" s="118"/>
      <c r="U69" s="118"/>
      <c r="V69" s="118"/>
      <c r="W69" s="118"/>
      <c r="X69" s="118"/>
      <c r="Y69" s="118"/>
      <c r="Z69" s="117"/>
    </row>
    <row r="70" spans="1:26" ht="20.100000000000001" customHeight="1" x14ac:dyDescent="0.15">
      <c r="A70" s="94"/>
      <c r="B70" s="94"/>
      <c r="C70" s="112"/>
      <c r="D70" s="113"/>
      <c r="E70" s="118"/>
      <c r="F70" s="118"/>
      <c r="G70" s="118"/>
      <c r="H70" s="118"/>
      <c r="I70" s="115"/>
      <c r="J70" s="120" t="s">
        <v>133</v>
      </c>
      <c r="K70" s="119"/>
      <c r="L70" s="119"/>
      <c r="M70" s="119"/>
      <c r="N70" s="119"/>
      <c r="O70" s="119"/>
      <c r="P70" s="119"/>
      <c r="Q70" s="119"/>
      <c r="R70" s="119"/>
      <c r="S70" s="119"/>
      <c r="T70" s="119"/>
      <c r="U70" s="119"/>
      <c r="V70" s="119"/>
      <c r="W70" s="119"/>
      <c r="X70" s="119"/>
      <c r="Y70" s="119"/>
      <c r="Z70" s="117"/>
    </row>
    <row r="71" spans="1:26" ht="20.100000000000001" customHeight="1" x14ac:dyDescent="0.15">
      <c r="A71" s="94">
        <f>IFERROR(IF(OR(AND($I63="する",AND($I71&lt;&gt;"", OR(ISERROR(FIND("@"&amp;LEFT($I71,3)&amp;"@", 都道府県3))=FALSE, ISERROR(FIND("@"&amp;LEFT($I71,4)&amp;"@",都道府県4))=FALSE))=FALSE),AND($I63="しない",NOT(ISBLANK($I71)))),1001,0),3)</f>
        <v>0</v>
      </c>
      <c r="B71" s="94"/>
      <c r="C71" s="112"/>
      <c r="D71" s="113">
        <v>3</v>
      </c>
      <c r="E71" s="89" t="s">
        <v>107</v>
      </c>
      <c r="I71" s="54"/>
      <c r="J71" s="54"/>
      <c r="K71" s="54"/>
      <c r="L71" s="54"/>
      <c r="M71" s="54"/>
      <c r="N71" s="54"/>
      <c r="O71" s="54"/>
      <c r="P71" s="54"/>
      <c r="Q71" s="55"/>
      <c r="R71" s="54"/>
      <c r="S71" s="54"/>
      <c r="T71" s="54"/>
      <c r="U71" s="54"/>
      <c r="V71" s="54"/>
      <c r="W71" s="54"/>
      <c r="X71" s="54"/>
      <c r="Y71" s="54"/>
      <c r="Z71" s="117"/>
    </row>
    <row r="72" spans="1:26" ht="20.100000000000001" customHeight="1" x14ac:dyDescent="0.15">
      <c r="A72" s="94"/>
      <c r="B72" s="94"/>
      <c r="C72" s="112"/>
      <c r="D72" s="113"/>
      <c r="E72" s="118"/>
      <c r="F72" s="118"/>
      <c r="G72" s="118"/>
      <c r="H72" s="118"/>
      <c r="I72" s="115"/>
      <c r="J72" s="120" t="s">
        <v>228</v>
      </c>
      <c r="K72" s="119"/>
      <c r="L72" s="119"/>
      <c r="M72" s="119"/>
      <c r="N72" s="119"/>
      <c r="O72" s="119"/>
      <c r="P72" s="119"/>
      <c r="Q72" s="119"/>
      <c r="R72" s="119"/>
      <c r="S72" s="119"/>
      <c r="T72" s="119"/>
      <c r="U72" s="119"/>
      <c r="V72" s="119"/>
      <c r="W72" s="119"/>
      <c r="X72" s="119"/>
      <c r="Y72" s="119"/>
      <c r="Z72" s="117"/>
    </row>
    <row r="73" spans="1:26" ht="20.100000000000001" customHeight="1" x14ac:dyDescent="0.15">
      <c r="A73" s="94">
        <f>IFERROR(IF(OR(AND($I63="する",TRIM($I73)=""),AND($I63="しない",NOT(ISBLANK($I73)))),1001,0),3)</f>
        <v>0</v>
      </c>
      <c r="B73" s="94"/>
      <c r="C73" s="112"/>
      <c r="D73" s="113">
        <v>4</v>
      </c>
      <c r="E73" s="89" t="s">
        <v>116</v>
      </c>
      <c r="I73" s="49"/>
      <c r="J73" s="49"/>
      <c r="K73" s="49"/>
      <c r="L73" s="49"/>
      <c r="M73" s="49"/>
      <c r="N73" s="49"/>
      <c r="O73" s="49"/>
      <c r="P73" s="49"/>
      <c r="Q73" s="56"/>
      <c r="R73" s="49"/>
      <c r="S73" s="49"/>
      <c r="T73" s="49"/>
      <c r="U73" s="49"/>
      <c r="V73" s="49"/>
      <c r="W73" s="49"/>
      <c r="X73" s="49"/>
      <c r="Y73" s="49"/>
      <c r="Z73" s="117"/>
    </row>
    <row r="74" spans="1:26" ht="30" customHeight="1" x14ac:dyDescent="0.15">
      <c r="A74" s="94"/>
      <c r="B74" s="94"/>
      <c r="C74" s="121"/>
      <c r="D74" s="118"/>
      <c r="I74" s="115"/>
      <c r="J74" s="126" t="s">
        <v>137</v>
      </c>
      <c r="K74" s="126"/>
      <c r="L74" s="126"/>
      <c r="M74" s="126"/>
      <c r="N74" s="126"/>
      <c r="O74" s="126"/>
      <c r="P74" s="126"/>
      <c r="Q74" s="126"/>
      <c r="R74" s="126"/>
      <c r="S74" s="126"/>
      <c r="T74" s="126"/>
      <c r="U74" s="126"/>
      <c r="V74" s="126"/>
      <c r="W74" s="126"/>
      <c r="X74" s="126"/>
      <c r="Y74" s="126"/>
      <c r="Z74" s="117"/>
    </row>
    <row r="75" spans="1:26" ht="20.100000000000001" customHeight="1" x14ac:dyDescent="0.15">
      <c r="A75" s="94">
        <f>IFERROR(IF(OR(AND($I63="する",TRIM($I75)=""),AND($I63="しない",NOT(ISBLANK($I75)))),1001,0),3)</f>
        <v>0</v>
      </c>
      <c r="B75" s="94"/>
      <c r="C75" s="112"/>
      <c r="D75" s="113">
        <v>5</v>
      </c>
      <c r="E75" s="89" t="s">
        <v>1</v>
      </c>
      <c r="I75" s="49"/>
      <c r="J75" s="49"/>
      <c r="K75" s="49"/>
      <c r="L75" s="49"/>
      <c r="M75" s="49"/>
      <c r="N75" s="49"/>
      <c r="O75" s="49"/>
      <c r="P75" s="49"/>
      <c r="Q75" s="49"/>
      <c r="R75" s="49"/>
      <c r="S75" s="49"/>
      <c r="T75" s="49"/>
      <c r="U75" s="49"/>
      <c r="V75" s="49"/>
      <c r="W75" s="49"/>
      <c r="X75" s="49"/>
      <c r="Y75" s="49"/>
      <c r="Z75" s="117"/>
    </row>
    <row r="76" spans="1:26" ht="30" customHeight="1" x14ac:dyDescent="0.15">
      <c r="A76" s="94"/>
      <c r="B76" s="94"/>
      <c r="C76" s="121"/>
      <c r="D76" s="118"/>
      <c r="E76" s="118"/>
      <c r="F76" s="118"/>
      <c r="G76" s="118"/>
      <c r="H76" s="118"/>
      <c r="I76" s="115"/>
      <c r="J76" s="126" t="s">
        <v>138</v>
      </c>
      <c r="K76" s="126"/>
      <c r="L76" s="126"/>
      <c r="M76" s="126"/>
      <c r="N76" s="126"/>
      <c r="O76" s="126"/>
      <c r="P76" s="126"/>
      <c r="Q76" s="126"/>
      <c r="R76" s="126"/>
      <c r="S76" s="126"/>
      <c r="T76" s="126"/>
      <c r="U76" s="126"/>
      <c r="V76" s="126"/>
      <c r="W76" s="126"/>
      <c r="X76" s="126"/>
      <c r="Y76" s="126"/>
      <c r="Z76" s="117"/>
    </row>
    <row r="77" spans="1:26" ht="20.100000000000001" customHeight="1" x14ac:dyDescent="0.15">
      <c r="A77" s="94">
        <f>IFERROR(IF(OR(AND($I63="する",TRIM($I77)=""),AND($I63="しない",NOT(ISBLANK($I77)))),1001,0),3)</f>
        <v>0</v>
      </c>
      <c r="B77" s="94"/>
      <c r="C77" s="112"/>
      <c r="D77" s="113">
        <v>6</v>
      </c>
      <c r="E77" s="89" t="s">
        <v>111</v>
      </c>
      <c r="I77" s="49"/>
      <c r="J77" s="49"/>
      <c r="K77" s="49"/>
      <c r="L77" s="49"/>
      <c r="M77" s="49"/>
      <c r="N77" s="49"/>
      <c r="O77" s="49"/>
      <c r="P77" s="49"/>
      <c r="Q77" s="49"/>
      <c r="R77" s="49"/>
      <c r="S77" s="49"/>
      <c r="T77" s="49"/>
      <c r="U77" s="49"/>
      <c r="V77" s="49"/>
      <c r="W77" s="49"/>
      <c r="X77" s="49"/>
      <c r="Y77" s="49"/>
      <c r="Z77" s="117"/>
    </row>
    <row r="78" spans="1:26" ht="20.100000000000001" customHeight="1" x14ac:dyDescent="0.15">
      <c r="A78" s="94"/>
      <c r="B78" s="94"/>
      <c r="C78" s="121"/>
      <c r="D78" s="118"/>
      <c r="E78" s="118"/>
      <c r="F78" s="118"/>
      <c r="G78" s="118"/>
      <c r="H78" s="118"/>
      <c r="I78" s="115"/>
      <c r="J78" s="131" t="s">
        <v>123</v>
      </c>
      <c r="K78" s="119"/>
      <c r="L78" s="119"/>
      <c r="M78" s="119"/>
      <c r="N78" s="119"/>
      <c r="O78" s="119"/>
      <c r="P78" s="119"/>
      <c r="Q78" s="119"/>
      <c r="R78" s="119"/>
      <c r="S78" s="119"/>
      <c r="T78" s="119"/>
      <c r="U78" s="119"/>
      <c r="V78" s="119"/>
      <c r="W78" s="119"/>
      <c r="X78" s="119"/>
      <c r="Y78" s="119"/>
      <c r="Z78" s="117"/>
    </row>
    <row r="79" spans="1:26" ht="20.100000000000001" customHeight="1" x14ac:dyDescent="0.15">
      <c r="A79" s="94">
        <f>IFERROR(IF(OR(AND($I63="する",OR(TRIM($I79)="", NOT(OR(IFERROR(SEARCH(" ",$I79),0)&gt;0, IFERROR(SEARCH("　",$I79),0)&gt;0)))),AND($I63="しない",NOT(ISBLANK($I79)))),1001,0),3)</f>
        <v>0</v>
      </c>
      <c r="B79" s="94"/>
      <c r="C79" s="112"/>
      <c r="D79" s="113">
        <v>7</v>
      </c>
      <c r="E79" s="89" t="s">
        <v>112</v>
      </c>
      <c r="I79" s="49"/>
      <c r="J79" s="49"/>
      <c r="K79" s="49"/>
      <c r="L79" s="49"/>
      <c r="M79" s="49"/>
      <c r="N79" s="49"/>
      <c r="O79" s="49"/>
      <c r="P79" s="49"/>
      <c r="Q79" s="49"/>
      <c r="R79" s="49"/>
      <c r="S79" s="49"/>
      <c r="T79" s="49"/>
      <c r="U79" s="49"/>
      <c r="V79" s="49"/>
      <c r="W79" s="49"/>
      <c r="X79" s="49"/>
      <c r="Y79" s="49"/>
      <c r="Z79" s="117"/>
    </row>
    <row r="80" spans="1:26" ht="20.100000000000001" customHeight="1" x14ac:dyDescent="0.15">
      <c r="A80" s="94"/>
      <c r="B80" s="94"/>
      <c r="C80" s="121"/>
      <c r="D80" s="118"/>
      <c r="E80" s="142" t="s">
        <v>118</v>
      </c>
      <c r="F80" s="118"/>
      <c r="G80" s="118"/>
      <c r="H80" s="118"/>
      <c r="I80" s="124"/>
      <c r="J80" s="120" t="s">
        <v>113</v>
      </c>
      <c r="K80" s="120"/>
      <c r="L80" s="120"/>
      <c r="M80" s="120"/>
      <c r="N80" s="120"/>
      <c r="O80" s="120"/>
      <c r="P80" s="120"/>
      <c r="Q80" s="120"/>
      <c r="R80" s="120"/>
      <c r="S80" s="120"/>
      <c r="T80" s="120"/>
      <c r="U80" s="120"/>
      <c r="V80" s="120"/>
      <c r="W80" s="120"/>
      <c r="X80" s="120"/>
      <c r="Y80" s="120"/>
      <c r="Z80" s="117"/>
    </row>
    <row r="81" spans="1:27" ht="20.100000000000001" customHeight="1" x14ac:dyDescent="0.15">
      <c r="A81" s="94">
        <f>IFERROR(IF(OR(AND($I63="する",OR(TRIM($I81)="", NOT(OR(IFERROR(SEARCH(" ",$I81),0)&gt;0, IFERROR(SEARCH("　",$I81),0)&gt;0)))),AND($I63="しない",NOT(ISBLANK($I81)))),1001,0),3)</f>
        <v>0</v>
      </c>
      <c r="B81" s="94"/>
      <c r="C81" s="112"/>
      <c r="D81" s="113">
        <v>8</v>
      </c>
      <c r="E81" s="89" t="s">
        <v>112</v>
      </c>
      <c r="I81" s="49"/>
      <c r="J81" s="49"/>
      <c r="K81" s="49"/>
      <c r="L81" s="49"/>
      <c r="M81" s="49"/>
      <c r="N81" s="49"/>
      <c r="O81" s="49"/>
      <c r="P81" s="49"/>
      <c r="Q81" s="49"/>
      <c r="R81" s="49"/>
      <c r="S81" s="49"/>
      <c r="T81" s="49"/>
      <c r="U81" s="49"/>
      <c r="V81" s="49"/>
      <c r="W81" s="49"/>
      <c r="X81" s="49"/>
      <c r="Y81" s="49"/>
      <c r="Z81" s="117"/>
    </row>
    <row r="82" spans="1:27" ht="20.100000000000001" customHeight="1" x14ac:dyDescent="0.15">
      <c r="A82" s="94"/>
      <c r="B82" s="94"/>
      <c r="C82" s="121"/>
      <c r="D82" s="118"/>
      <c r="E82" s="118"/>
      <c r="F82" s="118"/>
      <c r="G82" s="118"/>
      <c r="H82" s="118"/>
      <c r="I82" s="124"/>
      <c r="J82" s="120" t="s">
        <v>5</v>
      </c>
      <c r="K82" s="120"/>
      <c r="L82" s="120"/>
      <c r="M82" s="120"/>
      <c r="N82" s="120"/>
      <c r="O82" s="120"/>
      <c r="P82" s="120"/>
      <c r="Q82" s="120"/>
      <c r="R82" s="120"/>
      <c r="S82" s="120"/>
      <c r="T82" s="120"/>
      <c r="U82" s="120"/>
      <c r="V82" s="120"/>
      <c r="W82" s="120"/>
      <c r="X82" s="120"/>
      <c r="Y82" s="120"/>
      <c r="Z82" s="117"/>
    </row>
    <row r="83" spans="1:27" ht="20.100000000000001" customHeight="1" x14ac:dyDescent="0.15">
      <c r="A83" s="94">
        <f>IFERROR(IF(OR(AND($I63="する",NOT(AND(TRIM($I83)&lt;&gt;"",ISNUMBER(VALUE(SUBSTITUTE($I83,"-",""))),IFERROR(SEARCH("-",$I83),0)&gt;0))), AND($I63="しない",NOT(ISBLANK($I83)))),1001,0),3)</f>
        <v>0</v>
      </c>
      <c r="B83" s="94"/>
      <c r="C83" s="112"/>
      <c r="D83" s="113">
        <v>9</v>
      </c>
      <c r="E83" s="89" t="s">
        <v>3</v>
      </c>
      <c r="I83" s="49"/>
      <c r="J83" s="49"/>
      <c r="K83" s="49"/>
      <c r="L83" s="49"/>
      <c r="M83" s="49"/>
      <c r="O83" s="125" t="s">
        <v>101</v>
      </c>
      <c r="P83" s="1"/>
      <c r="Q83" s="89" t="s">
        <v>102</v>
      </c>
      <c r="Y83" s="119"/>
      <c r="Z83" s="117"/>
    </row>
    <row r="84" spans="1:27" ht="20.100000000000001" customHeight="1" x14ac:dyDescent="0.15">
      <c r="A84" s="94">
        <f>IFERROR(IF(AND($I63="しない",NOT(ISBLANK($P83))),1001,0),3)</f>
        <v>0</v>
      </c>
      <c r="B84" s="94"/>
      <c r="C84" s="121"/>
      <c r="D84" s="118"/>
      <c r="E84" s="118"/>
      <c r="F84" s="118"/>
      <c r="G84" s="118"/>
      <c r="H84" s="118"/>
      <c r="I84" s="115"/>
      <c r="J84" s="120" t="s">
        <v>114</v>
      </c>
      <c r="K84" s="119"/>
      <c r="L84" s="119"/>
      <c r="M84" s="119"/>
      <c r="N84" s="119"/>
      <c r="O84" s="119"/>
      <c r="P84" s="119"/>
      <c r="Q84" s="119"/>
      <c r="R84" s="119"/>
      <c r="S84" s="119"/>
      <c r="T84" s="119"/>
      <c r="U84" s="119"/>
      <c r="V84" s="119"/>
      <c r="W84" s="119"/>
      <c r="X84" s="119"/>
      <c r="Y84" s="119"/>
      <c r="Z84" s="117"/>
    </row>
    <row r="85" spans="1:27" ht="20.100000000000001" customHeight="1" x14ac:dyDescent="0.15">
      <c r="A85" s="94">
        <f>IFERROR(IF(OR(AND($I63="する",NOT(AND(TRIM($I85)&lt;&gt;"",ISNUMBER(VALUE(SUBSTITUTE($I85,"-",""))),IFERROR(SEARCH("-",$I85),0)&gt;0))), AND($I63="しない",NOT(ISBLANK($I85)))),1001,0),3)</f>
        <v>0</v>
      </c>
      <c r="B85" s="94"/>
      <c r="C85" s="112"/>
      <c r="D85" s="113">
        <v>10</v>
      </c>
      <c r="E85" s="89" t="s">
        <v>4</v>
      </c>
      <c r="I85" s="49"/>
      <c r="J85" s="49"/>
      <c r="K85" s="49"/>
      <c r="L85" s="49"/>
      <c r="M85" s="49"/>
      <c r="N85" s="119"/>
      <c r="O85" s="119"/>
      <c r="P85" s="119"/>
      <c r="Q85" s="119"/>
      <c r="R85" s="119"/>
      <c r="S85" s="119"/>
      <c r="T85" s="119"/>
      <c r="U85" s="119"/>
      <c r="V85" s="119"/>
      <c r="W85" s="119"/>
      <c r="X85" s="119"/>
      <c r="Y85" s="119"/>
      <c r="Z85" s="117"/>
    </row>
    <row r="86" spans="1:27" ht="30" customHeight="1" x14ac:dyDescent="0.15">
      <c r="A86" s="94"/>
      <c r="B86" s="94"/>
      <c r="C86" s="121"/>
      <c r="D86" s="118"/>
      <c r="E86" s="118"/>
      <c r="F86" s="118"/>
      <c r="G86" s="118"/>
      <c r="H86" s="118"/>
      <c r="I86" s="115"/>
      <c r="J86" s="126" t="s">
        <v>225</v>
      </c>
      <c r="K86" s="126"/>
      <c r="L86" s="126"/>
      <c r="M86" s="126"/>
      <c r="N86" s="126"/>
      <c r="O86" s="126"/>
      <c r="P86" s="126"/>
      <c r="Q86" s="126"/>
      <c r="R86" s="126"/>
      <c r="S86" s="126"/>
      <c r="T86" s="126"/>
      <c r="U86" s="126"/>
      <c r="V86" s="126"/>
      <c r="W86" s="126"/>
      <c r="X86" s="126"/>
      <c r="Y86" s="126"/>
      <c r="Z86" s="117"/>
    </row>
    <row r="87" spans="1:27" ht="20.100000000000001" customHeight="1" x14ac:dyDescent="0.15">
      <c r="A87" s="94">
        <f>IFERROR(IF(OR(AND($I63="する",NOT(IFERROR(SEARCH("@",$I87),0)&gt;0)),AND($I63="しない",NOT(ISBLANK($I87)))),1001,0),3)</f>
        <v>0</v>
      </c>
      <c r="B87" s="94"/>
      <c r="C87" s="121"/>
      <c r="D87" s="113">
        <v>11</v>
      </c>
      <c r="E87" s="89" t="s">
        <v>108</v>
      </c>
      <c r="I87" s="49"/>
      <c r="J87" s="49"/>
      <c r="K87" s="49"/>
      <c r="L87" s="49"/>
      <c r="M87" s="49"/>
      <c r="N87" s="49"/>
      <c r="O87" s="49"/>
      <c r="P87" s="49"/>
      <c r="Q87" s="57"/>
      <c r="R87" s="49"/>
      <c r="S87" s="49"/>
      <c r="T87" s="49"/>
      <c r="U87" s="49"/>
      <c r="V87" s="49"/>
      <c r="W87" s="49"/>
      <c r="X87" s="49"/>
      <c r="Y87" s="49"/>
      <c r="Z87" s="117"/>
    </row>
    <row r="88" spans="1:27" ht="20.100000000000001" customHeight="1" x14ac:dyDescent="0.15">
      <c r="A88" s="94"/>
      <c r="B88" s="94"/>
      <c r="C88" s="121"/>
      <c r="D88" s="113"/>
      <c r="I88" s="115"/>
      <c r="J88" s="127" t="s">
        <v>131</v>
      </c>
      <c r="K88" s="143"/>
      <c r="L88" s="119"/>
      <c r="M88" s="119"/>
      <c r="N88" s="119"/>
      <c r="O88" s="119"/>
      <c r="P88" s="119"/>
      <c r="Q88" s="144"/>
      <c r="R88" s="119"/>
      <c r="S88" s="119"/>
      <c r="T88" s="119"/>
      <c r="U88" s="119"/>
      <c r="V88" s="119"/>
      <c r="W88" s="119"/>
      <c r="X88" s="119"/>
      <c r="Y88" s="119"/>
      <c r="Z88" s="118"/>
      <c r="AA88" s="130"/>
    </row>
    <row r="89" spans="1:27" ht="20.100000000000001" customHeight="1" x14ac:dyDescent="0.15">
      <c r="A89" s="94"/>
      <c r="B89" s="94"/>
      <c r="C89" s="133"/>
      <c r="D89" s="134"/>
      <c r="E89" s="134"/>
      <c r="F89" s="134"/>
      <c r="G89" s="134"/>
      <c r="H89" s="134"/>
      <c r="I89" s="145"/>
      <c r="J89" s="146"/>
      <c r="K89" s="147"/>
      <c r="L89" s="146"/>
      <c r="M89" s="146"/>
      <c r="N89" s="146"/>
      <c r="O89" s="146"/>
      <c r="P89" s="146"/>
      <c r="Q89" s="148"/>
      <c r="R89" s="146"/>
      <c r="S89" s="146"/>
      <c r="T89" s="146"/>
      <c r="U89" s="146"/>
      <c r="V89" s="146"/>
      <c r="W89" s="146"/>
      <c r="X89" s="146"/>
      <c r="Y89" s="146"/>
      <c r="Z89" s="134"/>
      <c r="AA89" s="130"/>
    </row>
    <row r="90" spans="1:27" ht="20.100000000000001" customHeight="1" x14ac:dyDescent="0.15">
      <c r="A90" s="94"/>
      <c r="B90" s="94"/>
      <c r="C90" s="118"/>
      <c r="D90" s="118"/>
      <c r="E90" s="118"/>
      <c r="F90" s="118"/>
      <c r="G90" s="118"/>
      <c r="H90" s="118"/>
      <c r="I90" s="138"/>
      <c r="J90" s="118"/>
      <c r="K90" s="149"/>
      <c r="L90" s="118"/>
      <c r="M90" s="118"/>
      <c r="N90" s="118"/>
      <c r="O90" s="118"/>
      <c r="P90" s="118"/>
      <c r="Q90" s="118"/>
      <c r="R90" s="118"/>
      <c r="S90" s="118"/>
      <c r="T90" s="118"/>
      <c r="U90" s="118"/>
      <c r="V90" s="118"/>
      <c r="W90" s="118"/>
      <c r="X90" s="118"/>
      <c r="Y90" s="118"/>
      <c r="Z90" s="118"/>
    </row>
    <row r="91" spans="1:27" ht="15.75" hidden="1" customHeight="1" x14ac:dyDescent="0.15">
      <c r="A91" s="94"/>
      <c r="B91" s="94"/>
      <c r="C91" s="118"/>
      <c r="D91" s="118"/>
      <c r="E91" s="118"/>
      <c r="F91" s="118"/>
      <c r="G91" s="118"/>
      <c r="H91" s="118"/>
      <c r="I91" s="138"/>
      <c r="J91" s="118"/>
      <c r="K91" s="149"/>
      <c r="L91" s="118"/>
      <c r="M91" s="118"/>
      <c r="N91" s="118"/>
      <c r="O91" s="118"/>
      <c r="P91" s="118"/>
      <c r="Q91" s="118"/>
      <c r="R91" s="118"/>
      <c r="S91" s="118"/>
      <c r="T91" s="118"/>
      <c r="U91" s="118"/>
      <c r="V91" s="118"/>
      <c r="W91" s="118"/>
      <c r="X91" s="118"/>
      <c r="Y91" s="118"/>
      <c r="Z91" s="118"/>
    </row>
    <row r="92" spans="1:27" ht="15.75" hidden="1" customHeight="1" x14ac:dyDescent="0.15">
      <c r="A92" s="94"/>
      <c r="B92" s="94"/>
      <c r="C92" s="118"/>
      <c r="D92" s="118"/>
      <c r="E92" s="118"/>
      <c r="F92" s="118"/>
      <c r="G92" s="118"/>
      <c r="H92" s="118"/>
      <c r="I92" s="138"/>
      <c r="J92" s="118"/>
      <c r="K92" s="149"/>
      <c r="L92" s="118"/>
      <c r="M92" s="118"/>
      <c r="N92" s="118"/>
      <c r="O92" s="118"/>
      <c r="P92" s="118"/>
      <c r="Q92" s="118"/>
      <c r="R92" s="118"/>
      <c r="S92" s="118"/>
      <c r="T92" s="118"/>
      <c r="U92" s="118"/>
      <c r="V92" s="118"/>
      <c r="W92" s="118"/>
      <c r="X92" s="118"/>
      <c r="Y92" s="118"/>
      <c r="Z92" s="118"/>
    </row>
    <row r="93" spans="1:27" ht="15.75" hidden="1" customHeight="1" x14ac:dyDescent="0.15">
      <c r="A93" s="94"/>
      <c r="B93" s="94"/>
      <c r="C93" s="118"/>
      <c r="D93" s="118"/>
      <c r="E93" s="118"/>
      <c r="F93" s="118"/>
      <c r="G93" s="118"/>
      <c r="H93" s="118"/>
      <c r="I93" s="138"/>
      <c r="J93" s="118"/>
      <c r="K93" s="149"/>
      <c r="L93" s="118"/>
      <c r="M93" s="118"/>
      <c r="N93" s="118"/>
      <c r="O93" s="118"/>
      <c r="P93" s="118"/>
      <c r="Q93" s="118"/>
      <c r="R93" s="118"/>
      <c r="S93" s="118"/>
      <c r="T93" s="118"/>
      <c r="U93" s="118"/>
      <c r="V93" s="118"/>
      <c r="W93" s="118"/>
      <c r="X93" s="118"/>
      <c r="Y93" s="118"/>
      <c r="Z93" s="118"/>
    </row>
    <row r="94" spans="1:27" ht="15.75" hidden="1" customHeight="1" x14ac:dyDescent="0.15">
      <c r="A94" s="94"/>
      <c r="B94" s="94"/>
      <c r="C94" s="118"/>
      <c r="D94" s="118"/>
      <c r="E94" s="118"/>
      <c r="F94" s="118"/>
      <c r="G94" s="118"/>
      <c r="H94" s="118"/>
      <c r="I94" s="138"/>
      <c r="J94" s="118"/>
      <c r="K94" s="149"/>
      <c r="L94" s="118"/>
      <c r="M94" s="118"/>
      <c r="N94" s="118"/>
      <c r="O94" s="118"/>
      <c r="P94" s="118"/>
      <c r="Q94" s="118"/>
      <c r="R94" s="118"/>
      <c r="S94" s="118"/>
      <c r="T94" s="118"/>
      <c r="U94" s="118"/>
      <c r="V94" s="118"/>
      <c r="W94" s="118"/>
      <c r="X94" s="118"/>
      <c r="Y94" s="118"/>
      <c r="Z94" s="118"/>
    </row>
    <row r="95" spans="1:27" ht="15.75" hidden="1" customHeight="1" x14ac:dyDescent="0.15">
      <c r="A95" s="94"/>
      <c r="B95" s="94"/>
      <c r="C95" s="118"/>
      <c r="D95" s="118"/>
      <c r="E95" s="118"/>
      <c r="F95" s="118"/>
      <c r="G95" s="118"/>
      <c r="H95" s="118"/>
      <c r="I95" s="138"/>
      <c r="J95" s="118"/>
      <c r="K95" s="149"/>
      <c r="L95" s="118"/>
      <c r="M95" s="118"/>
      <c r="N95" s="118"/>
      <c r="O95" s="118"/>
      <c r="P95" s="118"/>
      <c r="Q95" s="118"/>
      <c r="R95" s="118"/>
      <c r="S95" s="118"/>
      <c r="T95" s="118"/>
      <c r="U95" s="118"/>
      <c r="V95" s="118"/>
      <c r="W95" s="118"/>
      <c r="X95" s="118"/>
      <c r="Y95" s="118"/>
      <c r="Z95" s="118"/>
    </row>
    <row r="96" spans="1:27" ht="15.75" hidden="1" customHeight="1" x14ac:dyDescent="0.15">
      <c r="A96" s="94"/>
      <c r="B96" s="94"/>
      <c r="C96" s="118"/>
      <c r="D96" s="118"/>
      <c r="E96" s="118"/>
      <c r="F96" s="118"/>
      <c r="G96" s="118"/>
      <c r="H96" s="118"/>
      <c r="I96" s="138"/>
      <c r="J96" s="118"/>
      <c r="K96" s="149"/>
      <c r="L96" s="118"/>
      <c r="M96" s="118"/>
      <c r="N96" s="118"/>
      <c r="O96" s="118"/>
      <c r="P96" s="118"/>
      <c r="Q96" s="118"/>
      <c r="R96" s="118"/>
      <c r="S96" s="118"/>
      <c r="T96" s="118"/>
      <c r="U96" s="118"/>
      <c r="V96" s="118"/>
      <c r="W96" s="118"/>
      <c r="X96" s="118"/>
      <c r="Y96" s="118"/>
      <c r="Z96" s="118"/>
    </row>
    <row r="97" spans="1:26" ht="15.75" hidden="1" customHeight="1" x14ac:dyDescent="0.15">
      <c r="A97" s="94"/>
      <c r="B97" s="94"/>
      <c r="C97" s="118"/>
      <c r="D97" s="118"/>
      <c r="E97" s="118"/>
      <c r="F97" s="118"/>
      <c r="G97" s="118"/>
      <c r="H97" s="118"/>
      <c r="I97" s="138"/>
      <c r="J97" s="118"/>
      <c r="K97" s="149"/>
      <c r="L97" s="118"/>
      <c r="M97" s="118"/>
      <c r="N97" s="118"/>
      <c r="O97" s="118"/>
      <c r="P97" s="118"/>
      <c r="Q97" s="118"/>
      <c r="R97" s="118"/>
      <c r="S97" s="118"/>
      <c r="T97" s="118"/>
      <c r="U97" s="118"/>
      <c r="V97" s="118"/>
      <c r="W97" s="118"/>
      <c r="X97" s="118"/>
      <c r="Y97" s="118"/>
      <c r="Z97" s="118"/>
    </row>
    <row r="98" spans="1:26" ht="15.75" hidden="1" customHeight="1" x14ac:dyDescent="0.15">
      <c r="A98" s="94"/>
      <c r="B98" s="94"/>
      <c r="C98" s="118"/>
      <c r="D98" s="118"/>
      <c r="E98" s="118"/>
      <c r="F98" s="118"/>
      <c r="G98" s="118"/>
      <c r="H98" s="118"/>
      <c r="I98" s="138"/>
      <c r="J98" s="118"/>
      <c r="K98" s="149"/>
      <c r="L98" s="118"/>
      <c r="M98" s="118"/>
      <c r="N98" s="118"/>
      <c r="O98" s="118"/>
      <c r="P98" s="118"/>
      <c r="Q98" s="118"/>
      <c r="R98" s="118"/>
      <c r="S98" s="118"/>
      <c r="T98" s="118"/>
      <c r="U98" s="118"/>
      <c r="V98" s="118"/>
      <c r="W98" s="118"/>
      <c r="X98" s="118"/>
      <c r="Y98" s="118"/>
      <c r="Z98" s="118"/>
    </row>
    <row r="99" spans="1:26" ht="15.75" hidden="1" customHeight="1" x14ac:dyDescent="0.15">
      <c r="A99" s="94"/>
      <c r="B99" s="94"/>
      <c r="C99" s="118"/>
      <c r="D99" s="118"/>
      <c r="E99" s="118"/>
      <c r="F99" s="118"/>
      <c r="G99" s="118"/>
      <c r="H99" s="118"/>
      <c r="I99" s="138"/>
      <c r="J99" s="118"/>
      <c r="K99" s="149"/>
      <c r="L99" s="118"/>
      <c r="M99" s="118"/>
      <c r="N99" s="118"/>
      <c r="O99" s="118"/>
      <c r="P99" s="118"/>
      <c r="Q99" s="118"/>
      <c r="R99" s="118"/>
      <c r="S99" s="118"/>
      <c r="T99" s="118"/>
      <c r="U99" s="118"/>
      <c r="V99" s="118"/>
      <c r="W99" s="118"/>
      <c r="X99" s="118"/>
      <c r="Y99" s="118"/>
      <c r="Z99" s="118"/>
    </row>
    <row r="100" spans="1:26" ht="15.75" hidden="1" customHeight="1" x14ac:dyDescent="0.15">
      <c r="A100" s="94"/>
      <c r="B100" s="94"/>
      <c r="C100" s="118"/>
      <c r="D100" s="118"/>
      <c r="E100" s="118"/>
      <c r="F100" s="118"/>
      <c r="G100" s="118"/>
      <c r="H100" s="118"/>
      <c r="I100" s="138"/>
      <c r="J100" s="118"/>
      <c r="K100" s="149"/>
      <c r="L100" s="118"/>
      <c r="M100" s="118"/>
      <c r="N100" s="118"/>
      <c r="O100" s="118"/>
      <c r="P100" s="118"/>
      <c r="Q100" s="118"/>
      <c r="R100" s="118"/>
      <c r="S100" s="118"/>
      <c r="T100" s="118"/>
      <c r="U100" s="118"/>
      <c r="V100" s="118"/>
      <c r="W100" s="118"/>
      <c r="X100" s="118"/>
      <c r="Y100" s="118"/>
      <c r="Z100" s="118"/>
    </row>
    <row r="101" spans="1:26" ht="15.75" hidden="1" customHeight="1" x14ac:dyDescent="0.15">
      <c r="A101" s="94"/>
      <c r="B101" s="94"/>
      <c r="C101" s="118"/>
      <c r="D101" s="118"/>
      <c r="E101" s="118"/>
      <c r="F101" s="118"/>
      <c r="G101" s="118"/>
      <c r="H101" s="118"/>
      <c r="I101" s="138"/>
      <c r="J101" s="118"/>
      <c r="K101" s="149"/>
      <c r="L101" s="118"/>
      <c r="M101" s="118"/>
      <c r="N101" s="118"/>
      <c r="O101" s="118"/>
      <c r="P101" s="118"/>
      <c r="Q101" s="118"/>
      <c r="R101" s="118"/>
      <c r="S101" s="118"/>
      <c r="T101" s="118"/>
      <c r="U101" s="118"/>
      <c r="V101" s="118"/>
      <c r="W101" s="118"/>
      <c r="X101" s="118"/>
      <c r="Y101" s="118"/>
      <c r="Z101" s="118"/>
    </row>
    <row r="102" spans="1:26" ht="15.75" hidden="1" customHeight="1" x14ac:dyDescent="0.15">
      <c r="A102" s="94"/>
      <c r="B102" s="94"/>
      <c r="C102" s="118"/>
      <c r="D102" s="118"/>
      <c r="E102" s="118"/>
      <c r="F102" s="118"/>
      <c r="G102" s="118"/>
      <c r="H102" s="118"/>
      <c r="I102" s="138"/>
      <c r="J102" s="118"/>
      <c r="K102" s="149"/>
      <c r="L102" s="118"/>
      <c r="M102" s="118"/>
      <c r="N102" s="118"/>
      <c r="O102" s="118"/>
      <c r="P102" s="118"/>
      <c r="Q102" s="118"/>
      <c r="R102" s="118"/>
      <c r="S102" s="118"/>
      <c r="T102" s="118"/>
      <c r="U102" s="118"/>
      <c r="V102" s="118"/>
      <c r="W102" s="118"/>
      <c r="X102" s="118"/>
      <c r="Y102" s="118"/>
      <c r="Z102" s="118"/>
    </row>
    <row r="103" spans="1:26" ht="15.75" hidden="1" customHeight="1" x14ac:dyDescent="0.15">
      <c r="A103" s="94"/>
      <c r="B103" s="94"/>
      <c r="C103" s="118"/>
      <c r="D103" s="118"/>
      <c r="E103" s="118"/>
      <c r="F103" s="118"/>
      <c r="G103" s="118"/>
      <c r="H103" s="118"/>
      <c r="I103" s="138"/>
      <c r="J103" s="118"/>
      <c r="K103" s="149"/>
      <c r="L103" s="118"/>
      <c r="M103" s="118"/>
      <c r="N103" s="118"/>
      <c r="O103" s="118"/>
      <c r="P103" s="118"/>
      <c r="Q103" s="118"/>
      <c r="R103" s="118"/>
      <c r="S103" s="118"/>
      <c r="T103" s="118"/>
      <c r="U103" s="118"/>
      <c r="V103" s="118"/>
      <c r="W103" s="118"/>
      <c r="X103" s="118"/>
      <c r="Y103" s="118"/>
      <c r="Z103" s="118"/>
    </row>
    <row r="104" spans="1:26" ht="15.75" hidden="1" customHeight="1" x14ac:dyDescent="0.15">
      <c r="A104" s="94"/>
      <c r="B104" s="94"/>
      <c r="C104" s="118"/>
      <c r="D104" s="118"/>
      <c r="E104" s="118"/>
      <c r="F104" s="118"/>
      <c r="G104" s="118"/>
      <c r="H104" s="118"/>
      <c r="I104" s="138"/>
      <c r="J104" s="118"/>
      <c r="K104" s="149"/>
      <c r="L104" s="118"/>
      <c r="M104" s="118"/>
      <c r="N104" s="118"/>
      <c r="O104" s="118"/>
      <c r="P104" s="118"/>
      <c r="Q104" s="118"/>
      <c r="R104" s="118"/>
      <c r="S104" s="118"/>
      <c r="T104" s="118"/>
      <c r="U104" s="118"/>
      <c r="V104" s="118"/>
      <c r="W104" s="118"/>
      <c r="X104" s="118"/>
      <c r="Y104" s="118"/>
      <c r="Z104" s="118"/>
    </row>
    <row r="105" spans="1:26" ht="15.75" hidden="1" customHeight="1" x14ac:dyDescent="0.15">
      <c r="A105" s="94"/>
      <c r="B105" s="94"/>
      <c r="C105" s="118"/>
      <c r="D105" s="118"/>
      <c r="E105" s="118"/>
      <c r="F105" s="118"/>
      <c r="G105" s="118"/>
      <c r="H105" s="118"/>
      <c r="I105" s="138"/>
      <c r="J105" s="118"/>
      <c r="K105" s="149"/>
      <c r="L105" s="118"/>
      <c r="M105" s="118"/>
      <c r="N105" s="118"/>
      <c r="O105" s="118"/>
      <c r="P105" s="118"/>
      <c r="Q105" s="118"/>
      <c r="R105" s="118"/>
      <c r="S105" s="118"/>
      <c r="T105" s="118"/>
      <c r="U105" s="118"/>
      <c r="V105" s="118"/>
      <c r="W105" s="118"/>
      <c r="X105" s="118"/>
      <c r="Y105" s="118"/>
      <c r="Z105" s="118"/>
    </row>
    <row r="106" spans="1:26" ht="15.75" hidden="1" customHeight="1" x14ac:dyDescent="0.15">
      <c r="A106" s="94"/>
      <c r="B106" s="94"/>
      <c r="C106" s="118"/>
      <c r="D106" s="118"/>
      <c r="E106" s="118"/>
      <c r="F106" s="118"/>
      <c r="G106" s="118"/>
      <c r="H106" s="118"/>
      <c r="I106" s="138"/>
      <c r="J106" s="118"/>
      <c r="K106" s="149"/>
      <c r="L106" s="118"/>
      <c r="M106" s="118"/>
      <c r="N106" s="118"/>
      <c r="O106" s="118"/>
      <c r="P106" s="118"/>
      <c r="Q106" s="118"/>
      <c r="R106" s="118"/>
      <c r="S106" s="118"/>
      <c r="T106" s="118"/>
      <c r="U106" s="118"/>
      <c r="V106" s="118"/>
      <c r="W106" s="118"/>
      <c r="X106" s="118"/>
      <c r="Y106" s="118"/>
      <c r="Z106" s="118"/>
    </row>
    <row r="107" spans="1:26" ht="15.75" hidden="1" customHeight="1" x14ac:dyDescent="0.15">
      <c r="A107" s="94"/>
      <c r="B107" s="94"/>
      <c r="C107" s="118"/>
      <c r="D107" s="118"/>
      <c r="E107" s="118"/>
      <c r="F107" s="118"/>
      <c r="G107" s="118"/>
      <c r="H107" s="118"/>
      <c r="I107" s="138"/>
      <c r="J107" s="118"/>
      <c r="K107" s="149"/>
      <c r="L107" s="118"/>
      <c r="M107" s="118"/>
      <c r="N107" s="118"/>
      <c r="O107" s="118"/>
      <c r="P107" s="118"/>
      <c r="Q107" s="118"/>
      <c r="R107" s="118"/>
      <c r="S107" s="118"/>
      <c r="T107" s="118"/>
      <c r="U107" s="118"/>
      <c r="V107" s="118"/>
      <c r="W107" s="118"/>
      <c r="X107" s="118"/>
      <c r="Y107" s="118"/>
      <c r="Z107" s="118"/>
    </row>
    <row r="108" spans="1:26" ht="20.100000000000001" customHeight="1" x14ac:dyDescent="0.15">
      <c r="A108" s="94"/>
      <c r="B108" s="94"/>
      <c r="C108" s="118"/>
      <c r="D108" s="118"/>
      <c r="E108" s="118"/>
      <c r="F108" s="118"/>
      <c r="G108" s="118"/>
      <c r="H108" s="118"/>
      <c r="I108" s="138"/>
      <c r="J108" s="118"/>
      <c r="K108" s="149"/>
      <c r="L108" s="118"/>
      <c r="M108" s="118"/>
      <c r="N108" s="118"/>
      <c r="O108" s="118"/>
      <c r="P108" s="118"/>
      <c r="Q108" s="118"/>
      <c r="R108" s="118"/>
      <c r="S108" s="118"/>
      <c r="T108" s="118"/>
      <c r="U108" s="118"/>
      <c r="V108" s="118"/>
      <c r="W108" s="118"/>
      <c r="X108" s="118"/>
      <c r="Y108" s="118"/>
      <c r="Z108" s="118"/>
    </row>
    <row r="109" spans="1:26" ht="20.100000000000001" customHeight="1" x14ac:dyDescent="0.15">
      <c r="A109" s="94"/>
      <c r="B109" s="94"/>
      <c r="C109" s="105" t="s">
        <v>106</v>
      </c>
      <c r="D109" s="106"/>
      <c r="E109" s="106"/>
      <c r="F109" s="106"/>
      <c r="G109" s="106"/>
      <c r="H109" s="107"/>
      <c r="Q109" s="150"/>
    </row>
    <row r="110" spans="1:26" ht="15" customHeight="1" x14ac:dyDescent="0.15">
      <c r="A110" s="94"/>
      <c r="B110" s="94"/>
      <c r="C110" s="151"/>
      <c r="D110" s="152"/>
      <c r="E110" s="152"/>
      <c r="F110" s="152"/>
      <c r="G110" s="152"/>
      <c r="H110" s="152"/>
      <c r="I110" s="153"/>
      <c r="J110" s="110"/>
      <c r="K110" s="153"/>
      <c r="L110" s="110"/>
      <c r="M110" s="110"/>
      <c r="N110" s="110"/>
      <c r="O110" s="110"/>
      <c r="P110" s="110"/>
      <c r="Q110" s="154"/>
      <c r="R110" s="110"/>
      <c r="S110" s="110"/>
      <c r="T110" s="110"/>
      <c r="U110" s="110"/>
      <c r="V110" s="110"/>
      <c r="W110" s="110"/>
      <c r="X110" s="110"/>
      <c r="Y110" s="110"/>
      <c r="Z110" s="111"/>
    </row>
    <row r="111" spans="1:26" ht="30" customHeight="1" x14ac:dyDescent="0.15">
      <c r="A111" s="94"/>
      <c r="B111" s="94"/>
      <c r="C111" s="151"/>
      <c r="D111" s="155" t="s">
        <v>126</v>
      </c>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17"/>
    </row>
    <row r="112" spans="1:26" ht="20.100000000000001" customHeight="1" x14ac:dyDescent="0.15">
      <c r="A112" s="94"/>
      <c r="B112" s="94"/>
      <c r="C112" s="112"/>
      <c r="D112" s="113">
        <v>1</v>
      </c>
      <c r="E112" s="89" t="s">
        <v>104</v>
      </c>
      <c r="I112" s="49"/>
      <c r="J112" s="49"/>
      <c r="K112" s="49"/>
      <c r="L112" s="49"/>
      <c r="M112" s="49"/>
      <c r="N112" s="49"/>
      <c r="O112" s="49"/>
      <c r="P112" s="49"/>
      <c r="Q112" s="58"/>
      <c r="R112" s="49"/>
      <c r="S112" s="49"/>
      <c r="T112" s="49"/>
      <c r="U112" s="49"/>
      <c r="V112" s="49"/>
      <c r="W112" s="49"/>
      <c r="X112" s="49"/>
      <c r="Y112" s="49"/>
      <c r="Z112" s="117"/>
    </row>
    <row r="113" spans="1:26" ht="20.100000000000001" customHeight="1" x14ac:dyDescent="0.15">
      <c r="A113" s="94"/>
      <c r="B113" s="94"/>
      <c r="C113" s="112"/>
      <c r="D113" s="113"/>
      <c r="E113" s="118"/>
      <c r="F113" s="118"/>
      <c r="G113" s="118"/>
      <c r="H113" s="118"/>
      <c r="I113" s="124"/>
      <c r="J113" s="120" t="s">
        <v>105</v>
      </c>
      <c r="K113" s="143"/>
      <c r="L113" s="119"/>
      <c r="M113" s="119"/>
      <c r="N113" s="119"/>
      <c r="O113" s="119"/>
      <c r="P113" s="119"/>
      <c r="Q113" s="156"/>
      <c r="R113" s="119"/>
      <c r="S113" s="119"/>
      <c r="T113" s="119"/>
      <c r="U113" s="119"/>
      <c r="V113" s="119"/>
      <c r="W113" s="119"/>
      <c r="X113" s="119"/>
      <c r="Y113" s="119"/>
      <c r="Z113" s="117"/>
    </row>
    <row r="114" spans="1:26" ht="20.100000000000001" customHeight="1" x14ac:dyDescent="0.15">
      <c r="A114" s="94">
        <f>IFERROR(IF(AND(TRIM($I114)&lt;&gt;"", NOT(OR(IFERROR(SEARCH(" ",$I114),0)&gt;0, IFERROR(SEARCH("　",$I114),0)&gt;0))),1001,0),3)</f>
        <v>0</v>
      </c>
      <c r="B114" s="94"/>
      <c r="C114" s="112"/>
      <c r="D114" s="113">
        <f>D112+1</f>
        <v>2</v>
      </c>
      <c r="E114" s="89" t="s">
        <v>120</v>
      </c>
      <c r="I114" s="49"/>
      <c r="J114" s="49"/>
      <c r="K114" s="49"/>
      <c r="L114" s="49"/>
      <c r="M114" s="49"/>
      <c r="N114" s="49"/>
      <c r="O114" s="49"/>
      <c r="P114" s="49"/>
      <c r="Q114" s="49"/>
      <c r="R114" s="49"/>
      <c r="S114" s="49"/>
      <c r="T114" s="49"/>
      <c r="U114" s="49"/>
      <c r="V114" s="49"/>
      <c r="W114" s="49"/>
      <c r="X114" s="49"/>
      <c r="Y114" s="49"/>
      <c r="Z114" s="117"/>
    </row>
    <row r="115" spans="1:26" ht="20.100000000000001" customHeight="1" x14ac:dyDescent="0.15">
      <c r="A115" s="94"/>
      <c r="B115" s="94"/>
      <c r="C115" s="112"/>
      <c r="D115" s="113"/>
      <c r="E115" s="118"/>
      <c r="F115" s="118"/>
      <c r="G115" s="118"/>
      <c r="H115" s="118"/>
      <c r="I115" s="124"/>
      <c r="J115" s="120" t="s">
        <v>113</v>
      </c>
      <c r="K115" s="120"/>
      <c r="L115" s="120"/>
      <c r="M115" s="120"/>
      <c r="N115" s="120"/>
      <c r="O115" s="120"/>
      <c r="P115" s="120"/>
      <c r="Q115" s="120"/>
      <c r="R115" s="120"/>
      <c r="S115" s="120"/>
      <c r="T115" s="120"/>
      <c r="U115" s="120"/>
      <c r="V115" s="120"/>
      <c r="W115" s="120"/>
      <c r="X115" s="120"/>
      <c r="Y115" s="120"/>
      <c r="Z115" s="117"/>
    </row>
    <row r="116" spans="1:26" ht="20.100000000000001" customHeight="1" x14ac:dyDescent="0.15">
      <c r="A116" s="94">
        <f>IFERROR(IF(AND(TRIM($I116)&lt;&gt;"", NOT(OR(IFERROR(SEARCH(" ",$I116),0)&gt;0, IFERROR(SEARCH("　",$I116),0)&gt;0))),1001,0),3)</f>
        <v>0</v>
      </c>
      <c r="B116" s="94"/>
      <c r="C116" s="112"/>
      <c r="D116" s="113">
        <f>D114+1</f>
        <v>3</v>
      </c>
      <c r="E116" s="89" t="s">
        <v>121</v>
      </c>
      <c r="I116" s="49"/>
      <c r="J116" s="49"/>
      <c r="K116" s="49"/>
      <c r="L116" s="49"/>
      <c r="M116" s="49"/>
      <c r="N116" s="49"/>
      <c r="O116" s="49"/>
      <c r="P116" s="49"/>
      <c r="Q116" s="49"/>
      <c r="R116" s="49"/>
      <c r="S116" s="49"/>
      <c r="T116" s="49"/>
      <c r="U116" s="49"/>
      <c r="V116" s="49"/>
      <c r="W116" s="49"/>
      <c r="X116" s="49"/>
      <c r="Y116" s="49"/>
      <c r="Z116" s="117"/>
    </row>
    <row r="117" spans="1:26" ht="20.100000000000001" customHeight="1" x14ac:dyDescent="0.15">
      <c r="A117" s="94"/>
      <c r="B117" s="94"/>
      <c r="C117" s="112"/>
      <c r="D117" s="118"/>
      <c r="E117" s="118"/>
      <c r="F117" s="118"/>
      <c r="G117" s="118"/>
      <c r="H117" s="118"/>
      <c r="I117" s="124"/>
      <c r="J117" s="120" t="s">
        <v>5</v>
      </c>
      <c r="K117" s="120"/>
      <c r="L117" s="120"/>
      <c r="M117" s="120"/>
      <c r="N117" s="120"/>
      <c r="O117" s="120"/>
      <c r="P117" s="120"/>
      <c r="Q117" s="120"/>
      <c r="R117" s="120"/>
      <c r="S117" s="120"/>
      <c r="T117" s="120"/>
      <c r="U117" s="120"/>
      <c r="V117" s="120"/>
      <c r="W117" s="120"/>
      <c r="X117" s="120"/>
      <c r="Y117" s="120"/>
      <c r="Z117" s="117"/>
    </row>
    <row r="118" spans="1:26" ht="20.100000000000001" customHeight="1" x14ac:dyDescent="0.15">
      <c r="A118" s="94"/>
      <c r="B118" s="94"/>
      <c r="C118" s="112"/>
      <c r="D118" s="113">
        <f>D116+1</f>
        <v>4</v>
      </c>
      <c r="E118" s="89" t="s">
        <v>0</v>
      </c>
      <c r="I118" s="59"/>
      <c r="J118" s="60"/>
      <c r="K118" s="60"/>
      <c r="L118" s="60"/>
      <c r="M118" s="60"/>
      <c r="N118" s="118"/>
      <c r="O118" s="118"/>
      <c r="P118" s="118"/>
      <c r="Q118" s="118"/>
      <c r="R118" s="118"/>
      <c r="S118" s="118"/>
      <c r="T118" s="118"/>
      <c r="U118" s="118"/>
      <c r="V118" s="118"/>
      <c r="W118" s="118"/>
      <c r="X118" s="118"/>
      <c r="Y118" s="118"/>
      <c r="Z118" s="117"/>
    </row>
    <row r="119" spans="1:26" ht="20.100000000000001" customHeight="1" x14ac:dyDescent="0.15">
      <c r="A119" s="94"/>
      <c r="B119" s="94"/>
      <c r="C119" s="112"/>
      <c r="D119" s="113"/>
      <c r="E119" s="118"/>
      <c r="F119" s="118"/>
      <c r="G119" s="118"/>
      <c r="H119" s="118"/>
      <c r="I119" s="115"/>
      <c r="J119" s="120" t="s">
        <v>134</v>
      </c>
      <c r="K119" s="119"/>
      <c r="L119" s="119"/>
      <c r="M119" s="119"/>
      <c r="N119" s="119"/>
      <c r="O119" s="119"/>
      <c r="P119" s="119"/>
      <c r="Q119" s="119"/>
      <c r="R119" s="119"/>
      <c r="S119" s="119"/>
      <c r="T119" s="119"/>
      <c r="U119" s="119"/>
      <c r="V119" s="119"/>
      <c r="W119" s="119"/>
      <c r="X119" s="119"/>
      <c r="Y119" s="119"/>
      <c r="Z119" s="117"/>
    </row>
    <row r="120" spans="1:26" ht="20.100000000000001" customHeight="1" x14ac:dyDescent="0.15">
      <c r="A120" s="94">
        <f>IFERROR(IF(AND(TRIM($I120)&lt;&gt;"", AND(OR(ISERROR(FIND("@"&amp;LEFT($I120,3)&amp;"@", 都道府県3))=FALSE, ISERROR(FIND("@"&amp;LEFT($I120,4)&amp;"@",都道府県4))=FALSE))=FALSE),1001,0),3)</f>
        <v>0</v>
      </c>
      <c r="B120" s="94"/>
      <c r="C120" s="112"/>
      <c r="D120" s="113">
        <f>D118+1</f>
        <v>5</v>
      </c>
      <c r="E120" s="89" t="s">
        <v>107</v>
      </c>
      <c r="I120" s="54"/>
      <c r="J120" s="54"/>
      <c r="K120" s="54"/>
      <c r="L120" s="54"/>
      <c r="M120" s="54"/>
      <c r="N120" s="54"/>
      <c r="O120" s="54"/>
      <c r="P120" s="54"/>
      <c r="Q120" s="55"/>
      <c r="R120" s="54"/>
      <c r="S120" s="54"/>
      <c r="T120" s="54"/>
      <c r="U120" s="54"/>
      <c r="V120" s="54"/>
      <c r="W120" s="54"/>
      <c r="X120" s="54"/>
      <c r="Y120" s="54"/>
      <c r="Z120" s="117"/>
    </row>
    <row r="121" spans="1:26" ht="20.100000000000001" customHeight="1" x14ac:dyDescent="0.15">
      <c r="A121" s="94"/>
      <c r="B121" s="94"/>
      <c r="C121" s="112"/>
      <c r="D121" s="113"/>
      <c r="E121" s="118"/>
      <c r="F121" s="118"/>
      <c r="G121" s="118"/>
      <c r="H121" s="118"/>
      <c r="I121" s="115"/>
      <c r="J121" s="120" t="s">
        <v>229</v>
      </c>
      <c r="K121" s="119"/>
      <c r="L121" s="119"/>
      <c r="M121" s="119"/>
      <c r="N121" s="119"/>
      <c r="O121" s="119"/>
      <c r="P121" s="119"/>
      <c r="Q121" s="119"/>
      <c r="R121" s="119"/>
      <c r="S121" s="119"/>
      <c r="T121" s="119"/>
      <c r="U121" s="119"/>
      <c r="V121" s="119"/>
      <c r="W121" s="119"/>
      <c r="X121" s="119"/>
      <c r="Y121" s="119"/>
      <c r="Z121" s="117"/>
    </row>
    <row r="122" spans="1:26" ht="20.100000000000001" customHeight="1" x14ac:dyDescent="0.15">
      <c r="A122" s="94">
        <f>IFERROR(IF(AND(TRIM($I122)&lt;&gt;"", NOT(AND(ISNUMBER(VALUE(SUBSTITUTE($I122,"-",""))), IFERROR(SEARCH("-",$I122),0)&gt;0))),1001,0),3)</f>
        <v>0</v>
      </c>
      <c r="B122" s="94"/>
      <c r="C122" s="112"/>
      <c r="D122" s="113">
        <f>D120+1</f>
        <v>6</v>
      </c>
      <c r="E122" s="89" t="s">
        <v>3</v>
      </c>
      <c r="I122" s="49"/>
      <c r="J122" s="49"/>
      <c r="K122" s="49"/>
      <c r="L122" s="49"/>
      <c r="M122" s="49"/>
      <c r="O122" s="125" t="s">
        <v>101</v>
      </c>
      <c r="P122" s="1"/>
      <c r="Q122" s="89" t="s">
        <v>102</v>
      </c>
      <c r="Y122" s="119"/>
      <c r="Z122" s="117"/>
    </row>
    <row r="123" spans="1:26" ht="20.100000000000001" customHeight="1" x14ac:dyDescent="0.15">
      <c r="A123" s="94"/>
      <c r="B123" s="94"/>
      <c r="C123" s="121"/>
      <c r="D123" s="118"/>
      <c r="E123" s="118"/>
      <c r="F123" s="118"/>
      <c r="G123" s="118"/>
      <c r="H123" s="118"/>
      <c r="I123" s="115"/>
      <c r="J123" s="120" t="s">
        <v>119</v>
      </c>
      <c r="K123" s="119"/>
      <c r="L123" s="119"/>
      <c r="M123" s="119"/>
      <c r="N123" s="119"/>
      <c r="O123" s="119"/>
      <c r="P123" s="119"/>
      <c r="Q123" s="119"/>
      <c r="R123" s="119"/>
      <c r="S123" s="119"/>
      <c r="T123" s="119"/>
      <c r="U123" s="119"/>
      <c r="V123" s="119"/>
      <c r="W123" s="119"/>
      <c r="X123" s="119"/>
      <c r="Y123" s="119"/>
      <c r="Z123" s="117"/>
    </row>
    <row r="124" spans="1:26" ht="20.100000000000001" customHeight="1" x14ac:dyDescent="0.15">
      <c r="A124" s="94">
        <f>IFERROR(IF(AND(TRIM($I124)&lt;&gt;"", NOT(AND(ISNUMBER(VALUE(SUBSTITUTE($I124,"-",""))), IFERROR(SEARCH("-",$I124),0)&gt;0))),1001,0),3)</f>
        <v>0</v>
      </c>
      <c r="B124" s="94"/>
      <c r="C124" s="112"/>
      <c r="D124" s="113">
        <f>D122+1</f>
        <v>7</v>
      </c>
      <c r="E124" s="89" t="s">
        <v>4</v>
      </c>
      <c r="I124" s="49"/>
      <c r="J124" s="49"/>
      <c r="K124" s="49"/>
      <c r="L124" s="49"/>
      <c r="M124" s="49"/>
      <c r="N124" s="119"/>
      <c r="O124" s="119"/>
      <c r="P124" s="119"/>
      <c r="Q124" s="119"/>
      <c r="R124" s="119"/>
      <c r="S124" s="119"/>
      <c r="T124" s="119"/>
      <c r="U124" s="119"/>
      <c r="V124" s="119"/>
      <c r="W124" s="119"/>
      <c r="X124" s="119"/>
      <c r="Y124" s="119"/>
      <c r="Z124" s="117"/>
    </row>
    <row r="125" spans="1:26" ht="20.100000000000001" customHeight="1" x14ac:dyDescent="0.15">
      <c r="A125" s="94"/>
      <c r="B125" s="94"/>
      <c r="C125" s="121"/>
      <c r="D125" s="118"/>
      <c r="E125" s="118"/>
      <c r="F125" s="118"/>
      <c r="G125" s="118"/>
      <c r="H125" s="118"/>
      <c r="I125" s="115"/>
      <c r="J125" s="120" t="s">
        <v>119</v>
      </c>
      <c r="K125" s="119"/>
      <c r="L125" s="119"/>
      <c r="M125" s="119"/>
      <c r="N125" s="119"/>
      <c r="O125" s="119"/>
      <c r="P125" s="119"/>
      <c r="Q125" s="119"/>
      <c r="R125" s="119"/>
      <c r="S125" s="119"/>
      <c r="T125" s="119"/>
      <c r="U125" s="119"/>
      <c r="V125" s="119"/>
      <c r="W125" s="119"/>
      <c r="X125" s="119"/>
      <c r="Y125" s="119"/>
      <c r="Z125" s="117"/>
    </row>
    <row r="126" spans="1:26" ht="20.100000000000001" customHeight="1" x14ac:dyDescent="0.15">
      <c r="A126" s="94">
        <f>IFERROR(IF(AND(TRIM($I126)&lt;&gt;"", NOT(IFERROR(SEARCH("@",$I126),0)&gt;0)),1001,0),3)</f>
        <v>0</v>
      </c>
      <c r="B126" s="94"/>
      <c r="C126" s="112"/>
      <c r="D126" s="113">
        <f>D124+1</f>
        <v>8</v>
      </c>
      <c r="E126" s="89" t="s">
        <v>108</v>
      </c>
      <c r="I126" s="49"/>
      <c r="J126" s="49"/>
      <c r="K126" s="49"/>
      <c r="L126" s="49"/>
      <c r="M126" s="49"/>
      <c r="N126" s="49"/>
      <c r="O126" s="49"/>
      <c r="P126" s="49"/>
      <c r="Q126" s="57"/>
      <c r="R126" s="49"/>
      <c r="S126" s="49"/>
      <c r="T126" s="49"/>
      <c r="U126" s="49"/>
      <c r="V126" s="49"/>
      <c r="W126" s="49"/>
      <c r="X126" s="49"/>
      <c r="Y126" s="49"/>
      <c r="Z126" s="117"/>
    </row>
    <row r="127" spans="1:26" ht="20.100000000000001" customHeight="1" x14ac:dyDescent="0.15">
      <c r="A127" s="94"/>
      <c r="B127" s="94"/>
      <c r="C127" s="121"/>
      <c r="D127" s="118"/>
      <c r="E127" s="118"/>
      <c r="F127" s="118"/>
      <c r="G127" s="118"/>
      <c r="H127" s="118"/>
      <c r="I127" s="115"/>
      <c r="J127" s="127" t="s">
        <v>132</v>
      </c>
      <c r="K127" s="143"/>
      <c r="L127" s="119"/>
      <c r="M127" s="119"/>
      <c r="N127" s="119"/>
      <c r="O127" s="119"/>
      <c r="P127" s="119"/>
      <c r="Q127" s="144"/>
      <c r="R127" s="119"/>
      <c r="S127" s="119"/>
      <c r="T127" s="119"/>
      <c r="U127" s="119"/>
      <c r="V127" s="119"/>
      <c r="W127" s="119"/>
      <c r="X127" s="119"/>
      <c r="Y127" s="119"/>
      <c r="Z127" s="117"/>
    </row>
    <row r="128" spans="1:26" ht="20.100000000000001" customHeight="1" x14ac:dyDescent="0.15">
      <c r="A128" s="94"/>
      <c r="B128" s="94"/>
      <c r="C128" s="133"/>
      <c r="D128" s="134"/>
      <c r="E128" s="134"/>
      <c r="F128" s="134"/>
      <c r="G128" s="134"/>
      <c r="H128" s="134"/>
      <c r="I128" s="136"/>
      <c r="J128" s="135"/>
      <c r="K128" s="136"/>
      <c r="L128" s="135"/>
      <c r="M128" s="135"/>
      <c r="N128" s="135"/>
      <c r="O128" s="135"/>
      <c r="P128" s="135"/>
      <c r="Q128" s="157"/>
      <c r="R128" s="135"/>
      <c r="S128" s="135"/>
      <c r="T128" s="135"/>
      <c r="U128" s="135"/>
      <c r="V128" s="135"/>
      <c r="W128" s="135"/>
      <c r="X128" s="135"/>
      <c r="Y128" s="135"/>
      <c r="Z128" s="137"/>
    </row>
    <row r="129" spans="1:26" ht="20.100000000000001" customHeight="1" x14ac:dyDescent="0.15">
      <c r="A129" s="94"/>
      <c r="B129" s="94"/>
      <c r="C129" s="118"/>
      <c r="D129" s="118"/>
      <c r="E129" s="118"/>
      <c r="F129" s="118"/>
      <c r="G129" s="118"/>
      <c r="H129" s="118"/>
      <c r="I129" s="139"/>
      <c r="J129" s="139"/>
      <c r="K129" s="139"/>
      <c r="L129" s="139"/>
      <c r="M129" s="139"/>
      <c r="N129" s="139"/>
      <c r="O129" s="139"/>
      <c r="P129" s="139"/>
      <c r="Q129" s="158"/>
      <c r="R129" s="139"/>
      <c r="S129" s="139"/>
      <c r="T129" s="139"/>
      <c r="U129" s="139"/>
      <c r="V129" s="139"/>
      <c r="W129" s="139"/>
      <c r="X129" s="139"/>
      <c r="Y129" s="139"/>
      <c r="Z129" s="118"/>
    </row>
    <row r="130" spans="1:26" ht="15.75" hidden="1" customHeight="1" x14ac:dyDescent="0.15">
      <c r="A130" s="94"/>
      <c r="B130" s="94"/>
      <c r="C130" s="118"/>
      <c r="D130" s="118"/>
      <c r="E130" s="118"/>
      <c r="F130" s="118"/>
      <c r="G130" s="118"/>
      <c r="H130" s="118"/>
      <c r="I130" s="139"/>
      <c r="J130" s="139"/>
      <c r="K130" s="139"/>
      <c r="L130" s="139"/>
      <c r="M130" s="139"/>
      <c r="N130" s="139"/>
      <c r="O130" s="139"/>
      <c r="P130" s="139"/>
      <c r="Q130" s="158"/>
      <c r="R130" s="139"/>
      <c r="S130" s="139"/>
      <c r="T130" s="139"/>
      <c r="U130" s="139"/>
      <c r="V130" s="139"/>
      <c r="W130" s="139"/>
      <c r="X130" s="139"/>
      <c r="Y130" s="139"/>
      <c r="Z130" s="118"/>
    </row>
    <row r="131" spans="1:26" ht="15.75" hidden="1" customHeight="1" x14ac:dyDescent="0.15">
      <c r="A131" s="94"/>
      <c r="B131" s="94"/>
      <c r="C131" s="118"/>
      <c r="D131" s="118"/>
      <c r="E131" s="118"/>
      <c r="F131" s="118"/>
      <c r="G131" s="118"/>
      <c r="H131" s="118"/>
      <c r="I131" s="139"/>
      <c r="J131" s="139"/>
      <c r="K131" s="139"/>
      <c r="L131" s="139"/>
      <c r="M131" s="139"/>
      <c r="N131" s="139"/>
      <c r="O131" s="139"/>
      <c r="P131" s="139"/>
      <c r="Q131" s="158"/>
      <c r="R131" s="139"/>
      <c r="S131" s="139"/>
      <c r="T131" s="139"/>
      <c r="U131" s="139"/>
      <c r="V131" s="139"/>
      <c r="W131" s="139"/>
      <c r="X131" s="139"/>
      <c r="Y131" s="139"/>
      <c r="Z131" s="118"/>
    </row>
    <row r="132" spans="1:26" ht="15.75" hidden="1" customHeight="1" x14ac:dyDescent="0.15">
      <c r="A132" s="94"/>
      <c r="B132" s="94"/>
      <c r="C132" s="118"/>
      <c r="D132" s="118"/>
      <c r="E132" s="118"/>
      <c r="F132" s="118"/>
      <c r="G132" s="118"/>
      <c r="H132" s="118"/>
      <c r="I132" s="139"/>
      <c r="J132" s="139"/>
      <c r="K132" s="139"/>
      <c r="L132" s="139"/>
      <c r="M132" s="139"/>
      <c r="N132" s="139"/>
      <c r="O132" s="139"/>
      <c r="P132" s="139"/>
      <c r="Q132" s="158"/>
      <c r="R132" s="139"/>
      <c r="S132" s="139"/>
      <c r="T132" s="139"/>
      <c r="U132" s="139"/>
      <c r="V132" s="139"/>
      <c r="W132" s="139"/>
      <c r="X132" s="139"/>
      <c r="Y132" s="139"/>
      <c r="Z132" s="118"/>
    </row>
    <row r="133" spans="1:26" ht="15.75" hidden="1" customHeight="1" x14ac:dyDescent="0.15">
      <c r="A133" s="94"/>
      <c r="B133" s="94"/>
      <c r="C133" s="118"/>
      <c r="D133" s="118"/>
      <c r="E133" s="118"/>
      <c r="F133" s="118"/>
      <c r="G133" s="118"/>
      <c r="H133" s="118"/>
      <c r="I133" s="139"/>
      <c r="J133" s="139"/>
      <c r="K133" s="139"/>
      <c r="L133" s="139"/>
      <c r="M133" s="139"/>
      <c r="N133" s="139"/>
      <c r="O133" s="139"/>
      <c r="P133" s="139"/>
      <c r="Q133" s="158"/>
      <c r="R133" s="139"/>
      <c r="S133" s="139"/>
      <c r="T133" s="139"/>
      <c r="U133" s="139"/>
      <c r="V133" s="139"/>
      <c r="W133" s="139"/>
      <c r="X133" s="139"/>
      <c r="Y133" s="139"/>
      <c r="Z133" s="118"/>
    </row>
    <row r="134" spans="1:26" ht="15.75" hidden="1" customHeight="1" x14ac:dyDescent="0.15">
      <c r="A134" s="94"/>
      <c r="B134" s="94"/>
      <c r="C134" s="118"/>
      <c r="D134" s="118"/>
      <c r="E134" s="118"/>
      <c r="F134" s="118"/>
      <c r="G134" s="118"/>
      <c r="H134" s="118"/>
      <c r="I134" s="139"/>
      <c r="J134" s="139"/>
      <c r="K134" s="139"/>
      <c r="L134" s="139"/>
      <c r="M134" s="139"/>
      <c r="N134" s="139"/>
      <c r="O134" s="139"/>
      <c r="P134" s="139"/>
      <c r="Q134" s="158"/>
      <c r="R134" s="139"/>
      <c r="S134" s="139"/>
      <c r="T134" s="139"/>
      <c r="U134" s="139"/>
      <c r="V134" s="139"/>
      <c r="W134" s="139"/>
      <c r="X134" s="139"/>
      <c r="Y134" s="139"/>
      <c r="Z134" s="118"/>
    </row>
    <row r="135" spans="1:26" ht="15.75" hidden="1" customHeight="1" x14ac:dyDescent="0.15">
      <c r="A135" s="94"/>
      <c r="B135" s="94"/>
      <c r="C135" s="118"/>
      <c r="D135" s="118"/>
      <c r="E135" s="118"/>
      <c r="F135" s="118"/>
      <c r="G135" s="118"/>
      <c r="H135" s="118"/>
      <c r="I135" s="139"/>
      <c r="J135" s="139"/>
      <c r="K135" s="139"/>
      <c r="L135" s="139"/>
      <c r="M135" s="139"/>
      <c r="N135" s="139"/>
      <c r="O135" s="139"/>
      <c r="P135" s="139"/>
      <c r="Q135" s="158"/>
      <c r="R135" s="139"/>
      <c r="S135" s="139"/>
      <c r="T135" s="139"/>
      <c r="U135" s="139"/>
      <c r="V135" s="139"/>
      <c r="W135" s="139"/>
      <c r="X135" s="139"/>
      <c r="Y135" s="139"/>
      <c r="Z135" s="118"/>
    </row>
    <row r="136" spans="1:26" ht="15.75" hidden="1" customHeight="1" x14ac:dyDescent="0.15">
      <c r="A136" s="94"/>
      <c r="B136" s="94"/>
      <c r="C136" s="118"/>
      <c r="D136" s="118"/>
      <c r="E136" s="118"/>
      <c r="F136" s="118"/>
      <c r="G136" s="118"/>
      <c r="H136" s="118"/>
      <c r="I136" s="139"/>
      <c r="J136" s="139"/>
      <c r="K136" s="139"/>
      <c r="L136" s="139"/>
      <c r="M136" s="139"/>
      <c r="N136" s="139"/>
      <c r="O136" s="139"/>
      <c r="P136" s="139"/>
      <c r="Q136" s="158"/>
      <c r="R136" s="139"/>
      <c r="S136" s="139"/>
      <c r="T136" s="139"/>
      <c r="U136" s="139"/>
      <c r="V136" s="139"/>
      <c r="W136" s="139"/>
      <c r="X136" s="139"/>
      <c r="Y136" s="139"/>
      <c r="Z136" s="118"/>
    </row>
    <row r="137" spans="1:26" ht="15.75" hidden="1" customHeight="1" x14ac:dyDescent="0.15">
      <c r="A137" s="94"/>
      <c r="B137" s="94"/>
      <c r="C137" s="118"/>
      <c r="D137" s="118"/>
      <c r="E137" s="118"/>
      <c r="F137" s="118"/>
      <c r="G137" s="118"/>
      <c r="H137" s="118"/>
      <c r="I137" s="139"/>
      <c r="J137" s="139"/>
      <c r="K137" s="139"/>
      <c r="L137" s="139"/>
      <c r="M137" s="139"/>
      <c r="N137" s="139"/>
      <c r="O137" s="139"/>
      <c r="P137" s="139"/>
      <c r="Q137" s="158"/>
      <c r="R137" s="139"/>
      <c r="S137" s="139"/>
      <c r="T137" s="139"/>
      <c r="U137" s="139"/>
      <c r="V137" s="139"/>
      <c r="W137" s="139"/>
      <c r="X137" s="139"/>
      <c r="Y137" s="139"/>
      <c r="Z137" s="118"/>
    </row>
    <row r="138" spans="1:26" ht="15.75" hidden="1" customHeight="1" x14ac:dyDescent="0.15">
      <c r="A138" s="94"/>
      <c r="B138" s="94"/>
      <c r="C138" s="118"/>
      <c r="D138" s="118"/>
      <c r="E138" s="118"/>
      <c r="F138" s="118"/>
      <c r="G138" s="118"/>
      <c r="H138" s="118"/>
      <c r="I138" s="139"/>
      <c r="J138" s="139"/>
      <c r="K138" s="139"/>
      <c r="L138" s="139"/>
      <c r="M138" s="139"/>
      <c r="N138" s="139"/>
      <c r="O138" s="139"/>
      <c r="P138" s="139"/>
      <c r="Q138" s="158"/>
      <c r="R138" s="139"/>
      <c r="S138" s="139"/>
      <c r="T138" s="139"/>
      <c r="U138" s="139"/>
      <c r="V138" s="139"/>
      <c r="W138" s="139"/>
      <c r="X138" s="139"/>
      <c r="Y138" s="139"/>
      <c r="Z138" s="118"/>
    </row>
    <row r="139" spans="1:26" ht="15.75" hidden="1" customHeight="1" x14ac:dyDescent="0.15">
      <c r="A139" s="94"/>
      <c r="B139" s="94"/>
      <c r="C139" s="118"/>
      <c r="D139" s="118"/>
      <c r="E139" s="118"/>
      <c r="F139" s="118"/>
      <c r="G139" s="118"/>
      <c r="H139" s="118"/>
      <c r="I139" s="139"/>
      <c r="J139" s="139"/>
      <c r="K139" s="139"/>
      <c r="L139" s="139"/>
      <c r="M139" s="139"/>
      <c r="N139" s="139"/>
      <c r="O139" s="139"/>
      <c r="P139" s="139"/>
      <c r="Q139" s="158"/>
      <c r="R139" s="139"/>
      <c r="S139" s="139"/>
      <c r="T139" s="139"/>
      <c r="U139" s="139"/>
      <c r="V139" s="139"/>
      <c r="W139" s="139"/>
      <c r="X139" s="139"/>
      <c r="Y139" s="139"/>
      <c r="Z139" s="118"/>
    </row>
    <row r="140" spans="1:26" ht="15.75" hidden="1" customHeight="1" x14ac:dyDescent="0.15">
      <c r="A140" s="94"/>
      <c r="B140" s="94"/>
      <c r="C140" s="118"/>
      <c r="D140" s="118"/>
      <c r="E140" s="118"/>
      <c r="F140" s="118"/>
      <c r="G140" s="118"/>
      <c r="H140" s="118"/>
      <c r="I140" s="139"/>
      <c r="J140" s="139"/>
      <c r="K140" s="139"/>
      <c r="L140" s="139"/>
      <c r="M140" s="139"/>
      <c r="N140" s="139"/>
      <c r="O140" s="139"/>
      <c r="P140" s="139"/>
      <c r="Q140" s="158"/>
      <c r="R140" s="139"/>
      <c r="S140" s="139"/>
      <c r="T140" s="139"/>
      <c r="U140" s="139"/>
      <c r="V140" s="139"/>
      <c r="W140" s="139"/>
      <c r="X140" s="139"/>
      <c r="Y140" s="139"/>
      <c r="Z140" s="118"/>
    </row>
    <row r="141" spans="1:26" ht="15.75" hidden="1" customHeight="1" x14ac:dyDescent="0.15">
      <c r="A141" s="94"/>
      <c r="B141" s="94"/>
      <c r="C141" s="118"/>
      <c r="D141" s="118"/>
      <c r="E141" s="118"/>
      <c r="F141" s="118"/>
      <c r="G141" s="118"/>
      <c r="H141" s="118"/>
      <c r="I141" s="139"/>
      <c r="J141" s="139"/>
      <c r="K141" s="139"/>
      <c r="L141" s="139"/>
      <c r="M141" s="139"/>
      <c r="N141" s="139"/>
      <c r="O141" s="139"/>
      <c r="P141" s="139"/>
      <c r="Q141" s="158"/>
      <c r="R141" s="139"/>
      <c r="S141" s="139"/>
      <c r="T141" s="139"/>
      <c r="U141" s="139"/>
      <c r="V141" s="139"/>
      <c r="W141" s="139"/>
      <c r="X141" s="139"/>
      <c r="Y141" s="139"/>
      <c r="Z141" s="118"/>
    </row>
    <row r="142" spans="1:26" ht="15.75" hidden="1" customHeight="1" x14ac:dyDescent="0.15">
      <c r="A142" s="94"/>
      <c r="B142" s="94"/>
      <c r="C142" s="118"/>
      <c r="D142" s="118"/>
      <c r="E142" s="118"/>
      <c r="F142" s="118"/>
      <c r="G142" s="118"/>
      <c r="H142" s="118"/>
      <c r="I142" s="139"/>
      <c r="J142" s="139"/>
      <c r="K142" s="139"/>
      <c r="L142" s="139"/>
      <c r="M142" s="139"/>
      <c r="N142" s="139"/>
      <c r="O142" s="139"/>
      <c r="P142" s="139"/>
      <c r="Q142" s="158"/>
      <c r="R142" s="139"/>
      <c r="S142" s="139"/>
      <c r="T142" s="139"/>
      <c r="U142" s="139"/>
      <c r="V142" s="139"/>
      <c r="W142" s="139"/>
      <c r="X142" s="139"/>
      <c r="Y142" s="139"/>
      <c r="Z142" s="118"/>
    </row>
    <row r="143" spans="1:26" ht="15.75" hidden="1" customHeight="1" x14ac:dyDescent="0.15">
      <c r="A143" s="94"/>
      <c r="B143" s="94"/>
      <c r="C143" s="118"/>
      <c r="D143" s="118"/>
      <c r="E143" s="118"/>
      <c r="F143" s="118"/>
      <c r="G143" s="118"/>
      <c r="H143" s="118"/>
      <c r="I143" s="139"/>
      <c r="J143" s="139"/>
      <c r="K143" s="139"/>
      <c r="L143" s="139"/>
      <c r="M143" s="139"/>
      <c r="N143" s="139"/>
      <c r="O143" s="139"/>
      <c r="P143" s="139"/>
      <c r="Q143" s="158"/>
      <c r="R143" s="139"/>
      <c r="S143" s="139"/>
      <c r="T143" s="139"/>
      <c r="U143" s="139"/>
      <c r="V143" s="139"/>
      <c r="W143" s="139"/>
      <c r="X143" s="139"/>
      <c r="Y143" s="139"/>
      <c r="Z143" s="118"/>
    </row>
    <row r="144" spans="1:26" ht="15.75" hidden="1" customHeight="1" x14ac:dyDescent="0.15">
      <c r="A144" s="94"/>
      <c r="B144" s="94"/>
      <c r="C144" s="118"/>
      <c r="D144" s="118"/>
      <c r="E144" s="118"/>
      <c r="F144" s="118"/>
      <c r="G144" s="118"/>
      <c r="H144" s="118"/>
      <c r="I144" s="139"/>
      <c r="J144" s="139"/>
      <c r="K144" s="139"/>
      <c r="L144" s="139"/>
      <c r="M144" s="139"/>
      <c r="N144" s="139"/>
      <c r="O144" s="139"/>
      <c r="P144" s="139"/>
      <c r="Q144" s="158"/>
      <c r="R144" s="139"/>
      <c r="S144" s="139"/>
      <c r="T144" s="139"/>
      <c r="U144" s="139"/>
      <c r="V144" s="139"/>
      <c r="W144" s="139"/>
      <c r="X144" s="139"/>
      <c r="Y144" s="139"/>
      <c r="Z144" s="118"/>
    </row>
    <row r="145" spans="1:26" ht="15.75" hidden="1" customHeight="1" x14ac:dyDescent="0.15">
      <c r="A145" s="94"/>
      <c r="B145" s="94"/>
      <c r="C145" s="118"/>
      <c r="D145" s="118"/>
      <c r="E145" s="118"/>
      <c r="F145" s="118"/>
      <c r="G145" s="118"/>
      <c r="H145" s="118"/>
      <c r="I145" s="139"/>
      <c r="J145" s="139"/>
      <c r="K145" s="139"/>
      <c r="L145" s="139"/>
      <c r="M145" s="139"/>
      <c r="N145" s="139"/>
      <c r="O145" s="139"/>
      <c r="P145" s="139"/>
      <c r="Q145" s="158"/>
      <c r="R145" s="139"/>
      <c r="S145" s="139"/>
      <c r="T145" s="139"/>
      <c r="U145" s="139"/>
      <c r="V145" s="139"/>
      <c r="W145" s="139"/>
      <c r="X145" s="139"/>
      <c r="Y145" s="139"/>
      <c r="Z145" s="118"/>
    </row>
    <row r="146" spans="1:26" ht="15.75" hidden="1" customHeight="1" x14ac:dyDescent="0.15">
      <c r="A146" s="94"/>
      <c r="B146" s="94"/>
      <c r="C146" s="118"/>
      <c r="D146" s="118"/>
      <c r="E146" s="118"/>
      <c r="F146" s="118"/>
      <c r="G146" s="118"/>
      <c r="H146" s="118"/>
      <c r="I146" s="139"/>
      <c r="J146" s="139"/>
      <c r="K146" s="139"/>
      <c r="L146" s="139"/>
      <c r="M146" s="139"/>
      <c r="N146" s="139"/>
      <c r="O146" s="139"/>
      <c r="P146" s="139"/>
      <c r="Q146" s="158"/>
      <c r="R146" s="139"/>
      <c r="S146" s="139"/>
      <c r="T146" s="139"/>
      <c r="U146" s="139"/>
      <c r="V146" s="139"/>
      <c r="W146" s="139"/>
      <c r="X146" s="139"/>
      <c r="Y146" s="139"/>
      <c r="Z146" s="118"/>
    </row>
    <row r="147" spans="1:26" ht="15.75" hidden="1" customHeight="1" x14ac:dyDescent="0.15">
      <c r="A147" s="94"/>
      <c r="B147" s="94"/>
      <c r="C147" s="118"/>
      <c r="D147" s="118"/>
      <c r="E147" s="118"/>
      <c r="F147" s="118"/>
      <c r="G147" s="118"/>
      <c r="H147" s="118"/>
      <c r="I147" s="139"/>
      <c r="J147" s="139"/>
      <c r="K147" s="139"/>
      <c r="L147" s="139"/>
      <c r="M147" s="139"/>
      <c r="N147" s="139"/>
      <c r="O147" s="139"/>
      <c r="P147" s="139"/>
      <c r="Q147" s="158"/>
      <c r="R147" s="139"/>
      <c r="S147" s="139"/>
      <c r="T147" s="139"/>
      <c r="U147" s="139"/>
      <c r="V147" s="139"/>
      <c r="W147" s="139"/>
      <c r="X147" s="139"/>
      <c r="Y147" s="139"/>
      <c r="Z147" s="118"/>
    </row>
    <row r="148" spans="1:26" ht="15.75" hidden="1" customHeight="1" x14ac:dyDescent="0.15">
      <c r="A148" s="94"/>
      <c r="B148" s="94"/>
      <c r="C148" s="118"/>
      <c r="D148" s="118"/>
      <c r="E148" s="118"/>
      <c r="F148" s="118"/>
      <c r="G148" s="118"/>
      <c r="H148" s="118"/>
      <c r="I148" s="139"/>
      <c r="J148" s="139"/>
      <c r="K148" s="139"/>
      <c r="L148" s="139"/>
      <c r="M148" s="139"/>
      <c r="N148" s="139"/>
      <c r="O148" s="139"/>
      <c r="P148" s="139"/>
      <c r="Q148" s="158"/>
      <c r="R148" s="139"/>
      <c r="S148" s="139"/>
      <c r="T148" s="139"/>
      <c r="U148" s="139"/>
      <c r="V148" s="139"/>
      <c r="W148" s="139"/>
      <c r="X148" s="139"/>
      <c r="Y148" s="139"/>
      <c r="Z148" s="118"/>
    </row>
    <row r="149" spans="1:26" ht="20.100000000000001" customHeight="1" x14ac:dyDescent="0.15">
      <c r="A149" s="94"/>
      <c r="B149" s="94"/>
      <c r="C149" s="118"/>
      <c r="D149" s="118"/>
      <c r="E149" s="118"/>
      <c r="F149" s="118"/>
      <c r="G149" s="118"/>
      <c r="H149" s="118"/>
      <c r="I149" s="139"/>
      <c r="J149" s="118"/>
      <c r="K149" s="118"/>
      <c r="L149" s="118"/>
      <c r="M149" s="118"/>
      <c r="N149" s="118"/>
      <c r="O149" s="118"/>
      <c r="P149" s="118"/>
      <c r="Q149" s="159"/>
      <c r="R149" s="118"/>
      <c r="S149" s="118"/>
      <c r="T149" s="118"/>
      <c r="U149" s="118"/>
      <c r="V149" s="118"/>
      <c r="W149" s="118"/>
      <c r="X149" s="118"/>
      <c r="Y149" s="118"/>
      <c r="Z149" s="118"/>
    </row>
    <row r="150" spans="1:26" ht="20.100000000000001" customHeight="1" x14ac:dyDescent="0.15">
      <c r="A150" s="94"/>
      <c r="B150" s="94"/>
      <c r="C150" s="105" t="s">
        <v>110</v>
      </c>
      <c r="D150" s="106"/>
      <c r="E150" s="106"/>
      <c r="F150" s="106"/>
      <c r="G150" s="106"/>
      <c r="H150" s="107"/>
      <c r="I150" s="140"/>
      <c r="K150" s="140"/>
    </row>
    <row r="151" spans="1:26" ht="20.100000000000001" customHeight="1" x14ac:dyDescent="0.15">
      <c r="A151" s="94"/>
      <c r="B151" s="94"/>
      <c r="C151" s="108"/>
      <c r="D151" s="109"/>
      <c r="E151" s="109"/>
      <c r="F151" s="109"/>
      <c r="G151" s="109"/>
      <c r="H151" s="109"/>
      <c r="I151" s="110"/>
      <c r="J151" s="110"/>
      <c r="K151" s="110"/>
      <c r="L151" s="110"/>
      <c r="M151" s="110"/>
      <c r="N151" s="110"/>
      <c r="O151" s="110"/>
      <c r="P151" s="110"/>
      <c r="Q151" s="110"/>
      <c r="R151" s="110"/>
      <c r="S151" s="110"/>
      <c r="T151" s="110"/>
      <c r="U151" s="110"/>
      <c r="V151" s="110"/>
      <c r="W151" s="110"/>
      <c r="X151" s="110"/>
      <c r="Y151" s="110"/>
      <c r="Z151" s="111"/>
    </row>
    <row r="152" spans="1:26" ht="20.100000000000001" customHeight="1" x14ac:dyDescent="0.15">
      <c r="A152" s="94"/>
      <c r="B152" s="94"/>
      <c r="C152" s="108"/>
      <c r="D152" s="160" t="s">
        <v>67</v>
      </c>
      <c r="E152" s="141"/>
      <c r="F152" s="141"/>
      <c r="G152" s="141"/>
      <c r="H152" s="141"/>
      <c r="I152" s="141"/>
      <c r="J152" s="141"/>
      <c r="K152" s="141"/>
      <c r="L152" s="141"/>
      <c r="M152" s="141"/>
      <c r="N152" s="141"/>
      <c r="O152" s="141"/>
      <c r="P152" s="141"/>
      <c r="Q152" s="141"/>
      <c r="R152" s="141"/>
      <c r="S152" s="141"/>
      <c r="T152" s="141"/>
      <c r="U152" s="141"/>
      <c r="V152" s="141"/>
      <c r="W152" s="141"/>
      <c r="X152" s="119"/>
      <c r="Y152" s="118"/>
      <c r="Z152" s="117"/>
    </row>
    <row r="153" spans="1:26" ht="20.100000000000001" customHeight="1" x14ac:dyDescent="0.15">
      <c r="A153" s="94">
        <f>IFERROR(IF(AND($I153&lt;&gt;"しない", $I153&lt;&gt;"する"),1001,0),3)</f>
        <v>0</v>
      </c>
      <c r="B153" s="94"/>
      <c r="C153" s="112"/>
      <c r="D153" s="113">
        <v>1</v>
      </c>
      <c r="E153" s="118" t="s">
        <v>68</v>
      </c>
      <c r="F153" s="118"/>
      <c r="G153" s="118"/>
      <c r="H153" s="118"/>
      <c r="I153" s="49" t="s">
        <v>135</v>
      </c>
      <c r="J153" s="56"/>
      <c r="K153" s="56"/>
      <c r="L153" s="56"/>
      <c r="M153" s="56"/>
      <c r="N153" s="118"/>
      <c r="O153" s="118"/>
      <c r="P153" s="118"/>
      <c r="Q153" s="118"/>
      <c r="R153" s="118"/>
      <c r="S153" s="118"/>
      <c r="T153" s="118"/>
      <c r="U153" s="118"/>
      <c r="Z153" s="161"/>
    </row>
    <row r="154" spans="1:26" ht="20.100000000000001" customHeight="1" x14ac:dyDescent="0.15">
      <c r="A154" s="94"/>
      <c r="B154" s="94"/>
      <c r="C154" s="121"/>
      <c r="D154" s="118"/>
      <c r="E154" s="118"/>
      <c r="F154" s="118"/>
      <c r="G154" s="118"/>
      <c r="H154" s="118"/>
      <c r="I154" s="162"/>
      <c r="J154" s="120" t="s">
        <v>69</v>
      </c>
      <c r="K154" s="120"/>
      <c r="L154" s="120"/>
      <c r="M154" s="120"/>
      <c r="N154" s="120"/>
      <c r="O154" s="120"/>
      <c r="P154" s="120"/>
      <c r="Q154" s="120"/>
      <c r="R154" s="120"/>
      <c r="S154" s="120"/>
      <c r="T154" s="120"/>
      <c r="U154" s="118"/>
      <c r="Z154" s="161"/>
    </row>
    <row r="155" spans="1:26" ht="20.100000000000001" customHeight="1" x14ac:dyDescent="0.15">
      <c r="A155" s="94">
        <f>IFERROR(IF(AND($I153="する",OR(TRIM($I155)="", NOT(OR(IFERROR(SEARCH(" ",$I155),0)&gt;0, IFERROR(SEARCH("　",$I155),0)&gt;0)))),1001,0),3)</f>
        <v>0</v>
      </c>
      <c r="B155" s="94"/>
      <c r="C155" s="112"/>
      <c r="D155" s="113">
        <v>2</v>
      </c>
      <c r="E155" s="89" t="s">
        <v>120</v>
      </c>
      <c r="I155" s="49"/>
      <c r="J155" s="49"/>
      <c r="K155" s="49"/>
      <c r="L155" s="49"/>
      <c r="M155" s="49"/>
      <c r="N155" s="49"/>
      <c r="O155" s="49"/>
      <c r="P155" s="49"/>
      <c r="Q155" s="49"/>
      <c r="R155" s="49"/>
      <c r="S155" s="49"/>
      <c r="T155" s="49"/>
      <c r="U155" s="49"/>
      <c r="V155" s="49"/>
      <c r="W155" s="49"/>
      <c r="X155" s="49"/>
      <c r="Y155" s="49"/>
      <c r="Z155" s="117"/>
    </row>
    <row r="156" spans="1:26" ht="20.100000000000001" customHeight="1" x14ac:dyDescent="0.15">
      <c r="A156" s="94"/>
      <c r="B156" s="94"/>
      <c r="C156" s="112"/>
      <c r="D156" s="113"/>
      <c r="E156" s="118"/>
      <c r="F156" s="118"/>
      <c r="G156" s="118"/>
      <c r="H156" s="118"/>
      <c r="I156" s="124"/>
      <c r="J156" s="120" t="s">
        <v>113</v>
      </c>
      <c r="K156" s="120"/>
      <c r="L156" s="120"/>
      <c r="M156" s="120"/>
      <c r="N156" s="120"/>
      <c r="O156" s="120"/>
      <c r="P156" s="120"/>
      <c r="Q156" s="120"/>
      <c r="R156" s="120"/>
      <c r="S156" s="120"/>
      <c r="T156" s="120"/>
      <c r="U156" s="120"/>
      <c r="V156" s="120"/>
      <c r="W156" s="120"/>
      <c r="X156" s="120"/>
      <c r="Y156" s="120"/>
      <c r="Z156" s="117"/>
    </row>
    <row r="157" spans="1:26" ht="20.100000000000001" customHeight="1" x14ac:dyDescent="0.15">
      <c r="A157" s="94">
        <f>IFERROR(IF(AND($I153="する",OR(TRIM($I157)="", NOT(OR(IFERROR(SEARCH(" ",$I157),0)&gt;0, IFERROR(SEARCH("　",$I157),0)&gt;0)))),1001,0),3)</f>
        <v>0</v>
      </c>
      <c r="B157" s="94"/>
      <c r="C157" s="112"/>
      <c r="D157" s="113">
        <v>3</v>
      </c>
      <c r="E157" s="89" t="s">
        <v>121</v>
      </c>
      <c r="I157" s="49"/>
      <c r="J157" s="49"/>
      <c r="K157" s="49"/>
      <c r="L157" s="49"/>
      <c r="M157" s="49"/>
      <c r="N157" s="49"/>
      <c r="O157" s="49"/>
      <c r="P157" s="49"/>
      <c r="Q157" s="49"/>
      <c r="R157" s="49"/>
      <c r="S157" s="49"/>
      <c r="T157" s="49"/>
      <c r="U157" s="49"/>
      <c r="V157" s="49"/>
      <c r="W157" s="49"/>
      <c r="X157" s="49"/>
      <c r="Y157" s="49"/>
      <c r="Z157" s="117"/>
    </row>
    <row r="158" spans="1:26" ht="20.100000000000001" customHeight="1" x14ac:dyDescent="0.15">
      <c r="A158" s="94"/>
      <c r="B158" s="94"/>
      <c r="C158" s="121"/>
      <c r="D158" s="118"/>
      <c r="E158" s="118"/>
      <c r="F158" s="118"/>
      <c r="G158" s="118"/>
      <c r="H158" s="118"/>
      <c r="I158" s="124"/>
      <c r="J158" s="120" t="s">
        <v>5</v>
      </c>
      <c r="K158" s="120"/>
      <c r="L158" s="120"/>
      <c r="M158" s="120"/>
      <c r="N158" s="120"/>
      <c r="O158" s="120"/>
      <c r="P158" s="120"/>
      <c r="Q158" s="120"/>
      <c r="R158" s="120"/>
      <c r="S158" s="120"/>
      <c r="T158" s="120"/>
      <c r="U158" s="120"/>
      <c r="V158" s="120"/>
      <c r="W158" s="120"/>
      <c r="X158" s="120"/>
      <c r="Y158" s="120"/>
      <c r="Z158" s="117"/>
    </row>
    <row r="159" spans="1:26" ht="20.100000000000001" customHeight="1" x14ac:dyDescent="0.15">
      <c r="A159" s="94">
        <f>IFERROR(IF(AND($I153="する",OR(TRIM($I159)="", LEN($I159)&lt;&gt;8, NOT(ISNUMBER(VALUE($I159))), IFERROR(SEARCH("-", $I159),0)&gt;0)),1001,0),3)</f>
        <v>0</v>
      </c>
      <c r="B159" s="94"/>
      <c r="C159" s="112"/>
      <c r="D159" s="113">
        <v>4</v>
      </c>
      <c r="E159" s="89" t="s">
        <v>99</v>
      </c>
      <c r="I159" s="49"/>
      <c r="J159" s="49"/>
      <c r="K159" s="49"/>
      <c r="L159" s="49"/>
      <c r="M159" s="49"/>
      <c r="N159" s="118"/>
      <c r="O159" s="118"/>
      <c r="P159" s="118"/>
      <c r="Q159" s="118"/>
      <c r="R159" s="118"/>
      <c r="S159" s="118"/>
      <c r="T159" s="118"/>
      <c r="U159" s="118"/>
      <c r="V159" s="118"/>
      <c r="W159" s="118"/>
      <c r="X159" s="118"/>
      <c r="Y159" s="118"/>
      <c r="Z159" s="117"/>
    </row>
    <row r="160" spans="1:26" ht="20.100000000000001" customHeight="1" x14ac:dyDescent="0.15">
      <c r="A160" s="94"/>
      <c r="B160" s="94"/>
      <c r="C160" s="121"/>
      <c r="D160" s="118"/>
      <c r="E160" s="118"/>
      <c r="F160" s="118"/>
      <c r="G160" s="118"/>
      <c r="H160" s="118"/>
      <c r="I160" s="115"/>
      <c r="J160" s="120" t="s">
        <v>125</v>
      </c>
      <c r="K160" s="119"/>
      <c r="L160" s="119"/>
      <c r="M160" s="119"/>
      <c r="N160" s="119"/>
      <c r="O160" s="119"/>
      <c r="P160" s="119"/>
      <c r="Q160" s="119"/>
      <c r="R160" s="119"/>
      <c r="S160" s="119"/>
      <c r="T160" s="119"/>
      <c r="U160" s="119"/>
      <c r="V160" s="119"/>
      <c r="W160" s="119"/>
      <c r="X160" s="119"/>
      <c r="Y160" s="119"/>
      <c r="Z160" s="117"/>
    </row>
    <row r="161" spans="1:27" ht="20.100000000000001" customHeight="1" x14ac:dyDescent="0.15">
      <c r="A161" s="94">
        <f>IFERROR(IF(AND($I153="する",TRIM($I161)=""),1001,0),3)</f>
        <v>0</v>
      </c>
      <c r="B161" s="94"/>
      <c r="C161" s="112"/>
      <c r="D161" s="113">
        <v>5</v>
      </c>
      <c r="E161" s="89" t="s">
        <v>0</v>
      </c>
      <c r="I161" s="59"/>
      <c r="J161" s="60"/>
      <c r="K161" s="60"/>
      <c r="L161" s="60"/>
      <c r="M161" s="60"/>
      <c r="N161" s="118"/>
      <c r="O161" s="118"/>
      <c r="P161" s="118"/>
      <c r="Q161" s="118"/>
      <c r="R161" s="118"/>
      <c r="S161" s="118"/>
      <c r="T161" s="118"/>
      <c r="U161" s="118"/>
      <c r="V161" s="118"/>
      <c r="W161" s="118"/>
      <c r="X161" s="118"/>
      <c r="Y161" s="118"/>
      <c r="Z161" s="117"/>
    </row>
    <row r="162" spans="1:27" ht="20.100000000000001" customHeight="1" x14ac:dyDescent="0.15">
      <c r="A162" s="94"/>
      <c r="B162" s="94"/>
      <c r="C162" s="112"/>
      <c r="D162" s="113"/>
      <c r="E162" s="118"/>
      <c r="F162" s="118"/>
      <c r="G162" s="118"/>
      <c r="H162" s="118"/>
      <c r="I162" s="115"/>
      <c r="J162" s="120" t="s">
        <v>133</v>
      </c>
      <c r="K162" s="119"/>
      <c r="L162" s="119"/>
      <c r="M162" s="119"/>
      <c r="N162" s="119"/>
      <c r="O162" s="119"/>
      <c r="P162" s="119"/>
      <c r="Q162" s="119"/>
      <c r="R162" s="119"/>
      <c r="S162" s="119"/>
      <c r="T162" s="119"/>
      <c r="U162" s="119"/>
      <c r="V162" s="119"/>
      <c r="W162" s="119"/>
      <c r="X162" s="119"/>
      <c r="Y162" s="119"/>
      <c r="Z162" s="117"/>
    </row>
    <row r="163" spans="1:27" ht="20.100000000000001" customHeight="1" x14ac:dyDescent="0.15">
      <c r="A163" s="94">
        <f>IFERROR(IF(AND($I153="する",AND($I163&lt;&gt;"", OR(ISERROR(FIND("@"&amp;LEFT($I163,3)&amp;"@", 都道府県3))=FALSE, ISERROR(FIND("@"&amp;LEFT($I163,4)&amp;"@",都道府県4))=FALSE))=FALSE),1001,0),3)</f>
        <v>0</v>
      </c>
      <c r="B163" s="94"/>
      <c r="C163" s="112"/>
      <c r="D163" s="113">
        <v>6</v>
      </c>
      <c r="E163" s="89" t="s">
        <v>107</v>
      </c>
      <c r="I163" s="54"/>
      <c r="J163" s="54"/>
      <c r="K163" s="54"/>
      <c r="L163" s="54"/>
      <c r="M163" s="54"/>
      <c r="N163" s="54"/>
      <c r="O163" s="54"/>
      <c r="P163" s="54"/>
      <c r="Q163" s="55"/>
      <c r="R163" s="54"/>
      <c r="S163" s="54"/>
      <c r="T163" s="54"/>
      <c r="U163" s="54"/>
      <c r="V163" s="54"/>
      <c r="W163" s="54"/>
      <c r="X163" s="54"/>
      <c r="Y163" s="54"/>
      <c r="Z163" s="117"/>
    </row>
    <row r="164" spans="1:27" ht="20.100000000000001" customHeight="1" x14ac:dyDescent="0.15">
      <c r="A164" s="94"/>
      <c r="B164" s="94"/>
      <c r="C164" s="112"/>
      <c r="D164" s="113"/>
      <c r="E164" s="118"/>
      <c r="F164" s="118"/>
      <c r="G164" s="118"/>
      <c r="H164" s="118"/>
      <c r="I164" s="115"/>
      <c r="J164" s="120" t="s">
        <v>228</v>
      </c>
      <c r="K164" s="119"/>
      <c r="L164" s="119"/>
      <c r="M164" s="119"/>
      <c r="N164" s="119"/>
      <c r="O164" s="119"/>
      <c r="P164" s="119"/>
      <c r="Q164" s="119"/>
      <c r="R164" s="119"/>
      <c r="S164" s="119"/>
      <c r="T164" s="119"/>
      <c r="U164" s="119"/>
      <c r="V164" s="119"/>
      <c r="W164" s="119"/>
      <c r="X164" s="119"/>
      <c r="Y164" s="119"/>
      <c r="Z164" s="117"/>
    </row>
    <row r="165" spans="1:27" ht="20.100000000000001" customHeight="1" x14ac:dyDescent="0.15">
      <c r="A165" s="94">
        <f>IFERROR(IF(AND($I153="する",NOT(AND(TRIM($I165)&lt;&gt;"",ISNUMBER(VALUE(SUBSTITUTE($I165,"-",""))),IFERROR(SEARCH("-",$I165),0)&gt;0))),1001,0),3)</f>
        <v>0</v>
      </c>
      <c r="B165" s="94"/>
      <c r="C165" s="112"/>
      <c r="D165" s="113">
        <v>7</v>
      </c>
      <c r="E165" s="89" t="s">
        <v>3</v>
      </c>
      <c r="I165" s="49"/>
      <c r="J165" s="49"/>
      <c r="K165" s="49"/>
      <c r="L165" s="49"/>
      <c r="M165" s="49"/>
      <c r="Y165" s="119"/>
      <c r="Z165" s="117"/>
    </row>
    <row r="166" spans="1:27" ht="20.100000000000001" customHeight="1" x14ac:dyDescent="0.15">
      <c r="A166" s="94"/>
      <c r="B166" s="94"/>
      <c r="C166" s="121"/>
      <c r="D166" s="118"/>
      <c r="E166" s="118"/>
      <c r="F166" s="118"/>
      <c r="G166" s="118"/>
      <c r="H166" s="118"/>
      <c r="I166" s="115"/>
      <c r="J166" s="120" t="s">
        <v>114</v>
      </c>
      <c r="K166" s="119"/>
      <c r="L166" s="119"/>
      <c r="M166" s="119"/>
      <c r="N166" s="119"/>
      <c r="O166" s="119"/>
      <c r="P166" s="119"/>
      <c r="Q166" s="119"/>
      <c r="R166" s="119"/>
      <c r="S166" s="119"/>
      <c r="T166" s="119"/>
      <c r="U166" s="119"/>
      <c r="V166" s="119"/>
      <c r="W166" s="119"/>
      <c r="X166" s="119"/>
      <c r="Y166" s="119"/>
      <c r="Z166" s="117"/>
    </row>
    <row r="167" spans="1:27" ht="20.100000000000001" customHeight="1" x14ac:dyDescent="0.15">
      <c r="A167" s="94">
        <f>IFERROR(IF(AND($I153="する",AND(TRIM($I167)&lt;&gt;"",NOT(AND(ISNUMBER(VALUE(SUBSTITUTE($I167,"-",""))),IFERROR(SEARCH("-",$I167),0)&gt;0)))),1001,0),3)</f>
        <v>0</v>
      </c>
      <c r="B167" s="94"/>
      <c r="C167" s="112"/>
      <c r="D167" s="113">
        <v>8</v>
      </c>
      <c r="E167" s="89" t="s">
        <v>4</v>
      </c>
      <c r="I167" s="49"/>
      <c r="J167" s="49"/>
      <c r="K167" s="49"/>
      <c r="L167" s="49"/>
      <c r="M167" s="49"/>
      <c r="N167" s="119"/>
      <c r="O167" s="119"/>
      <c r="P167" s="119"/>
      <c r="Q167" s="119"/>
      <c r="R167" s="119"/>
      <c r="S167" s="119"/>
      <c r="T167" s="119"/>
      <c r="U167" s="119"/>
      <c r="V167" s="119"/>
      <c r="W167" s="119"/>
      <c r="X167" s="119"/>
      <c r="Y167" s="119"/>
      <c r="Z167" s="117"/>
    </row>
    <row r="168" spans="1:27" ht="20.100000000000001" customHeight="1" x14ac:dyDescent="0.15">
      <c r="A168" s="94"/>
      <c r="B168" s="94"/>
      <c r="C168" s="121"/>
      <c r="D168" s="118"/>
      <c r="E168" s="118"/>
      <c r="F168" s="118"/>
      <c r="G168" s="118"/>
      <c r="H168" s="118"/>
      <c r="I168" s="115"/>
      <c r="J168" s="120" t="s">
        <v>114</v>
      </c>
      <c r="K168" s="119"/>
      <c r="L168" s="119"/>
      <c r="M168" s="119"/>
      <c r="N168" s="119"/>
      <c r="O168" s="119"/>
      <c r="P168" s="119"/>
      <c r="Q168" s="119"/>
      <c r="R168" s="119"/>
      <c r="S168" s="119"/>
      <c r="T168" s="119"/>
      <c r="U168" s="119"/>
      <c r="V168" s="119"/>
      <c r="W168" s="119"/>
      <c r="X168" s="119"/>
      <c r="Y168" s="119"/>
      <c r="Z168" s="117"/>
    </row>
    <row r="169" spans="1:27" ht="20.100000000000001" customHeight="1" x14ac:dyDescent="0.15">
      <c r="A169" s="94">
        <f>IFERROR(IF(AND($I153="する",AND(TRIM($I169)&lt;&gt;"", NOT(IFERROR(SEARCH("@",$I169),0)&gt;0))),1001,0),3)</f>
        <v>0</v>
      </c>
      <c r="B169" s="94"/>
      <c r="C169" s="112"/>
      <c r="D169" s="113">
        <v>9</v>
      </c>
      <c r="E169" s="89" t="s">
        <v>108</v>
      </c>
      <c r="I169" s="49"/>
      <c r="J169" s="49"/>
      <c r="K169" s="49"/>
      <c r="L169" s="49"/>
      <c r="M169" s="49"/>
      <c r="N169" s="49"/>
      <c r="O169" s="49"/>
      <c r="P169" s="49"/>
      <c r="Q169" s="57"/>
      <c r="R169" s="49"/>
      <c r="S169" s="49"/>
      <c r="T169" s="49"/>
      <c r="U169" s="49"/>
      <c r="V169" s="49"/>
      <c r="W169" s="49"/>
      <c r="X169" s="49"/>
      <c r="Y169" s="49"/>
      <c r="Z169" s="117"/>
    </row>
    <row r="170" spans="1:27" ht="20.100000000000001" customHeight="1" x14ac:dyDescent="0.15">
      <c r="A170" s="94"/>
      <c r="B170" s="94"/>
      <c r="C170" s="121"/>
      <c r="D170" s="118"/>
      <c r="E170" s="118"/>
      <c r="F170" s="118"/>
      <c r="G170" s="118"/>
      <c r="H170" s="118"/>
      <c r="I170" s="115"/>
      <c r="J170" s="127" t="s">
        <v>131</v>
      </c>
      <c r="K170" s="143"/>
      <c r="L170" s="119"/>
      <c r="M170" s="119"/>
      <c r="N170" s="119"/>
      <c r="O170" s="119"/>
      <c r="P170" s="119"/>
      <c r="Q170" s="144"/>
      <c r="R170" s="119"/>
      <c r="S170" s="119"/>
      <c r="T170" s="119"/>
      <c r="U170" s="119"/>
      <c r="V170" s="119"/>
      <c r="W170" s="119"/>
      <c r="X170" s="119"/>
      <c r="Y170" s="119"/>
      <c r="Z170" s="117"/>
    </row>
    <row r="171" spans="1:27" ht="20.100000000000001" customHeight="1" x14ac:dyDescent="0.15">
      <c r="A171" s="94"/>
      <c r="B171" s="94"/>
      <c r="C171" s="133"/>
      <c r="D171" s="134"/>
      <c r="E171" s="134"/>
      <c r="F171" s="134"/>
      <c r="G171" s="134"/>
      <c r="H171" s="134"/>
      <c r="I171" s="135"/>
      <c r="J171" s="135"/>
      <c r="K171" s="136"/>
      <c r="L171" s="135"/>
      <c r="M171" s="135"/>
      <c r="N171" s="135"/>
      <c r="O171" s="135"/>
      <c r="P171" s="135"/>
      <c r="Q171" s="135"/>
      <c r="R171" s="135"/>
      <c r="S171" s="135"/>
      <c r="T171" s="135"/>
      <c r="U171" s="135"/>
      <c r="V171" s="135"/>
      <c r="W171" s="135"/>
      <c r="X171" s="135"/>
      <c r="Y171" s="163"/>
      <c r="Z171" s="137"/>
      <c r="AA171" s="150"/>
    </row>
    <row r="172" spans="1:27" ht="20.100000000000001" customHeight="1" x14ac:dyDescent="0.15">
      <c r="A172" s="94"/>
      <c r="B172" s="94"/>
      <c r="C172" s="118"/>
      <c r="D172" s="118"/>
      <c r="E172" s="118"/>
      <c r="F172" s="118"/>
      <c r="G172" s="118"/>
      <c r="H172" s="118"/>
      <c r="I172" s="139"/>
      <c r="J172" s="139"/>
      <c r="K172" s="139"/>
      <c r="L172" s="139"/>
      <c r="M172" s="139"/>
      <c r="N172" s="139"/>
      <c r="O172" s="139"/>
      <c r="P172" s="139"/>
      <c r="Q172" s="139"/>
      <c r="R172" s="139"/>
      <c r="S172" s="139"/>
      <c r="T172" s="139"/>
      <c r="U172" s="139"/>
      <c r="V172" s="139"/>
      <c r="W172" s="139"/>
      <c r="X172" s="139"/>
      <c r="Y172" s="164"/>
      <c r="Z172" s="118"/>
      <c r="AA172" s="150"/>
    </row>
    <row r="173" spans="1:27" ht="20.100000000000001" customHeight="1" x14ac:dyDescent="0.15">
      <c r="A173" s="94"/>
      <c r="B173" s="94"/>
      <c r="C173" s="118"/>
      <c r="D173" s="118"/>
      <c r="E173" s="118"/>
      <c r="F173" s="118"/>
      <c r="G173" s="118"/>
      <c r="H173" s="118"/>
      <c r="I173" s="118"/>
      <c r="J173" s="139"/>
      <c r="K173" s="149"/>
      <c r="L173" s="118"/>
      <c r="M173" s="118"/>
      <c r="N173" s="118"/>
      <c r="O173" s="118"/>
      <c r="P173" s="118"/>
      <c r="Q173" s="118"/>
      <c r="R173" s="118"/>
      <c r="S173" s="118"/>
      <c r="T173" s="118"/>
      <c r="U173" s="118"/>
      <c r="V173" s="118"/>
      <c r="W173" s="118"/>
      <c r="X173" s="118"/>
      <c r="Y173" s="118"/>
      <c r="Z173" s="118"/>
    </row>
    <row r="174" spans="1:27" ht="20.100000000000001" customHeight="1" x14ac:dyDescent="0.15">
      <c r="A174" s="94"/>
      <c r="B174" s="94"/>
      <c r="C174" s="105" t="s">
        <v>13</v>
      </c>
      <c r="D174" s="106"/>
      <c r="E174" s="106"/>
      <c r="F174" s="106"/>
      <c r="G174" s="106"/>
      <c r="H174" s="107"/>
      <c r="I174" s="165"/>
      <c r="J174" s="166"/>
      <c r="K174" s="166"/>
      <c r="L174" s="166"/>
    </row>
    <row r="175" spans="1:27" ht="20.100000000000001" customHeight="1" x14ac:dyDescent="0.15">
      <c r="A175" s="94"/>
      <c r="B175" s="94"/>
      <c r="C175" s="108"/>
      <c r="D175" s="141"/>
      <c r="E175" s="141"/>
      <c r="F175" s="141"/>
      <c r="G175" s="141"/>
      <c r="H175" s="141"/>
      <c r="I175" s="141"/>
      <c r="J175" s="141"/>
      <c r="K175" s="141"/>
      <c r="L175" s="141"/>
      <c r="M175" s="110"/>
      <c r="N175" s="110"/>
      <c r="O175" s="110"/>
      <c r="P175" s="110"/>
      <c r="Q175" s="167"/>
      <c r="R175" s="110"/>
      <c r="S175" s="110"/>
      <c r="T175" s="110"/>
      <c r="U175" s="110"/>
      <c r="V175" s="110"/>
      <c r="W175" s="110"/>
      <c r="X175" s="110"/>
      <c r="Y175" s="167"/>
      <c r="Z175" s="168"/>
    </row>
    <row r="176" spans="1:27" ht="20.100000000000001" customHeight="1" x14ac:dyDescent="0.15">
      <c r="A176" s="94">
        <f>IFERROR(IF(TRIM($I176)="",1001,0),3)</f>
        <v>1001</v>
      </c>
      <c r="B176" s="94"/>
      <c r="C176" s="112"/>
      <c r="D176" s="113">
        <v>1</v>
      </c>
      <c r="E176" s="89" t="s">
        <v>6</v>
      </c>
      <c r="I176" s="63"/>
      <c r="J176" s="63"/>
      <c r="K176" s="63"/>
      <c r="L176" s="63"/>
      <c r="M176" s="63"/>
      <c r="N176" s="118" t="s">
        <v>7</v>
      </c>
      <c r="O176" s="118"/>
      <c r="P176" s="118"/>
      <c r="Q176" s="118"/>
      <c r="R176" s="118"/>
      <c r="S176" s="118"/>
      <c r="T176" s="118"/>
      <c r="U176" s="118"/>
      <c r="V176" s="118"/>
      <c r="W176" s="118"/>
      <c r="X176" s="118"/>
      <c r="Y176" s="118"/>
      <c r="Z176" s="117"/>
    </row>
    <row r="177" spans="1:26" ht="20.100000000000001" customHeight="1" x14ac:dyDescent="0.15">
      <c r="A177" s="94"/>
      <c r="B177" s="94"/>
      <c r="C177" s="121"/>
      <c r="D177" s="118"/>
      <c r="E177" s="118"/>
      <c r="F177" s="118"/>
      <c r="G177" s="118"/>
      <c r="H177" s="118"/>
      <c r="I177" s="115"/>
      <c r="J177" s="120" t="s">
        <v>128</v>
      </c>
      <c r="K177" s="120"/>
      <c r="L177" s="120"/>
      <c r="M177" s="120"/>
      <c r="N177" s="120"/>
      <c r="O177" s="120"/>
      <c r="P177" s="120"/>
      <c r="Q177" s="120"/>
      <c r="R177" s="120"/>
      <c r="S177" s="120"/>
      <c r="T177" s="120"/>
      <c r="U177" s="120"/>
      <c r="V177" s="120"/>
      <c r="W177" s="120"/>
      <c r="X177" s="120"/>
      <c r="Y177" s="120"/>
      <c r="Z177" s="117"/>
    </row>
    <row r="178" spans="1:26" ht="20.100000000000001" customHeight="1" x14ac:dyDescent="0.15">
      <c r="A178" s="94">
        <f>IFERROR(IF(TRIM($I178)="",1001,0),3)</f>
        <v>1001</v>
      </c>
      <c r="B178" s="94"/>
      <c r="C178" s="112"/>
      <c r="D178" s="113">
        <v>2</v>
      </c>
      <c r="E178" s="89" t="s">
        <v>144</v>
      </c>
      <c r="I178" s="63"/>
      <c r="J178" s="63"/>
      <c r="K178" s="63"/>
      <c r="L178" s="63"/>
      <c r="M178" s="63"/>
      <c r="N178" s="118" t="s">
        <v>147</v>
      </c>
      <c r="O178" s="118"/>
      <c r="P178" s="118"/>
      <c r="Q178" s="118"/>
      <c r="R178" s="118"/>
      <c r="S178" s="118"/>
      <c r="T178" s="118"/>
      <c r="U178" s="118"/>
      <c r="V178" s="118"/>
      <c r="W178" s="118"/>
      <c r="X178" s="118"/>
      <c r="Y178" s="118"/>
      <c r="Z178" s="117"/>
    </row>
    <row r="179" spans="1:26" ht="20.100000000000001" customHeight="1" x14ac:dyDescent="0.15">
      <c r="A179" s="94"/>
      <c r="B179" s="94"/>
      <c r="C179" s="121"/>
      <c r="D179" s="118"/>
      <c r="E179" s="118"/>
      <c r="F179" s="118"/>
      <c r="G179" s="118"/>
      <c r="H179" s="118"/>
      <c r="I179" s="115"/>
      <c r="J179" s="169" t="s">
        <v>148</v>
      </c>
      <c r="K179" s="120"/>
      <c r="L179" s="120"/>
      <c r="M179" s="120"/>
      <c r="N179" s="120"/>
      <c r="O179" s="120"/>
      <c r="P179" s="120"/>
      <c r="Q179" s="120"/>
      <c r="R179" s="120"/>
      <c r="S179" s="120"/>
      <c r="T179" s="120"/>
      <c r="U179" s="120"/>
      <c r="V179" s="120"/>
      <c r="W179" s="120"/>
      <c r="X179" s="120"/>
      <c r="Y179" s="120"/>
      <c r="Z179" s="117"/>
    </row>
    <row r="180" spans="1:26" ht="20.100000000000001" customHeight="1" x14ac:dyDescent="0.15">
      <c r="A180" s="94">
        <f>IFERROR(IF(TRIM($I180)="",1001,0),3)</f>
        <v>1001</v>
      </c>
      <c r="B180" s="94"/>
      <c r="C180" s="112"/>
      <c r="D180" s="113">
        <v>3</v>
      </c>
      <c r="E180" s="89" t="s">
        <v>145</v>
      </c>
      <c r="I180" s="63"/>
      <c r="J180" s="63"/>
      <c r="K180" s="63"/>
      <c r="L180" s="63"/>
      <c r="M180" s="63"/>
      <c r="N180" s="118" t="s">
        <v>147</v>
      </c>
      <c r="O180" s="118"/>
      <c r="P180" s="118"/>
      <c r="Q180" s="118"/>
      <c r="R180" s="118"/>
      <c r="S180" s="118"/>
      <c r="T180" s="118"/>
      <c r="U180" s="118"/>
      <c r="V180" s="118"/>
      <c r="W180" s="118"/>
      <c r="X180" s="118"/>
      <c r="Y180" s="118"/>
      <c r="Z180" s="117"/>
    </row>
    <row r="181" spans="1:26" ht="20.100000000000001" customHeight="1" x14ac:dyDescent="0.15">
      <c r="A181" s="94"/>
      <c r="B181" s="94"/>
      <c r="C181" s="121"/>
      <c r="D181" s="118"/>
      <c r="E181" s="118"/>
      <c r="F181" s="118"/>
      <c r="G181" s="118"/>
      <c r="H181" s="118"/>
      <c r="I181" s="115"/>
      <c r="J181" s="169" t="s">
        <v>148</v>
      </c>
      <c r="K181" s="120"/>
      <c r="L181" s="120"/>
      <c r="M181" s="120"/>
      <c r="N181" s="120"/>
      <c r="O181" s="120"/>
      <c r="P181" s="120"/>
      <c r="Q181" s="120"/>
      <c r="R181" s="120"/>
      <c r="S181" s="120"/>
      <c r="T181" s="120"/>
      <c r="U181" s="120"/>
      <c r="V181" s="120"/>
      <c r="W181" s="120"/>
      <c r="X181" s="120"/>
      <c r="Y181" s="120"/>
      <c r="Z181" s="117"/>
    </row>
    <row r="182" spans="1:26" ht="20.100000000000001" customHeight="1" x14ac:dyDescent="0.15">
      <c r="A182" s="94"/>
      <c r="B182" s="94"/>
      <c r="C182" s="112"/>
      <c r="D182" s="113">
        <v>4</v>
      </c>
      <c r="E182" s="89" t="s">
        <v>153</v>
      </c>
      <c r="I182" s="170"/>
      <c r="J182" s="170"/>
      <c r="K182" s="170"/>
      <c r="L182" s="170"/>
      <c r="M182" s="118"/>
      <c r="N182" s="118"/>
      <c r="O182" s="118"/>
      <c r="P182" s="118"/>
      <c r="Q182" s="118"/>
      <c r="R182" s="118"/>
      <c r="S182" s="118"/>
      <c r="T182" s="118"/>
      <c r="U182" s="118"/>
      <c r="V182" s="118"/>
      <c r="W182" s="118"/>
      <c r="X182" s="118"/>
      <c r="Z182" s="161"/>
    </row>
    <row r="183" spans="1:26" ht="20.100000000000001" customHeight="1" x14ac:dyDescent="0.15">
      <c r="A183" s="94"/>
      <c r="B183" s="94"/>
      <c r="C183" s="112"/>
      <c r="D183" s="113"/>
      <c r="E183" s="160" t="s">
        <v>218</v>
      </c>
      <c r="I183" s="170"/>
      <c r="J183" s="170"/>
      <c r="K183" s="170"/>
      <c r="L183" s="170"/>
      <c r="M183" s="118"/>
      <c r="N183" s="118"/>
      <c r="O183" s="118"/>
      <c r="P183" s="118"/>
      <c r="Q183" s="118"/>
      <c r="R183" s="118"/>
      <c r="S183" s="118"/>
      <c r="T183" s="118"/>
      <c r="U183" s="118"/>
      <c r="V183" s="118"/>
      <c r="W183" s="118"/>
      <c r="X183" s="118"/>
      <c r="Z183" s="161"/>
    </row>
    <row r="184" spans="1:26" ht="20.100000000000001" customHeight="1" x14ac:dyDescent="0.15">
      <c r="A184" s="94"/>
      <c r="B184" s="94"/>
      <c r="C184" s="112"/>
      <c r="D184" s="113"/>
      <c r="E184" s="171"/>
      <c r="F184" s="172"/>
      <c r="G184" s="172"/>
      <c r="H184" s="173"/>
      <c r="I184" s="174" t="s">
        <v>146</v>
      </c>
      <c r="J184" s="175"/>
      <c r="K184" s="175"/>
      <c r="L184" s="175"/>
      <c r="M184" s="175"/>
      <c r="N184" s="176" t="s">
        <v>219</v>
      </c>
      <c r="O184" s="177"/>
      <c r="P184" s="178"/>
      <c r="Q184" s="118"/>
      <c r="R184" s="118"/>
      <c r="S184" s="118"/>
      <c r="T184" s="118"/>
      <c r="U184" s="118"/>
      <c r="V184" s="118"/>
      <c r="W184" s="118"/>
      <c r="X184" s="118"/>
      <c r="Z184" s="161"/>
    </row>
    <row r="185" spans="1:26" ht="20.100000000000001" customHeight="1" x14ac:dyDescent="0.15">
      <c r="A185" s="94">
        <f>IFERROR(IF(OR(TRIM($I185)="",AND($I63="する",TRIM($N185)="")),1001,0),3)</f>
        <v>1001</v>
      </c>
      <c r="B185" s="94"/>
      <c r="C185" s="112"/>
      <c r="E185" s="171" t="s">
        <v>140</v>
      </c>
      <c r="F185" s="172"/>
      <c r="G185" s="172"/>
      <c r="H185" s="173"/>
      <c r="I185" s="25"/>
      <c r="J185" s="72"/>
      <c r="K185" s="72"/>
      <c r="L185" s="72"/>
      <c r="M185" s="73"/>
      <c r="N185" s="25"/>
      <c r="O185" s="26"/>
      <c r="P185" s="27"/>
      <c r="Y185" s="118"/>
      <c r="Z185" s="161"/>
    </row>
    <row r="186" spans="1:26" ht="20.100000000000001" customHeight="1" x14ac:dyDescent="0.15">
      <c r="A186" s="94">
        <f>IFERROR(IF(OR(TRIM($I186)="",AND($I63="する",TRIM($N186)="")),1001,0),3)</f>
        <v>1001</v>
      </c>
      <c r="B186" s="94"/>
      <c r="C186" s="112"/>
      <c r="D186" s="113"/>
      <c r="E186" s="179" t="s">
        <v>141</v>
      </c>
      <c r="F186" s="180"/>
      <c r="G186" s="180"/>
      <c r="H186" s="181"/>
      <c r="I186" s="28"/>
      <c r="J186" s="64"/>
      <c r="K186" s="64"/>
      <c r="L186" s="64"/>
      <c r="M186" s="65"/>
      <c r="N186" s="28"/>
      <c r="O186" s="29"/>
      <c r="P186" s="30"/>
      <c r="Y186" s="118"/>
      <c r="Z186" s="161"/>
    </row>
    <row r="187" spans="1:26" ht="20.100000000000001" customHeight="1" thickBot="1" x14ac:dyDescent="0.2">
      <c r="A187" s="94">
        <f>IFERROR(IF(OR(TRIM($I187)="",AND($I63="する",TRIM($N187)="")),1001,0),3)</f>
        <v>1001</v>
      </c>
      <c r="B187" s="94"/>
      <c r="C187" s="112"/>
      <c r="D187" s="113"/>
      <c r="E187" s="182" t="s">
        <v>142</v>
      </c>
      <c r="F187" s="183"/>
      <c r="G187" s="183"/>
      <c r="H187" s="184"/>
      <c r="I187" s="31"/>
      <c r="J187" s="61"/>
      <c r="K187" s="61"/>
      <c r="L187" s="61"/>
      <c r="M187" s="62"/>
      <c r="N187" s="31"/>
      <c r="O187" s="32"/>
      <c r="P187" s="33"/>
      <c r="Y187" s="118"/>
      <c r="Z187" s="161"/>
    </row>
    <row r="188" spans="1:26" ht="20.100000000000001" customHeight="1" thickTop="1" x14ac:dyDescent="0.15">
      <c r="A188" s="94"/>
      <c r="B188" s="94"/>
      <c r="C188" s="112"/>
      <c r="D188" s="113"/>
      <c r="E188" s="185" t="s">
        <v>143</v>
      </c>
      <c r="F188" s="186"/>
      <c r="G188" s="186"/>
      <c r="H188" s="187"/>
      <c r="I188" s="188">
        <f>SUM(I185:I187)</f>
        <v>0</v>
      </c>
      <c r="J188" s="189"/>
      <c r="K188" s="189"/>
      <c r="L188" s="189"/>
      <c r="M188" s="190"/>
      <c r="N188" s="188">
        <f>SUM(N185:N187)</f>
        <v>0</v>
      </c>
      <c r="O188" s="191"/>
      <c r="P188" s="192"/>
      <c r="Y188" s="118"/>
      <c r="Z188" s="161"/>
    </row>
    <row r="189" spans="1:26" ht="20.100000000000001" customHeight="1" x14ac:dyDescent="0.15">
      <c r="A189" s="94"/>
      <c r="B189" s="94"/>
      <c r="C189" s="112"/>
      <c r="D189" s="113"/>
      <c r="E189" s="193"/>
      <c r="F189" s="193"/>
      <c r="G189" s="193"/>
      <c r="H189" s="193"/>
      <c r="I189" s="194"/>
      <c r="J189" s="195"/>
      <c r="K189" s="195"/>
      <c r="L189" s="195"/>
      <c r="M189" s="195"/>
      <c r="N189" s="196"/>
      <c r="O189" s="196"/>
      <c r="P189" s="196"/>
      <c r="Q189" s="196"/>
      <c r="Y189" s="118"/>
      <c r="Z189" s="161"/>
    </row>
    <row r="190" spans="1:26" ht="20.100000000000001" customHeight="1" x14ac:dyDescent="0.15">
      <c r="A190" s="87"/>
      <c r="B190" s="87"/>
      <c r="C190" s="121"/>
      <c r="D190" s="113">
        <v>5</v>
      </c>
      <c r="E190" s="118" t="s">
        <v>152</v>
      </c>
      <c r="F190" s="118"/>
      <c r="G190" s="118"/>
      <c r="H190" s="118"/>
      <c r="I190" s="197"/>
      <c r="J190" s="142"/>
      <c r="K190" s="198"/>
      <c r="L190" s="142"/>
      <c r="M190" s="142"/>
      <c r="N190" s="119"/>
      <c r="O190" s="119"/>
      <c r="P190" s="119"/>
      <c r="Q190" s="119"/>
      <c r="R190" s="119"/>
      <c r="S190" s="119"/>
      <c r="T190" s="119"/>
      <c r="U190" s="119"/>
      <c r="Z190" s="117"/>
    </row>
    <row r="191" spans="1:26" ht="20.100000000000001" customHeight="1" x14ac:dyDescent="0.15">
      <c r="A191" s="87"/>
      <c r="B191" s="87"/>
      <c r="C191" s="121"/>
      <c r="D191" s="118"/>
      <c r="E191" s="199" t="s">
        <v>215</v>
      </c>
      <c r="F191" s="118"/>
      <c r="G191" s="118"/>
      <c r="H191" s="118"/>
      <c r="I191" s="197"/>
      <c r="J191" s="142"/>
      <c r="K191" s="198"/>
      <c r="L191" s="142"/>
      <c r="M191" s="142"/>
      <c r="N191" s="119"/>
      <c r="O191" s="119"/>
      <c r="P191" s="119"/>
      <c r="Q191" s="119"/>
      <c r="R191" s="119"/>
      <c r="S191" s="119"/>
      <c r="T191" s="119"/>
      <c r="U191" s="119"/>
      <c r="Z191" s="117"/>
    </row>
    <row r="192" spans="1:26" ht="20.100000000000001" customHeight="1" x14ac:dyDescent="0.15">
      <c r="A192" s="87"/>
      <c r="B192" s="87"/>
      <c r="C192" s="121"/>
      <c r="D192" s="118"/>
      <c r="E192" s="200" t="s">
        <v>149</v>
      </c>
      <c r="F192" s="201"/>
      <c r="G192" s="201"/>
      <c r="H192" s="202"/>
      <c r="I192" s="203" t="s">
        <v>214</v>
      </c>
      <c r="J192" s="204"/>
      <c r="K192" s="205"/>
      <c r="L192" s="204"/>
      <c r="M192" s="206"/>
      <c r="N192" s="207" t="str">
        <f>"取得年月日　"&amp;日付例_s</f>
        <v>取得年月日　例)2026/4/1</v>
      </c>
      <c r="O192" s="208"/>
      <c r="P192" s="208"/>
      <c r="Q192" s="209"/>
      <c r="R192" s="119"/>
      <c r="S192" s="119"/>
      <c r="T192" s="119"/>
      <c r="U192" s="119"/>
      <c r="Z192" s="117"/>
    </row>
    <row r="193" spans="1:27" ht="20.100000000000001" customHeight="1" x14ac:dyDescent="0.15">
      <c r="A193" s="87">
        <f>IFERROR(IF(OR(TRIM($I193)="", AND($I193="有",TRIM($N193)="")),1001,0),3)</f>
        <v>1001</v>
      </c>
      <c r="B193" s="87"/>
      <c r="C193" s="121"/>
      <c r="D193" s="118"/>
      <c r="E193" s="210" t="s">
        <v>150</v>
      </c>
      <c r="F193" s="211"/>
      <c r="G193" s="211"/>
      <c r="H193" s="212"/>
      <c r="I193" s="74"/>
      <c r="J193" s="75"/>
      <c r="K193" s="76"/>
      <c r="L193" s="75"/>
      <c r="M193" s="77"/>
      <c r="N193" s="66"/>
      <c r="O193" s="67"/>
      <c r="P193" s="67"/>
      <c r="Q193" s="68"/>
      <c r="R193" s="119"/>
      <c r="S193" s="119"/>
      <c r="T193" s="119"/>
      <c r="U193" s="119"/>
      <c r="Z193" s="117"/>
    </row>
    <row r="194" spans="1:27" ht="20.100000000000001" customHeight="1" x14ac:dyDescent="0.15">
      <c r="A194" s="87">
        <f>IFERROR(IF(OR(TRIM($I194)="", AND($I194="有",TRIM($N194)="")),1001,0),3)</f>
        <v>1001</v>
      </c>
      <c r="B194" s="87"/>
      <c r="C194" s="121"/>
      <c r="D194" s="118"/>
      <c r="E194" s="213" t="s">
        <v>151</v>
      </c>
      <c r="F194" s="214"/>
      <c r="G194" s="214"/>
      <c r="H194" s="215"/>
      <c r="I194" s="78"/>
      <c r="J194" s="79"/>
      <c r="K194" s="79"/>
      <c r="L194" s="79"/>
      <c r="M194" s="80"/>
      <c r="N194" s="69"/>
      <c r="O194" s="70"/>
      <c r="P194" s="70"/>
      <c r="Q194" s="71"/>
      <c r="R194" s="119"/>
      <c r="S194" s="119"/>
      <c r="T194" s="119"/>
      <c r="U194" s="119"/>
      <c r="Z194" s="117"/>
    </row>
    <row r="195" spans="1:27" ht="20.100000000000001" customHeight="1" x14ac:dyDescent="0.15">
      <c r="A195" s="94"/>
      <c r="B195" s="94"/>
      <c r="C195" s="133"/>
      <c r="D195" s="134"/>
      <c r="E195" s="134"/>
      <c r="F195" s="134"/>
      <c r="G195" s="134"/>
      <c r="H195" s="134"/>
      <c r="I195" s="134"/>
      <c r="J195" s="135"/>
      <c r="K195" s="135"/>
      <c r="L195" s="216"/>
      <c r="M195" s="216"/>
      <c r="N195" s="163"/>
      <c r="O195" s="135"/>
      <c r="P195" s="157"/>
      <c r="Q195" s="157"/>
      <c r="R195" s="157"/>
      <c r="S195" s="163"/>
      <c r="T195" s="163"/>
      <c r="U195" s="163"/>
      <c r="V195" s="163"/>
      <c r="W195" s="163"/>
      <c r="X195" s="163"/>
      <c r="Y195" s="135"/>
      <c r="Z195" s="137"/>
    </row>
    <row r="196" spans="1:27" ht="20.100000000000001" customHeight="1" x14ac:dyDescent="0.15">
      <c r="A196" s="94"/>
      <c r="B196" s="94"/>
      <c r="C196" s="118"/>
      <c r="D196" s="118"/>
      <c r="E196" s="118"/>
      <c r="F196" s="118"/>
      <c r="G196" s="118"/>
      <c r="H196" s="118"/>
      <c r="I196" s="118"/>
      <c r="J196" s="139"/>
      <c r="K196" s="139"/>
      <c r="L196" s="217"/>
      <c r="M196" s="139"/>
      <c r="N196" s="164"/>
      <c r="O196" s="139"/>
      <c r="P196" s="158"/>
      <c r="Q196" s="158"/>
      <c r="R196" s="158"/>
      <c r="S196" s="164"/>
      <c r="T196" s="164"/>
      <c r="U196" s="164"/>
      <c r="V196" s="164"/>
      <c r="W196" s="164"/>
      <c r="X196" s="164"/>
      <c r="Y196" s="139"/>
      <c r="Z196" s="118"/>
    </row>
    <row r="197" spans="1:27" ht="20.100000000000001" customHeight="1" x14ac:dyDescent="0.15">
      <c r="A197" s="94"/>
      <c r="B197" s="94"/>
      <c r="C197" s="118"/>
      <c r="D197" s="118"/>
      <c r="E197" s="118"/>
      <c r="F197" s="118"/>
      <c r="G197" s="118"/>
      <c r="H197" s="118"/>
      <c r="I197" s="118"/>
      <c r="J197" s="139"/>
      <c r="K197" s="139"/>
      <c r="L197" s="218"/>
      <c r="M197" s="118"/>
      <c r="N197" s="219"/>
      <c r="O197" s="118"/>
      <c r="P197" s="159"/>
      <c r="Q197" s="159"/>
      <c r="R197" s="159"/>
      <c r="S197" s="219"/>
      <c r="T197" s="219"/>
      <c r="U197" s="219"/>
      <c r="V197" s="219"/>
      <c r="W197" s="219"/>
      <c r="X197" s="219"/>
      <c r="Y197" s="219"/>
      <c r="Z197" s="118"/>
      <c r="AA197" s="219"/>
    </row>
    <row r="198" spans="1:27" ht="20.100000000000001" customHeight="1" x14ac:dyDescent="0.15">
      <c r="A198" s="94"/>
      <c r="B198" s="94"/>
      <c r="C198" s="105" t="s">
        <v>222</v>
      </c>
      <c r="D198" s="106"/>
      <c r="E198" s="106"/>
      <c r="F198" s="106"/>
      <c r="G198" s="106"/>
      <c r="H198" s="107"/>
      <c r="I198" s="220"/>
      <c r="J198" s="166"/>
      <c r="K198" s="140"/>
      <c r="L198" s="150"/>
      <c r="M198" s="166"/>
      <c r="N198" s="166"/>
      <c r="O198" s="166"/>
      <c r="P198" s="166"/>
      <c r="Q198" s="221"/>
      <c r="R198" s="166"/>
      <c r="S198" s="166"/>
      <c r="T198" s="166"/>
      <c r="U198" s="166"/>
      <c r="V198" s="166"/>
      <c r="W198" s="166"/>
      <c r="X198" s="166"/>
      <c r="Y198" s="166"/>
      <c r="Z198" s="166"/>
    </row>
    <row r="199" spans="1:27" ht="19.899999999999999" customHeight="1" x14ac:dyDescent="0.15">
      <c r="A199" s="94"/>
      <c r="B199" s="94"/>
      <c r="C199" s="108"/>
      <c r="D199" s="109"/>
      <c r="E199" s="109"/>
      <c r="F199" s="109"/>
      <c r="G199" s="109"/>
      <c r="H199" s="109"/>
      <c r="I199" s="222"/>
      <c r="J199" s="118"/>
      <c r="K199" s="153"/>
      <c r="L199" s="154"/>
      <c r="Q199" s="150"/>
      <c r="Z199" s="223"/>
    </row>
    <row r="200" spans="1:27" ht="30" customHeight="1" x14ac:dyDescent="0.15">
      <c r="A200" s="94"/>
      <c r="B200" s="94"/>
      <c r="C200" s="108"/>
      <c r="D200" s="224" t="s">
        <v>221</v>
      </c>
      <c r="E200" s="224"/>
      <c r="F200" s="224"/>
      <c r="G200" s="224"/>
      <c r="H200" s="224"/>
      <c r="I200" s="224"/>
      <c r="J200" s="224"/>
      <c r="K200" s="224"/>
      <c r="L200" s="224"/>
      <c r="M200" s="224"/>
      <c r="N200" s="224"/>
      <c r="O200" s="224"/>
      <c r="P200" s="224"/>
      <c r="Q200" s="224"/>
      <c r="R200" s="224"/>
      <c r="S200" s="224"/>
      <c r="T200" s="224"/>
      <c r="U200" s="224"/>
      <c r="V200" s="224"/>
      <c r="W200" s="224"/>
      <c r="X200" s="224"/>
      <c r="Y200" s="224"/>
      <c r="Z200" s="161"/>
    </row>
    <row r="201" spans="1:27" ht="20.100000000000001" customHeight="1" x14ac:dyDescent="0.15">
      <c r="A201" s="94"/>
      <c r="B201" s="94"/>
      <c r="C201" s="108"/>
      <c r="D201" s="225" t="s">
        <v>154</v>
      </c>
      <c r="E201" s="226"/>
      <c r="F201" s="226"/>
      <c r="G201" s="226"/>
      <c r="H201" s="226"/>
      <c r="I201" s="226"/>
      <c r="J201" s="227"/>
      <c r="K201" s="228" t="s">
        <v>226</v>
      </c>
      <c r="L201" s="229"/>
      <c r="M201" s="229"/>
      <c r="N201" s="229"/>
      <c r="O201" s="230"/>
      <c r="P201" s="228" t="s">
        <v>220</v>
      </c>
      <c r="Q201" s="229"/>
      <c r="R201" s="229"/>
      <c r="S201" s="230"/>
      <c r="Z201" s="161"/>
    </row>
    <row r="202" spans="1:27" ht="20.100000000000001" customHeight="1" x14ac:dyDescent="0.15">
      <c r="A202" s="94"/>
      <c r="B202" s="94"/>
      <c r="C202" s="108"/>
      <c r="D202" s="231" t="s">
        <v>155</v>
      </c>
      <c r="E202" s="232"/>
      <c r="F202" s="232"/>
      <c r="G202" s="232"/>
      <c r="H202" s="232"/>
      <c r="I202" s="232"/>
      <c r="J202" s="233"/>
      <c r="K202" s="25"/>
      <c r="L202" s="26"/>
      <c r="M202" s="26"/>
      <c r="N202" s="26"/>
      <c r="O202" s="27"/>
      <c r="P202" s="25"/>
      <c r="Q202" s="26"/>
      <c r="R202" s="26"/>
      <c r="S202" s="27"/>
      <c r="Z202" s="161"/>
    </row>
    <row r="203" spans="1:27" ht="20.100000000000001" customHeight="1" x14ac:dyDescent="0.15">
      <c r="A203" s="94"/>
      <c r="B203" s="94"/>
      <c r="C203" s="108"/>
      <c r="D203" s="234" t="s">
        <v>156</v>
      </c>
      <c r="E203" s="235"/>
      <c r="F203" s="235"/>
      <c r="G203" s="235"/>
      <c r="H203" s="235"/>
      <c r="I203" s="235"/>
      <c r="J203" s="236"/>
      <c r="K203" s="28"/>
      <c r="L203" s="29"/>
      <c r="M203" s="29"/>
      <c r="N203" s="29"/>
      <c r="O203" s="30"/>
      <c r="P203" s="28"/>
      <c r="Q203" s="29"/>
      <c r="R203" s="29"/>
      <c r="S203" s="30"/>
      <c r="Z203" s="161"/>
    </row>
    <row r="204" spans="1:27" ht="20.100000000000001" customHeight="1" x14ac:dyDescent="0.15">
      <c r="A204" s="94"/>
      <c r="B204" s="94"/>
      <c r="C204" s="108"/>
      <c r="D204" s="234" t="s">
        <v>157</v>
      </c>
      <c r="E204" s="235"/>
      <c r="F204" s="235"/>
      <c r="G204" s="235"/>
      <c r="H204" s="235"/>
      <c r="I204" s="235"/>
      <c r="J204" s="236"/>
      <c r="K204" s="28"/>
      <c r="L204" s="29"/>
      <c r="M204" s="29"/>
      <c r="N204" s="29"/>
      <c r="O204" s="30"/>
      <c r="P204" s="28"/>
      <c r="Q204" s="29"/>
      <c r="R204" s="29"/>
      <c r="S204" s="30"/>
      <c r="Z204" s="161"/>
    </row>
    <row r="205" spans="1:27" ht="20.100000000000001" customHeight="1" x14ac:dyDescent="0.15">
      <c r="A205" s="94"/>
      <c r="B205" s="94"/>
      <c r="C205" s="108"/>
      <c r="D205" s="234" t="s">
        <v>158</v>
      </c>
      <c r="E205" s="235"/>
      <c r="F205" s="235"/>
      <c r="G205" s="235"/>
      <c r="H205" s="235"/>
      <c r="I205" s="235"/>
      <c r="J205" s="236"/>
      <c r="K205" s="28"/>
      <c r="L205" s="29"/>
      <c r="M205" s="29"/>
      <c r="N205" s="29"/>
      <c r="O205" s="30"/>
      <c r="P205" s="28"/>
      <c r="Q205" s="29"/>
      <c r="R205" s="29"/>
      <c r="S205" s="30"/>
      <c r="Z205" s="161"/>
    </row>
    <row r="206" spans="1:27" ht="20.100000000000001" customHeight="1" x14ac:dyDescent="0.15">
      <c r="A206" s="94"/>
      <c r="B206" s="94"/>
      <c r="C206" s="108"/>
      <c r="D206" s="234" t="s">
        <v>159</v>
      </c>
      <c r="E206" s="235"/>
      <c r="F206" s="235"/>
      <c r="G206" s="235"/>
      <c r="H206" s="235"/>
      <c r="I206" s="235"/>
      <c r="J206" s="236"/>
      <c r="K206" s="28"/>
      <c r="L206" s="29"/>
      <c r="M206" s="29"/>
      <c r="N206" s="29"/>
      <c r="O206" s="30"/>
      <c r="P206" s="28"/>
      <c r="Q206" s="29"/>
      <c r="R206" s="29"/>
      <c r="S206" s="30"/>
      <c r="Z206" s="161"/>
    </row>
    <row r="207" spans="1:27" ht="20.100000000000001" customHeight="1" x14ac:dyDescent="0.15">
      <c r="A207" s="94"/>
      <c r="B207" s="94"/>
      <c r="C207" s="108"/>
      <c r="D207" s="234" t="s">
        <v>160</v>
      </c>
      <c r="E207" s="235"/>
      <c r="F207" s="235"/>
      <c r="G207" s="235"/>
      <c r="H207" s="235"/>
      <c r="I207" s="235"/>
      <c r="J207" s="236"/>
      <c r="K207" s="28"/>
      <c r="L207" s="29"/>
      <c r="M207" s="29"/>
      <c r="N207" s="29"/>
      <c r="O207" s="30"/>
      <c r="P207" s="28"/>
      <c r="Q207" s="29"/>
      <c r="R207" s="29"/>
      <c r="S207" s="30"/>
      <c r="Z207" s="161"/>
    </row>
    <row r="208" spans="1:27" ht="20.100000000000001" customHeight="1" x14ac:dyDescent="0.15">
      <c r="A208" s="94"/>
      <c r="B208" s="94"/>
      <c r="C208" s="108"/>
      <c r="D208" s="234" t="s">
        <v>167</v>
      </c>
      <c r="E208" s="235"/>
      <c r="F208" s="235"/>
      <c r="G208" s="235"/>
      <c r="H208" s="235"/>
      <c r="I208" s="235"/>
      <c r="J208" s="236"/>
      <c r="K208" s="28"/>
      <c r="L208" s="29"/>
      <c r="M208" s="29"/>
      <c r="N208" s="29"/>
      <c r="O208" s="30"/>
      <c r="P208" s="28"/>
      <c r="Q208" s="29"/>
      <c r="R208" s="29"/>
      <c r="S208" s="30"/>
      <c r="Z208" s="161"/>
    </row>
    <row r="209" spans="1:26" ht="20.100000000000001" customHeight="1" x14ac:dyDescent="0.15">
      <c r="A209" s="94"/>
      <c r="B209" s="94"/>
      <c r="C209" s="108"/>
      <c r="D209" s="234" t="s">
        <v>168</v>
      </c>
      <c r="E209" s="235"/>
      <c r="F209" s="235"/>
      <c r="G209" s="235"/>
      <c r="H209" s="235"/>
      <c r="I209" s="235"/>
      <c r="J209" s="236"/>
      <c r="K209" s="28"/>
      <c r="L209" s="29"/>
      <c r="M209" s="29"/>
      <c r="N209" s="29"/>
      <c r="O209" s="30"/>
      <c r="P209" s="28"/>
      <c r="Q209" s="29"/>
      <c r="R209" s="29"/>
      <c r="S209" s="30"/>
      <c r="Z209" s="161"/>
    </row>
    <row r="210" spans="1:26" ht="20.100000000000001" customHeight="1" x14ac:dyDescent="0.15">
      <c r="A210" s="94"/>
      <c r="B210" s="94"/>
      <c r="C210" s="108"/>
      <c r="D210" s="234" t="s">
        <v>161</v>
      </c>
      <c r="E210" s="235"/>
      <c r="F210" s="235"/>
      <c r="G210" s="235"/>
      <c r="H210" s="235"/>
      <c r="I210" s="235"/>
      <c r="J210" s="236"/>
      <c r="K210" s="28"/>
      <c r="L210" s="29"/>
      <c r="M210" s="29"/>
      <c r="N210" s="29"/>
      <c r="O210" s="30"/>
      <c r="P210" s="28"/>
      <c r="Q210" s="29"/>
      <c r="R210" s="29"/>
      <c r="S210" s="30"/>
      <c r="Z210" s="161"/>
    </row>
    <row r="211" spans="1:26" ht="20.100000000000001" customHeight="1" x14ac:dyDescent="0.15">
      <c r="A211" s="94"/>
      <c r="B211" s="94"/>
      <c r="C211" s="108"/>
      <c r="D211" s="234" t="s">
        <v>162</v>
      </c>
      <c r="E211" s="235"/>
      <c r="F211" s="235"/>
      <c r="G211" s="235"/>
      <c r="H211" s="235"/>
      <c r="I211" s="235"/>
      <c r="J211" s="236"/>
      <c r="K211" s="28"/>
      <c r="L211" s="29"/>
      <c r="M211" s="29"/>
      <c r="N211" s="29"/>
      <c r="O211" s="30"/>
      <c r="P211" s="28"/>
      <c r="Q211" s="29"/>
      <c r="R211" s="29"/>
      <c r="S211" s="30"/>
      <c r="Z211" s="161"/>
    </row>
    <row r="212" spans="1:26" ht="20.100000000000001" customHeight="1" x14ac:dyDescent="0.15">
      <c r="A212" s="94"/>
      <c r="B212" s="94"/>
      <c r="C212" s="108"/>
      <c r="D212" s="234" t="s">
        <v>163</v>
      </c>
      <c r="E212" s="235"/>
      <c r="F212" s="235"/>
      <c r="G212" s="235"/>
      <c r="H212" s="235"/>
      <c r="I212" s="235"/>
      <c r="J212" s="236"/>
      <c r="K212" s="28"/>
      <c r="L212" s="29"/>
      <c r="M212" s="29"/>
      <c r="N212" s="29"/>
      <c r="O212" s="30"/>
      <c r="P212" s="28"/>
      <c r="Q212" s="29"/>
      <c r="R212" s="29"/>
      <c r="S212" s="30"/>
      <c r="Z212" s="161"/>
    </row>
    <row r="213" spans="1:26" ht="20.100000000000001" customHeight="1" x14ac:dyDescent="0.15">
      <c r="A213" s="94"/>
      <c r="B213" s="94"/>
      <c r="C213" s="108"/>
      <c r="D213" s="234" t="s">
        <v>164</v>
      </c>
      <c r="E213" s="235"/>
      <c r="F213" s="235"/>
      <c r="G213" s="235"/>
      <c r="H213" s="235"/>
      <c r="I213" s="235"/>
      <c r="J213" s="236"/>
      <c r="K213" s="28"/>
      <c r="L213" s="29"/>
      <c r="M213" s="29"/>
      <c r="N213" s="29"/>
      <c r="O213" s="30"/>
      <c r="P213" s="28"/>
      <c r="Q213" s="29"/>
      <c r="R213" s="29"/>
      <c r="S213" s="30"/>
      <c r="Z213" s="161"/>
    </row>
    <row r="214" spans="1:26" ht="20.100000000000001" customHeight="1" x14ac:dyDescent="0.15">
      <c r="A214" s="94"/>
      <c r="B214" s="94"/>
      <c r="C214" s="108"/>
      <c r="D214" s="234" t="s">
        <v>165</v>
      </c>
      <c r="E214" s="235"/>
      <c r="F214" s="235"/>
      <c r="G214" s="235"/>
      <c r="H214" s="235"/>
      <c r="I214" s="235"/>
      <c r="J214" s="236"/>
      <c r="K214" s="28"/>
      <c r="L214" s="29"/>
      <c r="M214" s="29"/>
      <c r="N214" s="29"/>
      <c r="O214" s="30"/>
      <c r="P214" s="28"/>
      <c r="Q214" s="29"/>
      <c r="R214" s="29"/>
      <c r="S214" s="30"/>
      <c r="Z214" s="161"/>
    </row>
    <row r="215" spans="1:26" ht="20.100000000000001" customHeight="1" x14ac:dyDescent="0.15">
      <c r="A215" s="94"/>
      <c r="B215" s="94"/>
      <c r="C215" s="108"/>
      <c r="D215" s="234" t="s">
        <v>166</v>
      </c>
      <c r="E215" s="235"/>
      <c r="F215" s="235"/>
      <c r="G215" s="235"/>
      <c r="H215" s="235"/>
      <c r="I215" s="235"/>
      <c r="J215" s="236"/>
      <c r="K215" s="28"/>
      <c r="L215" s="29"/>
      <c r="M215" s="29"/>
      <c r="N215" s="29"/>
      <c r="O215" s="30"/>
      <c r="P215" s="28"/>
      <c r="Q215" s="29"/>
      <c r="R215" s="29"/>
      <c r="S215" s="30"/>
      <c r="Z215" s="161"/>
    </row>
    <row r="216" spans="1:26" ht="20.100000000000001" customHeight="1" x14ac:dyDescent="0.15">
      <c r="A216" s="94"/>
      <c r="B216" s="94"/>
      <c r="C216" s="108"/>
      <c r="D216" s="234" t="s">
        <v>169</v>
      </c>
      <c r="E216" s="235"/>
      <c r="F216" s="235"/>
      <c r="G216" s="235"/>
      <c r="H216" s="235"/>
      <c r="I216" s="235"/>
      <c r="J216" s="236"/>
      <c r="K216" s="28"/>
      <c r="L216" s="29"/>
      <c r="M216" s="29"/>
      <c r="N216" s="29"/>
      <c r="O216" s="30"/>
      <c r="P216" s="28"/>
      <c r="Q216" s="29"/>
      <c r="R216" s="29"/>
      <c r="S216" s="30"/>
      <c r="Z216" s="161"/>
    </row>
    <row r="217" spans="1:26" ht="20.100000000000001" customHeight="1" x14ac:dyDescent="0.15">
      <c r="A217" s="94"/>
      <c r="B217" s="94"/>
      <c r="C217" s="108"/>
      <c r="D217" s="234" t="s">
        <v>170</v>
      </c>
      <c r="E217" s="235"/>
      <c r="F217" s="235"/>
      <c r="G217" s="235"/>
      <c r="H217" s="235"/>
      <c r="I217" s="235"/>
      <c r="J217" s="236"/>
      <c r="K217" s="28"/>
      <c r="L217" s="29"/>
      <c r="M217" s="29"/>
      <c r="N217" s="29"/>
      <c r="O217" s="30"/>
      <c r="P217" s="28"/>
      <c r="Q217" s="29"/>
      <c r="R217" s="29"/>
      <c r="S217" s="30"/>
      <c r="Z217" s="161"/>
    </row>
    <row r="218" spans="1:26" ht="20.100000000000001" customHeight="1" x14ac:dyDescent="0.15">
      <c r="A218" s="94"/>
      <c r="B218" s="94"/>
      <c r="C218" s="108"/>
      <c r="D218" s="237" t="s">
        <v>171</v>
      </c>
      <c r="E218" s="238"/>
      <c r="F218" s="238"/>
      <c r="G218" s="238"/>
      <c r="H218" s="238"/>
      <c r="I218" s="238"/>
      <c r="J218" s="239"/>
      <c r="K218" s="28"/>
      <c r="L218" s="29"/>
      <c r="M218" s="29"/>
      <c r="N218" s="29"/>
      <c r="O218" s="30"/>
      <c r="P218" s="28"/>
      <c r="Q218" s="29"/>
      <c r="R218" s="29"/>
      <c r="S218" s="30"/>
      <c r="Z218" s="161"/>
    </row>
    <row r="219" spans="1:26" ht="20.100000000000001" customHeight="1" x14ac:dyDescent="0.15">
      <c r="A219" s="94"/>
      <c r="B219" s="94"/>
      <c r="C219" s="108"/>
      <c r="D219" s="84"/>
      <c r="E219" s="85"/>
      <c r="F219" s="85"/>
      <c r="G219" s="85"/>
      <c r="H219" s="85"/>
      <c r="I219" s="85"/>
      <c r="J219" s="86"/>
      <c r="K219" s="28"/>
      <c r="L219" s="29"/>
      <c r="M219" s="29"/>
      <c r="N219" s="29"/>
      <c r="O219" s="30"/>
      <c r="P219" s="28"/>
      <c r="Q219" s="29"/>
      <c r="R219" s="29"/>
      <c r="S219" s="30"/>
      <c r="Z219" s="161"/>
    </row>
    <row r="220" spans="1:26" ht="20.100000000000001" customHeight="1" x14ac:dyDescent="0.15">
      <c r="A220" s="94"/>
      <c r="B220" s="94"/>
      <c r="C220" s="108"/>
      <c r="D220" s="84"/>
      <c r="E220" s="85"/>
      <c r="F220" s="85"/>
      <c r="G220" s="85"/>
      <c r="H220" s="85"/>
      <c r="I220" s="85"/>
      <c r="J220" s="86"/>
      <c r="K220" s="28"/>
      <c r="L220" s="29"/>
      <c r="M220" s="29"/>
      <c r="N220" s="29"/>
      <c r="O220" s="30"/>
      <c r="P220" s="28"/>
      <c r="Q220" s="29"/>
      <c r="R220" s="29"/>
      <c r="S220" s="30"/>
      <c r="Z220" s="161"/>
    </row>
    <row r="221" spans="1:26" ht="20.100000000000001" customHeight="1" x14ac:dyDescent="0.15">
      <c r="A221" s="94"/>
      <c r="B221" s="94"/>
      <c r="C221" s="108"/>
      <c r="D221" s="84"/>
      <c r="E221" s="85"/>
      <c r="F221" s="85"/>
      <c r="G221" s="85"/>
      <c r="H221" s="85"/>
      <c r="I221" s="85"/>
      <c r="J221" s="86"/>
      <c r="K221" s="28"/>
      <c r="L221" s="29"/>
      <c r="M221" s="29"/>
      <c r="N221" s="29"/>
      <c r="O221" s="30"/>
      <c r="P221" s="28"/>
      <c r="Q221" s="29"/>
      <c r="R221" s="29"/>
      <c r="S221" s="30"/>
      <c r="Z221" s="161"/>
    </row>
    <row r="222" spans="1:26" ht="20.100000000000001" customHeight="1" x14ac:dyDescent="0.15">
      <c r="A222" s="94"/>
      <c r="B222" s="94"/>
      <c r="C222" s="108"/>
      <c r="D222" s="81"/>
      <c r="E222" s="82"/>
      <c r="F222" s="82"/>
      <c r="G222" s="82"/>
      <c r="H222" s="82"/>
      <c r="I222" s="82"/>
      <c r="J222" s="83"/>
      <c r="K222" s="51"/>
      <c r="L222" s="52"/>
      <c r="M222" s="52"/>
      <c r="N222" s="52"/>
      <c r="O222" s="53"/>
      <c r="P222" s="51"/>
      <c r="Q222" s="52"/>
      <c r="R222" s="52"/>
      <c r="S222" s="53"/>
      <c r="Z222" s="161"/>
    </row>
    <row r="223" spans="1:26" ht="20.100000000000001" customHeight="1" x14ac:dyDescent="0.15">
      <c r="A223" s="94"/>
      <c r="B223" s="94"/>
      <c r="C223" s="108"/>
      <c r="Z223" s="161"/>
    </row>
    <row r="224" spans="1:26" ht="20.100000000000001" customHeight="1" x14ac:dyDescent="0.15">
      <c r="A224" s="94"/>
      <c r="B224" s="94"/>
      <c r="C224" s="133"/>
      <c r="D224" s="134"/>
      <c r="E224" s="134"/>
      <c r="F224" s="134"/>
      <c r="G224" s="134"/>
      <c r="H224" s="134"/>
      <c r="I224" s="134"/>
      <c r="J224" s="240"/>
      <c r="K224" s="240"/>
      <c r="L224" s="240"/>
      <c r="M224" s="241"/>
      <c r="N224" s="240"/>
      <c r="O224" s="240"/>
      <c r="P224" s="240"/>
      <c r="Q224" s="242"/>
      <c r="R224" s="242"/>
      <c r="S224" s="242"/>
      <c r="T224" s="166"/>
      <c r="U224" s="166"/>
      <c r="V224" s="166"/>
      <c r="W224" s="166"/>
      <c r="X224" s="166"/>
      <c r="Y224" s="166"/>
      <c r="Z224" s="243"/>
    </row>
    <row r="225" spans="1:27" ht="20.100000000000001" customHeight="1" x14ac:dyDescent="0.15">
      <c r="A225" s="94"/>
      <c r="B225" s="94"/>
      <c r="C225" s="118"/>
      <c r="D225" s="118"/>
      <c r="E225" s="118"/>
      <c r="F225" s="118"/>
      <c r="G225" s="118"/>
      <c r="H225" s="118"/>
      <c r="I225" s="118"/>
      <c r="J225" s="142"/>
      <c r="K225" s="142"/>
      <c r="L225" s="142"/>
      <c r="M225" s="244"/>
      <c r="N225" s="142"/>
      <c r="O225" s="142"/>
      <c r="P225" s="142"/>
      <c r="Q225" s="245"/>
      <c r="R225" s="245"/>
      <c r="S225" s="245"/>
    </row>
    <row r="226" spans="1:27" ht="20.100000000000001" customHeight="1" x14ac:dyDescent="0.15">
      <c r="A226" s="94"/>
      <c r="B226" s="94"/>
      <c r="C226" s="118"/>
      <c r="D226" s="118"/>
      <c r="E226" s="118"/>
      <c r="F226" s="118"/>
      <c r="G226" s="118"/>
      <c r="H226" s="118"/>
      <c r="I226" s="118"/>
      <c r="J226" s="142"/>
      <c r="K226" s="142"/>
      <c r="L226" s="142"/>
      <c r="M226" s="244"/>
      <c r="N226" s="142"/>
      <c r="O226" s="142"/>
      <c r="P226" s="142"/>
      <c r="Q226" s="245"/>
      <c r="R226" s="245"/>
      <c r="S226" s="245"/>
    </row>
    <row r="227" spans="1:27" ht="20.100000000000001" customHeight="1" x14ac:dyDescent="0.15">
      <c r="A227" s="94"/>
      <c r="B227" s="94"/>
      <c r="C227" s="105" t="s">
        <v>172</v>
      </c>
      <c r="D227" s="106"/>
      <c r="E227" s="106"/>
      <c r="F227" s="106"/>
      <c r="G227" s="106"/>
      <c r="H227" s="107"/>
      <c r="I227" s="246"/>
      <c r="L227" s="247"/>
      <c r="N227" s="150"/>
      <c r="P227" s="248"/>
      <c r="Q227" s="248"/>
      <c r="R227" s="248"/>
      <c r="S227" s="150"/>
      <c r="T227" s="150"/>
      <c r="U227" s="150"/>
      <c r="V227" s="150"/>
      <c r="W227" s="150"/>
      <c r="X227" s="150"/>
      <c r="Y227" s="150"/>
      <c r="AA227" s="150"/>
    </row>
    <row r="228" spans="1:27" ht="20.100000000000001" customHeight="1" x14ac:dyDescent="0.15">
      <c r="A228" s="94"/>
      <c r="B228" s="94"/>
      <c r="C228" s="108"/>
      <c r="D228" s="109"/>
      <c r="E228" s="109"/>
      <c r="F228" s="109"/>
      <c r="G228" s="109"/>
      <c r="H228" s="109"/>
      <c r="I228" s="109"/>
      <c r="J228" s="110"/>
      <c r="K228" s="110"/>
      <c r="L228" s="167"/>
      <c r="M228" s="167"/>
      <c r="N228" s="154"/>
      <c r="O228" s="154"/>
      <c r="P228" s="249"/>
      <c r="Q228" s="249"/>
      <c r="R228" s="249"/>
      <c r="S228" s="154"/>
      <c r="T228" s="154"/>
      <c r="U228" s="154"/>
      <c r="V228" s="154"/>
      <c r="W228" s="154"/>
      <c r="X228" s="154"/>
      <c r="Y228" s="154"/>
      <c r="Z228" s="111"/>
      <c r="AA228" s="150"/>
    </row>
    <row r="229" spans="1:27" ht="15.75" hidden="1" customHeight="1" x14ac:dyDescent="0.15">
      <c r="A229" s="94"/>
      <c r="B229" s="94"/>
      <c r="C229" s="108"/>
      <c r="D229" s="109"/>
      <c r="E229" s="109"/>
      <c r="F229" s="109"/>
      <c r="G229" s="109"/>
      <c r="H229" s="109"/>
      <c r="I229" s="109"/>
      <c r="J229" s="118"/>
      <c r="K229" s="118"/>
      <c r="L229" s="218"/>
      <c r="M229" s="218"/>
      <c r="N229" s="219"/>
      <c r="O229" s="219"/>
      <c r="P229" s="159"/>
      <c r="Q229" s="159"/>
      <c r="R229" s="159"/>
      <c r="S229" s="219"/>
      <c r="T229" s="219"/>
      <c r="U229" s="219"/>
      <c r="V229" s="219"/>
      <c r="W229" s="219"/>
      <c r="X229" s="219"/>
      <c r="Y229" s="219"/>
      <c r="Z229" s="117"/>
      <c r="AA229" s="150"/>
    </row>
    <row r="230" spans="1:27" ht="20.100000000000001" customHeight="1" x14ac:dyDescent="0.15">
      <c r="A230" s="94">
        <f>IFERROR(IF(OR(TRIM($I230)="",OR(NOT(ISNUMBER(VALUE($P230))), TRIM($P230)="", LEN($P230)&lt;&gt;6)),1001,0),3)</f>
        <v>1001</v>
      </c>
      <c r="B230" s="94"/>
      <c r="C230" s="112"/>
      <c r="D230" s="113">
        <v>1</v>
      </c>
      <c r="E230" s="89" t="s">
        <v>100</v>
      </c>
      <c r="I230" s="49"/>
      <c r="J230" s="49"/>
      <c r="K230" s="49"/>
      <c r="L230" s="49"/>
      <c r="M230" s="49"/>
      <c r="N230" s="149" t="s">
        <v>63</v>
      </c>
      <c r="O230" s="250" t="s">
        <v>61</v>
      </c>
      <c r="P230" s="1"/>
      <c r="Q230" s="118" t="s">
        <v>62</v>
      </c>
      <c r="T230" s="118"/>
      <c r="Y230" s="118"/>
      <c r="Z230" s="117"/>
    </row>
    <row r="231" spans="1:27" ht="30" customHeight="1" x14ac:dyDescent="0.15">
      <c r="A231" s="94"/>
      <c r="B231" s="94"/>
      <c r="C231" s="121"/>
      <c r="D231" s="118"/>
      <c r="E231" s="118"/>
      <c r="F231" s="118"/>
      <c r="G231" s="118"/>
      <c r="H231" s="118"/>
      <c r="I231" s="124"/>
      <c r="J231" s="126" t="s">
        <v>103</v>
      </c>
      <c r="K231" s="251"/>
      <c r="L231" s="251"/>
      <c r="M231" s="251"/>
      <c r="N231" s="251"/>
      <c r="O231" s="251"/>
      <c r="P231" s="251"/>
      <c r="Q231" s="251"/>
      <c r="R231" s="251"/>
      <c r="S231" s="251"/>
      <c r="T231" s="251"/>
      <c r="U231" s="251"/>
      <c r="V231" s="251"/>
      <c r="W231" s="251"/>
      <c r="X231" s="251"/>
      <c r="Y231" s="251"/>
      <c r="Z231" s="117"/>
    </row>
    <row r="232" spans="1:27" ht="20.100000000000001" customHeight="1" x14ac:dyDescent="0.15">
      <c r="A232" s="94">
        <f>IFERROR(IF(OR(TRIM($I232)="",TRIM($O232)=""),1001,0),3)</f>
        <v>1001</v>
      </c>
      <c r="B232" s="315"/>
      <c r="C232" s="121"/>
      <c r="D232" s="113">
        <v>2</v>
      </c>
      <c r="E232" s="89" t="s">
        <v>216</v>
      </c>
      <c r="I232" s="48"/>
      <c r="J232" s="49"/>
      <c r="K232" s="49"/>
      <c r="L232" s="49"/>
      <c r="M232" s="49"/>
      <c r="N232" s="252" t="s">
        <v>173</v>
      </c>
      <c r="O232" s="48"/>
      <c r="P232" s="50"/>
      <c r="Q232" s="49"/>
      <c r="R232" s="49"/>
      <c r="S232" s="120"/>
      <c r="T232" s="120"/>
      <c r="U232" s="120"/>
      <c r="V232" s="120"/>
      <c r="W232" s="120"/>
      <c r="X232" s="120"/>
      <c r="Y232" s="120"/>
      <c r="Z232" s="117"/>
    </row>
    <row r="233" spans="1:27" ht="20.100000000000001" customHeight="1" x14ac:dyDescent="0.15">
      <c r="A233" s="94"/>
      <c r="B233" s="94"/>
      <c r="C233" s="121"/>
      <c r="D233" s="118"/>
      <c r="E233" s="118"/>
      <c r="F233" s="118"/>
      <c r="G233" s="118"/>
      <c r="H233" s="118"/>
      <c r="I233" s="253"/>
      <c r="J233" s="120" t="str">
        <f>日付例 &amp; "　年月日を入力してください。"</f>
        <v>例)2026/4/1、R8/4/1　年月日を入力してください。</v>
      </c>
      <c r="K233" s="142"/>
      <c r="L233" s="142"/>
      <c r="M233" s="142"/>
      <c r="N233" s="142"/>
      <c r="S233" s="120"/>
      <c r="T233" s="120"/>
      <c r="U233" s="120"/>
      <c r="V233" s="120"/>
      <c r="W233" s="120"/>
      <c r="X233" s="120"/>
      <c r="Y233" s="120"/>
      <c r="Z233" s="117"/>
    </row>
    <row r="234" spans="1:27" ht="20.100000000000001" customHeight="1" x14ac:dyDescent="0.15">
      <c r="A234" s="94">
        <f>IFERROR(IF(TRIM($I234)="",1001,0),3)</f>
        <v>1001</v>
      </c>
      <c r="B234" s="94"/>
      <c r="C234" s="112"/>
      <c r="D234" s="113">
        <v>3</v>
      </c>
      <c r="E234" s="89" t="s">
        <v>217</v>
      </c>
      <c r="I234" s="48"/>
      <c r="J234" s="49"/>
      <c r="K234" s="49"/>
      <c r="L234" s="49"/>
      <c r="M234" s="49"/>
      <c r="N234" s="250"/>
      <c r="O234" s="118"/>
      <c r="P234" s="118"/>
      <c r="Q234" s="118"/>
      <c r="R234" s="118"/>
      <c r="S234" s="118"/>
      <c r="T234" s="118"/>
      <c r="U234" s="118"/>
      <c r="V234" s="118"/>
      <c r="W234" s="118"/>
      <c r="X234" s="118"/>
      <c r="Y234" s="118"/>
      <c r="Z234" s="117"/>
    </row>
    <row r="235" spans="1:27" ht="30" customHeight="1" x14ac:dyDescent="0.15">
      <c r="A235" s="94"/>
      <c r="B235" s="94"/>
      <c r="C235" s="121"/>
      <c r="D235" s="118"/>
      <c r="E235" s="118"/>
      <c r="F235" s="118"/>
      <c r="G235" s="118"/>
      <c r="H235" s="118"/>
      <c r="I235" s="124"/>
      <c r="J235" s="120" t="str">
        <f>日付例 &amp;"　年月日を入力してください。"</f>
        <v>例)2026/4/1、R8/4/1　年月日を入力してください。</v>
      </c>
      <c r="K235" s="120"/>
      <c r="L235" s="120"/>
      <c r="M235" s="120"/>
      <c r="N235" s="120"/>
      <c r="O235" s="120"/>
      <c r="P235" s="120"/>
      <c r="Q235" s="120"/>
      <c r="R235" s="120"/>
      <c r="S235" s="120"/>
      <c r="T235" s="120"/>
      <c r="U235" s="120"/>
      <c r="V235" s="120"/>
      <c r="W235" s="120"/>
      <c r="X235" s="120"/>
      <c r="Y235" s="120"/>
      <c r="Z235" s="117"/>
    </row>
    <row r="236" spans="1:27" ht="20.100000000000001" customHeight="1" x14ac:dyDescent="0.15">
      <c r="A236" s="94"/>
      <c r="B236" s="94"/>
      <c r="C236" s="121"/>
      <c r="D236" s="113">
        <v>4</v>
      </c>
      <c r="E236" s="89" t="s">
        <v>209</v>
      </c>
      <c r="G236" s="118"/>
      <c r="H236" s="118"/>
      <c r="I236" s="124"/>
      <c r="J236" s="120"/>
      <c r="K236" s="120"/>
      <c r="L236" s="120"/>
      <c r="M236" s="120"/>
      <c r="N236" s="120"/>
      <c r="O236" s="120"/>
      <c r="P236" s="120"/>
      <c r="Q236" s="120"/>
      <c r="R236" s="120"/>
      <c r="S236" s="120"/>
      <c r="T236" s="120"/>
      <c r="U236" s="120"/>
      <c r="V236" s="120"/>
      <c r="W236" s="120"/>
      <c r="X236" s="120"/>
      <c r="Y236" s="120"/>
      <c r="Z236" s="117"/>
    </row>
    <row r="237" spans="1:27" ht="80.099999999999994" customHeight="1" x14ac:dyDescent="0.15">
      <c r="A237" s="94"/>
      <c r="B237" s="94"/>
      <c r="C237" s="108"/>
      <c r="D237" s="254" t="s">
        <v>224</v>
      </c>
      <c r="E237" s="254"/>
      <c r="F237" s="254"/>
      <c r="G237" s="254"/>
      <c r="H237" s="254"/>
      <c r="I237" s="254"/>
      <c r="J237" s="254"/>
      <c r="K237" s="254"/>
      <c r="L237" s="254"/>
      <c r="M237" s="254"/>
      <c r="N237" s="254"/>
      <c r="O237" s="254"/>
      <c r="P237" s="254"/>
      <c r="Q237" s="254"/>
      <c r="R237" s="254"/>
      <c r="S237" s="254"/>
      <c r="T237" s="254"/>
      <c r="U237" s="254"/>
      <c r="V237" s="254"/>
      <c r="W237" s="254"/>
      <c r="X237" s="254"/>
      <c r="Y237" s="254"/>
      <c r="Z237" s="117"/>
      <c r="AA237" s="150"/>
    </row>
    <row r="238" spans="1:27" ht="20.100000000000001" customHeight="1" x14ac:dyDescent="0.15">
      <c r="A238" s="94">
        <f>IFERROR(IF(OR(COUNTIF($H240:$H268,"①")&lt;&gt;1,COUNTIF($H240:$H268,"②")&gt;1,COUNTIF($H240:$H268,"③")&gt;1),1001,0),3)</f>
        <v>1001</v>
      </c>
      <c r="B238" s="315"/>
      <c r="C238" s="112"/>
      <c r="D238" s="255" t="s">
        <v>210</v>
      </c>
      <c r="E238" s="256"/>
      <c r="F238" s="256"/>
      <c r="G238" s="257"/>
      <c r="H238" s="258" t="s">
        <v>201</v>
      </c>
      <c r="I238" s="259"/>
      <c r="J238" s="259" t="s">
        <v>212</v>
      </c>
      <c r="K238" s="260" t="s">
        <v>202</v>
      </c>
      <c r="L238" s="260"/>
      <c r="M238" s="260"/>
      <c r="N238" s="261" t="s">
        <v>205</v>
      </c>
      <c r="O238" s="262"/>
      <c r="P238" s="263"/>
      <c r="Q238" s="264" t="s">
        <v>208</v>
      </c>
      <c r="R238" s="265"/>
      <c r="S238" s="265"/>
      <c r="T238" s="266" t="s">
        <v>211</v>
      </c>
      <c r="U238" s="267"/>
      <c r="V238" s="267"/>
      <c r="W238" s="267"/>
      <c r="X238" s="267"/>
      <c r="Y238" s="268"/>
      <c r="Z238" s="117"/>
      <c r="AA238" s="219"/>
    </row>
    <row r="239" spans="1:27" ht="20.100000000000001" customHeight="1" x14ac:dyDescent="0.15">
      <c r="A239" s="94"/>
      <c r="B239" s="94"/>
      <c r="C239" s="112"/>
      <c r="D239" s="269"/>
      <c r="E239" s="270"/>
      <c r="F239" s="270"/>
      <c r="G239" s="271"/>
      <c r="H239" s="272"/>
      <c r="I239" s="273"/>
      <c r="J239" s="273"/>
      <c r="K239" s="274"/>
      <c r="L239" s="274"/>
      <c r="M239" s="274"/>
      <c r="N239" s="275" t="s">
        <v>203</v>
      </c>
      <c r="O239" s="275" t="s">
        <v>204</v>
      </c>
      <c r="P239" s="275" t="s">
        <v>213</v>
      </c>
      <c r="Q239" s="276"/>
      <c r="R239" s="277"/>
      <c r="S239" s="277"/>
      <c r="T239" s="278"/>
      <c r="U239" s="279"/>
      <c r="V239" s="279"/>
      <c r="W239" s="279"/>
      <c r="X239" s="279"/>
      <c r="Y239" s="280"/>
      <c r="Z239" s="117"/>
      <c r="AA239" s="219"/>
    </row>
    <row r="240" spans="1:27" ht="20.100000000000001" customHeight="1" x14ac:dyDescent="0.15">
      <c r="A240" s="94">
        <f>IFERROR(IF(AND(TRIM($H240)&lt;&gt;"", OR(TRIM($J240)="",COUNT($K240:$Q240)&lt;&gt;5)),1001,0),3)</f>
        <v>0</v>
      </c>
      <c r="B240" s="94"/>
      <c r="C240" s="112"/>
      <c r="D240" s="281" t="s">
        <v>71</v>
      </c>
      <c r="E240" s="282" t="s">
        <v>174</v>
      </c>
      <c r="F240" s="283"/>
      <c r="G240" s="284"/>
      <c r="H240" s="46"/>
      <c r="I240" s="47"/>
      <c r="J240" s="2"/>
      <c r="K240" s="316"/>
      <c r="L240" s="37"/>
      <c r="M240" s="38"/>
      <c r="N240" s="317"/>
      <c r="O240" s="318"/>
      <c r="P240" s="318"/>
      <c r="Q240" s="316"/>
      <c r="R240" s="37"/>
      <c r="S240" s="38"/>
      <c r="T240" s="41"/>
      <c r="U240" s="42"/>
      <c r="V240" s="42"/>
      <c r="W240" s="42"/>
      <c r="X240" s="42"/>
      <c r="Y240" s="43"/>
      <c r="Z240" s="117"/>
      <c r="AA240" s="219"/>
    </row>
    <row r="241" spans="1:27" ht="20.100000000000001" customHeight="1" x14ac:dyDescent="0.15">
      <c r="A241" s="94">
        <f>IFERROR(IF(AND(TRIM($H241)&lt;&gt;"", OR(TRIM($J241)="",COUNT($K241:$Q241)&lt;&gt;5)),1001,0),3)</f>
        <v>0</v>
      </c>
      <c r="B241" s="94"/>
      <c r="C241" s="112"/>
      <c r="D241" s="285" t="s">
        <v>72</v>
      </c>
      <c r="E241" s="286" t="s">
        <v>200</v>
      </c>
      <c r="F241" s="238"/>
      <c r="G241" s="239"/>
      <c r="H241" s="18"/>
      <c r="I241" s="19"/>
      <c r="J241" s="3"/>
      <c r="K241" s="319"/>
      <c r="L241" s="39"/>
      <c r="M241" s="40"/>
      <c r="N241" s="320"/>
      <c r="O241" s="321"/>
      <c r="P241" s="321"/>
      <c r="Q241" s="319"/>
      <c r="R241" s="39"/>
      <c r="S241" s="40"/>
      <c r="T241" s="34"/>
      <c r="U241" s="35"/>
      <c r="V241" s="35"/>
      <c r="W241" s="35"/>
      <c r="X241" s="35"/>
      <c r="Y241" s="36"/>
      <c r="Z241" s="117"/>
      <c r="AA241" s="219"/>
    </row>
    <row r="242" spans="1:27" ht="20.100000000000001" customHeight="1" x14ac:dyDescent="0.15">
      <c r="A242" s="94">
        <f>IFERROR(IF(AND(TRIM($H242)&lt;&gt;"", OR(TRIM($J242)="",COUNT($K242:$Q242)&lt;&gt;5)),1001,0),3)</f>
        <v>0</v>
      </c>
      <c r="B242" s="94"/>
      <c r="C242" s="112"/>
      <c r="D242" s="285" t="s">
        <v>73</v>
      </c>
      <c r="E242" s="286" t="s">
        <v>175</v>
      </c>
      <c r="F242" s="238"/>
      <c r="G242" s="239"/>
      <c r="H242" s="18"/>
      <c r="I242" s="19"/>
      <c r="J242" s="3"/>
      <c r="K242" s="319"/>
      <c r="L242" s="39"/>
      <c r="M242" s="40"/>
      <c r="N242" s="320"/>
      <c r="O242" s="321"/>
      <c r="P242" s="321"/>
      <c r="Q242" s="319"/>
      <c r="R242" s="39"/>
      <c r="S242" s="40"/>
      <c r="T242" s="34"/>
      <c r="U242" s="35"/>
      <c r="V242" s="35"/>
      <c r="W242" s="35"/>
      <c r="X242" s="35"/>
      <c r="Y242" s="36"/>
      <c r="Z242" s="117"/>
      <c r="AA242" s="219"/>
    </row>
    <row r="243" spans="1:27" ht="20.100000000000001" customHeight="1" x14ac:dyDescent="0.15">
      <c r="A243" s="94">
        <f>IFERROR(IF(AND(TRIM($H243)&lt;&gt;"", OR(TRIM($J243)="",COUNT($K243:$Q243)&lt;&gt;5)),1001,0),3)</f>
        <v>0</v>
      </c>
      <c r="B243" s="94"/>
      <c r="C243" s="112"/>
      <c r="D243" s="285" t="s">
        <v>74</v>
      </c>
      <c r="E243" s="286" t="s">
        <v>176</v>
      </c>
      <c r="F243" s="238"/>
      <c r="G243" s="239"/>
      <c r="H243" s="18"/>
      <c r="I243" s="19"/>
      <c r="J243" s="3"/>
      <c r="K243" s="319"/>
      <c r="L243" s="39"/>
      <c r="M243" s="40"/>
      <c r="N243" s="320"/>
      <c r="O243" s="321"/>
      <c r="P243" s="321"/>
      <c r="Q243" s="319"/>
      <c r="R243" s="39"/>
      <c r="S243" s="40"/>
      <c r="T243" s="34"/>
      <c r="U243" s="35"/>
      <c r="V243" s="35"/>
      <c r="W243" s="35"/>
      <c r="X243" s="35"/>
      <c r="Y243" s="36"/>
      <c r="Z243" s="117"/>
      <c r="AA243" s="219"/>
    </row>
    <row r="244" spans="1:27" ht="20.100000000000001" customHeight="1" x14ac:dyDescent="0.15">
      <c r="A244" s="94">
        <f>IFERROR(IF(AND(TRIM($H244)&lt;&gt;"", OR(TRIM($J244)="",COUNT($K244:$Q244)&lt;&gt;5)),1001,0),3)</f>
        <v>0</v>
      </c>
      <c r="B244" s="94"/>
      <c r="C244" s="112"/>
      <c r="D244" s="285" t="s">
        <v>177</v>
      </c>
      <c r="E244" s="286" t="s">
        <v>206</v>
      </c>
      <c r="F244" s="238"/>
      <c r="G244" s="239"/>
      <c r="H244" s="18"/>
      <c r="I244" s="19"/>
      <c r="J244" s="3"/>
      <c r="K244" s="319"/>
      <c r="L244" s="39"/>
      <c r="M244" s="40"/>
      <c r="N244" s="320"/>
      <c r="O244" s="321"/>
      <c r="P244" s="321"/>
      <c r="Q244" s="319"/>
      <c r="R244" s="39"/>
      <c r="S244" s="40"/>
      <c r="T244" s="34"/>
      <c r="U244" s="35"/>
      <c r="V244" s="35"/>
      <c r="W244" s="35"/>
      <c r="X244" s="35"/>
      <c r="Y244" s="36"/>
      <c r="Z244" s="117"/>
      <c r="AA244" s="219"/>
    </row>
    <row r="245" spans="1:27" ht="20.100000000000001" customHeight="1" x14ac:dyDescent="0.15">
      <c r="A245" s="94">
        <f>IFERROR(IF(AND(TRIM($H245)&lt;&gt;"", OR(TRIM($J245)="",COUNT($K245:$Q245)&lt;&gt;5)),1001,0),3)</f>
        <v>0</v>
      </c>
      <c r="B245" s="94"/>
      <c r="C245" s="112"/>
      <c r="D245" s="285" t="s">
        <v>75</v>
      </c>
      <c r="E245" s="286" t="s">
        <v>178</v>
      </c>
      <c r="F245" s="238"/>
      <c r="G245" s="239"/>
      <c r="H245" s="18"/>
      <c r="I245" s="19"/>
      <c r="J245" s="3"/>
      <c r="K245" s="319"/>
      <c r="L245" s="39"/>
      <c r="M245" s="40"/>
      <c r="N245" s="320"/>
      <c r="O245" s="321"/>
      <c r="P245" s="321"/>
      <c r="Q245" s="319"/>
      <c r="R245" s="39"/>
      <c r="S245" s="40"/>
      <c r="T245" s="34"/>
      <c r="U245" s="35"/>
      <c r="V245" s="35"/>
      <c r="W245" s="35"/>
      <c r="X245" s="35"/>
      <c r="Y245" s="36"/>
      <c r="Z245" s="117"/>
      <c r="AA245" s="219"/>
    </row>
    <row r="246" spans="1:27" ht="20.100000000000001" customHeight="1" x14ac:dyDescent="0.15">
      <c r="A246" s="94">
        <f>IFERROR(IF(AND(TRIM($H246)&lt;&gt;"", OR(TRIM($J246)="",COUNT($K246:$Q246)&lt;&gt;5)),1001,0),3)</f>
        <v>0</v>
      </c>
      <c r="B246" s="94"/>
      <c r="C246" s="112"/>
      <c r="D246" s="285" t="s">
        <v>76</v>
      </c>
      <c r="E246" s="286" t="s">
        <v>179</v>
      </c>
      <c r="F246" s="238"/>
      <c r="G246" s="239"/>
      <c r="H246" s="18"/>
      <c r="I246" s="19"/>
      <c r="J246" s="3"/>
      <c r="K246" s="319"/>
      <c r="L246" s="39"/>
      <c r="M246" s="40"/>
      <c r="N246" s="320"/>
      <c r="O246" s="321"/>
      <c r="P246" s="321"/>
      <c r="Q246" s="319"/>
      <c r="R246" s="39"/>
      <c r="S246" s="40"/>
      <c r="T246" s="34"/>
      <c r="U246" s="35"/>
      <c r="V246" s="35"/>
      <c r="W246" s="35"/>
      <c r="X246" s="35"/>
      <c r="Y246" s="36"/>
      <c r="Z246" s="117"/>
      <c r="AA246" s="219"/>
    </row>
    <row r="247" spans="1:27" ht="20.100000000000001" customHeight="1" x14ac:dyDescent="0.15">
      <c r="A247" s="94">
        <f>IFERROR(IF(AND(TRIM($H247)&lt;&gt;"", OR(TRIM($J247)="",COUNT($K247:$Q247)&lt;&gt;5)),1001,0),3)</f>
        <v>0</v>
      </c>
      <c r="B247" s="94"/>
      <c r="C247" s="112"/>
      <c r="D247" s="285" t="s">
        <v>77</v>
      </c>
      <c r="E247" s="286" t="s">
        <v>180</v>
      </c>
      <c r="F247" s="238"/>
      <c r="G247" s="239"/>
      <c r="H247" s="18"/>
      <c r="I247" s="19"/>
      <c r="J247" s="3"/>
      <c r="K247" s="319"/>
      <c r="L247" s="39"/>
      <c r="M247" s="40"/>
      <c r="N247" s="320"/>
      <c r="O247" s="321"/>
      <c r="P247" s="321"/>
      <c r="Q247" s="319"/>
      <c r="R247" s="39"/>
      <c r="S247" s="40"/>
      <c r="T247" s="34"/>
      <c r="U247" s="35"/>
      <c r="V247" s="35"/>
      <c r="W247" s="35"/>
      <c r="X247" s="35"/>
      <c r="Y247" s="36"/>
      <c r="Z247" s="117"/>
      <c r="AA247" s="219"/>
    </row>
    <row r="248" spans="1:27" ht="20.100000000000001" customHeight="1" x14ac:dyDescent="0.15">
      <c r="A248" s="94">
        <f>IFERROR(IF(AND(TRIM($H248)&lt;&gt;"", OR(TRIM($J248)="",COUNT($K248:$Q248)&lt;&gt;5)),1001,0),3)</f>
        <v>0</v>
      </c>
      <c r="B248" s="94"/>
      <c r="C248" s="112"/>
      <c r="D248" s="285" t="s">
        <v>78</v>
      </c>
      <c r="E248" s="286" t="s">
        <v>181</v>
      </c>
      <c r="F248" s="238"/>
      <c r="G248" s="239"/>
      <c r="H248" s="18"/>
      <c r="I248" s="19"/>
      <c r="J248" s="3"/>
      <c r="K248" s="319"/>
      <c r="L248" s="39"/>
      <c r="M248" s="40"/>
      <c r="N248" s="320"/>
      <c r="O248" s="321"/>
      <c r="P248" s="321"/>
      <c r="Q248" s="319"/>
      <c r="R248" s="39"/>
      <c r="S248" s="40"/>
      <c r="T248" s="34"/>
      <c r="U248" s="35"/>
      <c r="V248" s="35"/>
      <c r="W248" s="35"/>
      <c r="X248" s="35"/>
      <c r="Y248" s="36"/>
      <c r="Z248" s="117"/>
      <c r="AA248" s="219"/>
    </row>
    <row r="249" spans="1:27" ht="20.100000000000001" customHeight="1" x14ac:dyDescent="0.15">
      <c r="A249" s="94">
        <f>IFERROR(IF(AND(TRIM($H249)&lt;&gt;"", OR(TRIM($J249)="",COUNT($K249:$Q249)&lt;&gt;5)),1001,0),3)</f>
        <v>0</v>
      </c>
      <c r="B249" s="94"/>
      <c r="C249" s="112"/>
      <c r="D249" s="285" t="s">
        <v>79</v>
      </c>
      <c r="E249" s="286" t="s">
        <v>207</v>
      </c>
      <c r="F249" s="238"/>
      <c r="G249" s="239"/>
      <c r="H249" s="18"/>
      <c r="I249" s="19"/>
      <c r="J249" s="3"/>
      <c r="K249" s="319"/>
      <c r="L249" s="39"/>
      <c r="M249" s="40"/>
      <c r="N249" s="320"/>
      <c r="O249" s="321"/>
      <c r="P249" s="321"/>
      <c r="Q249" s="319"/>
      <c r="R249" s="39"/>
      <c r="S249" s="40"/>
      <c r="T249" s="34"/>
      <c r="U249" s="35"/>
      <c r="V249" s="35"/>
      <c r="W249" s="35"/>
      <c r="X249" s="35"/>
      <c r="Y249" s="36"/>
      <c r="Z249" s="117"/>
      <c r="AA249" s="219"/>
    </row>
    <row r="250" spans="1:27" ht="20.100000000000001" customHeight="1" x14ac:dyDescent="0.15">
      <c r="A250" s="94">
        <f>IFERROR(IF(AND(TRIM($H250)&lt;&gt;"", OR(TRIM($J250)="",COUNT($K250:$Q250)&lt;&gt;5)),1001,0),3)</f>
        <v>0</v>
      </c>
      <c r="B250" s="94"/>
      <c r="C250" s="112"/>
      <c r="D250" s="285" t="s">
        <v>80</v>
      </c>
      <c r="E250" s="286" t="s">
        <v>182</v>
      </c>
      <c r="F250" s="238"/>
      <c r="G250" s="239"/>
      <c r="H250" s="18"/>
      <c r="I250" s="19"/>
      <c r="J250" s="3"/>
      <c r="K250" s="319"/>
      <c r="L250" s="39"/>
      <c r="M250" s="40"/>
      <c r="N250" s="320"/>
      <c r="O250" s="321"/>
      <c r="P250" s="321"/>
      <c r="Q250" s="319"/>
      <c r="R250" s="39"/>
      <c r="S250" s="40"/>
      <c r="T250" s="34"/>
      <c r="U250" s="35"/>
      <c r="V250" s="35"/>
      <c r="W250" s="35"/>
      <c r="X250" s="35"/>
      <c r="Y250" s="36"/>
      <c r="Z250" s="117"/>
      <c r="AA250" s="219"/>
    </row>
    <row r="251" spans="1:27" ht="20.100000000000001" customHeight="1" x14ac:dyDescent="0.15">
      <c r="A251" s="94">
        <f>IFERROR(IF(AND(TRIM($H251)&lt;&gt;"", OR(TRIM($J251)="",COUNT($K251:$Q251)&lt;&gt;5)),1001,0),3)</f>
        <v>0</v>
      </c>
      <c r="B251" s="94"/>
      <c r="C251" s="112"/>
      <c r="D251" s="285" t="s">
        <v>81</v>
      </c>
      <c r="E251" s="286" t="s">
        <v>183</v>
      </c>
      <c r="F251" s="238"/>
      <c r="G251" s="239"/>
      <c r="H251" s="18"/>
      <c r="I251" s="19"/>
      <c r="J251" s="3"/>
      <c r="K251" s="319"/>
      <c r="L251" s="39"/>
      <c r="M251" s="40"/>
      <c r="N251" s="320"/>
      <c r="O251" s="321"/>
      <c r="P251" s="321"/>
      <c r="Q251" s="319"/>
      <c r="R251" s="39"/>
      <c r="S251" s="40"/>
      <c r="T251" s="34"/>
      <c r="U251" s="35"/>
      <c r="V251" s="35"/>
      <c r="W251" s="35"/>
      <c r="X251" s="35"/>
      <c r="Y251" s="36"/>
      <c r="Z251" s="117"/>
      <c r="AA251" s="219"/>
    </row>
    <row r="252" spans="1:27" ht="20.100000000000001" customHeight="1" x14ac:dyDescent="0.15">
      <c r="A252" s="94">
        <f>IFERROR(IF(AND(TRIM($H252)&lt;&gt;"", OR(TRIM($J252)="",COUNT($K252:$Q252)&lt;&gt;5)),1001,0),3)</f>
        <v>0</v>
      </c>
      <c r="B252" s="94"/>
      <c r="C252" s="112"/>
      <c r="D252" s="285" t="s">
        <v>82</v>
      </c>
      <c r="E252" s="286" t="s">
        <v>184</v>
      </c>
      <c r="F252" s="238"/>
      <c r="G252" s="239"/>
      <c r="H252" s="18"/>
      <c r="I252" s="19"/>
      <c r="J252" s="3"/>
      <c r="K252" s="319"/>
      <c r="L252" s="39"/>
      <c r="M252" s="40"/>
      <c r="N252" s="320"/>
      <c r="O252" s="321"/>
      <c r="P252" s="321"/>
      <c r="Q252" s="319"/>
      <c r="R252" s="39"/>
      <c r="S252" s="40"/>
      <c r="T252" s="34"/>
      <c r="U252" s="35"/>
      <c r="V252" s="35"/>
      <c r="W252" s="35"/>
      <c r="X252" s="35"/>
      <c r="Y252" s="36"/>
      <c r="Z252" s="117"/>
      <c r="AA252" s="219"/>
    </row>
    <row r="253" spans="1:27" ht="20.100000000000001" customHeight="1" x14ac:dyDescent="0.15">
      <c r="A253" s="94">
        <f>IFERROR(IF(AND(TRIM($H253)&lt;&gt;"", OR(TRIM($J253)="",COUNT($K253:$Q253)&lt;&gt;5)),1001,0),3)</f>
        <v>0</v>
      </c>
      <c r="B253" s="94"/>
      <c r="C253" s="112"/>
      <c r="D253" s="285" t="s">
        <v>83</v>
      </c>
      <c r="E253" s="286" t="s">
        <v>185</v>
      </c>
      <c r="F253" s="238"/>
      <c r="G253" s="239"/>
      <c r="H253" s="18"/>
      <c r="I253" s="19"/>
      <c r="J253" s="3"/>
      <c r="K253" s="319"/>
      <c r="L253" s="39"/>
      <c r="M253" s="40"/>
      <c r="N253" s="320"/>
      <c r="O253" s="321"/>
      <c r="P253" s="321"/>
      <c r="Q253" s="319"/>
      <c r="R253" s="39"/>
      <c r="S253" s="40"/>
      <c r="T253" s="34"/>
      <c r="U253" s="35"/>
      <c r="V253" s="35"/>
      <c r="W253" s="35"/>
      <c r="X253" s="35"/>
      <c r="Y253" s="36"/>
      <c r="Z253" s="117"/>
      <c r="AA253" s="219"/>
    </row>
    <row r="254" spans="1:27" ht="20.100000000000001" customHeight="1" x14ac:dyDescent="0.15">
      <c r="A254" s="94">
        <f>IFERROR(IF(AND(TRIM($H254)&lt;&gt;"", OR(TRIM($J254)="",COUNT($K254:$Q254)&lt;&gt;5)),1001,0),3)</f>
        <v>0</v>
      </c>
      <c r="B254" s="94"/>
      <c r="C254" s="112"/>
      <c r="D254" s="285" t="s">
        <v>84</v>
      </c>
      <c r="E254" s="286" t="s">
        <v>186</v>
      </c>
      <c r="F254" s="238"/>
      <c r="G254" s="239"/>
      <c r="H254" s="18"/>
      <c r="I254" s="19"/>
      <c r="J254" s="3"/>
      <c r="K254" s="319"/>
      <c r="L254" s="39"/>
      <c r="M254" s="40"/>
      <c r="N254" s="320"/>
      <c r="O254" s="321"/>
      <c r="P254" s="321"/>
      <c r="Q254" s="319"/>
      <c r="R254" s="39"/>
      <c r="S254" s="40"/>
      <c r="T254" s="34"/>
      <c r="U254" s="35"/>
      <c r="V254" s="35"/>
      <c r="W254" s="35"/>
      <c r="X254" s="35"/>
      <c r="Y254" s="36"/>
      <c r="Z254" s="117"/>
      <c r="AA254" s="219"/>
    </row>
    <row r="255" spans="1:27" ht="20.100000000000001" customHeight="1" x14ac:dyDescent="0.15">
      <c r="A255" s="94">
        <f>IFERROR(IF(AND(TRIM($H255)&lt;&gt;"", OR(TRIM($J255)="",COUNT($K255:$Q255)&lt;&gt;5)),1001,0),3)</f>
        <v>0</v>
      </c>
      <c r="B255" s="94"/>
      <c r="C255" s="112"/>
      <c r="D255" s="285" t="s">
        <v>85</v>
      </c>
      <c r="E255" s="286" t="s">
        <v>199</v>
      </c>
      <c r="F255" s="238"/>
      <c r="G255" s="239"/>
      <c r="H255" s="18"/>
      <c r="I255" s="19"/>
      <c r="J255" s="3"/>
      <c r="K255" s="319"/>
      <c r="L255" s="39"/>
      <c r="M255" s="40"/>
      <c r="N255" s="320"/>
      <c r="O255" s="321"/>
      <c r="P255" s="321"/>
      <c r="Q255" s="319"/>
      <c r="R255" s="39"/>
      <c r="S255" s="40"/>
      <c r="T255" s="34"/>
      <c r="U255" s="35"/>
      <c r="V255" s="35"/>
      <c r="W255" s="35"/>
      <c r="X255" s="35"/>
      <c r="Y255" s="36"/>
      <c r="Z255" s="117"/>
      <c r="AA255" s="219"/>
    </row>
    <row r="256" spans="1:27" ht="20.100000000000001" customHeight="1" x14ac:dyDescent="0.15">
      <c r="A256" s="94">
        <f>IFERROR(IF(AND(TRIM($H256)&lt;&gt;"", OR(TRIM($J256)="",COUNT($K256:$Q256)&lt;&gt;5)),1001,0),3)</f>
        <v>0</v>
      </c>
      <c r="B256" s="94"/>
      <c r="C256" s="112"/>
      <c r="D256" s="285" t="s">
        <v>86</v>
      </c>
      <c r="E256" s="286" t="s">
        <v>187</v>
      </c>
      <c r="F256" s="238"/>
      <c r="G256" s="239"/>
      <c r="H256" s="18"/>
      <c r="I256" s="19"/>
      <c r="J256" s="3"/>
      <c r="K256" s="319"/>
      <c r="L256" s="39"/>
      <c r="M256" s="40"/>
      <c r="N256" s="320"/>
      <c r="O256" s="321"/>
      <c r="P256" s="321"/>
      <c r="Q256" s="319"/>
      <c r="R256" s="39"/>
      <c r="S256" s="40"/>
      <c r="T256" s="34"/>
      <c r="U256" s="35"/>
      <c r="V256" s="35"/>
      <c r="W256" s="35"/>
      <c r="X256" s="35"/>
      <c r="Y256" s="36"/>
      <c r="Z256" s="117"/>
      <c r="AA256" s="219"/>
    </row>
    <row r="257" spans="1:27" ht="20.100000000000001" customHeight="1" x14ac:dyDescent="0.15">
      <c r="A257" s="94">
        <f>IFERROR(IF(AND(TRIM($H257)&lt;&gt;"", OR(TRIM($J257)="",COUNT($K257:$Q257)&lt;&gt;5)),1001,0),3)</f>
        <v>0</v>
      </c>
      <c r="B257" s="94"/>
      <c r="C257" s="112"/>
      <c r="D257" s="285" t="s">
        <v>87</v>
      </c>
      <c r="E257" s="286" t="s">
        <v>188</v>
      </c>
      <c r="F257" s="238"/>
      <c r="G257" s="239"/>
      <c r="H257" s="18"/>
      <c r="I257" s="19"/>
      <c r="J257" s="3"/>
      <c r="K257" s="319"/>
      <c r="L257" s="39"/>
      <c r="M257" s="40"/>
      <c r="N257" s="320"/>
      <c r="O257" s="321"/>
      <c r="P257" s="321"/>
      <c r="Q257" s="319"/>
      <c r="R257" s="39"/>
      <c r="S257" s="40"/>
      <c r="T257" s="34"/>
      <c r="U257" s="35"/>
      <c r="V257" s="35"/>
      <c r="W257" s="35"/>
      <c r="X257" s="35"/>
      <c r="Y257" s="36"/>
      <c r="Z257" s="117"/>
      <c r="AA257" s="219"/>
    </row>
    <row r="258" spans="1:27" ht="20.100000000000001" customHeight="1" x14ac:dyDescent="0.15">
      <c r="A258" s="94">
        <f>IFERROR(IF(AND(TRIM($H258)&lt;&gt;"", OR(TRIM($J258)="",COUNT($K258:$Q258)&lt;&gt;5)),1001,0),3)</f>
        <v>0</v>
      </c>
      <c r="B258" s="94"/>
      <c r="C258" s="112"/>
      <c r="D258" s="285" t="s">
        <v>88</v>
      </c>
      <c r="E258" s="286" t="s">
        <v>189</v>
      </c>
      <c r="F258" s="238"/>
      <c r="G258" s="239"/>
      <c r="H258" s="18"/>
      <c r="I258" s="19"/>
      <c r="J258" s="3"/>
      <c r="K258" s="319"/>
      <c r="L258" s="39"/>
      <c r="M258" s="40"/>
      <c r="N258" s="320"/>
      <c r="O258" s="321"/>
      <c r="P258" s="321"/>
      <c r="Q258" s="319"/>
      <c r="R258" s="39"/>
      <c r="S258" s="40"/>
      <c r="T258" s="34"/>
      <c r="U258" s="35"/>
      <c r="V258" s="35"/>
      <c r="W258" s="35"/>
      <c r="X258" s="35"/>
      <c r="Y258" s="36"/>
      <c r="Z258" s="117"/>
      <c r="AA258" s="219"/>
    </row>
    <row r="259" spans="1:27" ht="20.100000000000001" customHeight="1" x14ac:dyDescent="0.15">
      <c r="A259" s="94">
        <f>IFERROR(IF(AND(TRIM($H259)&lt;&gt;"", OR(TRIM($J259)="",COUNT($K259:$Q259)&lt;&gt;5)),1001,0),3)</f>
        <v>0</v>
      </c>
      <c r="B259" s="94"/>
      <c r="C259" s="108"/>
      <c r="D259" s="285" t="s">
        <v>89</v>
      </c>
      <c r="E259" s="286" t="s">
        <v>190</v>
      </c>
      <c r="F259" s="238"/>
      <c r="G259" s="239"/>
      <c r="H259" s="18"/>
      <c r="I259" s="19"/>
      <c r="J259" s="3"/>
      <c r="K259" s="319"/>
      <c r="L259" s="39"/>
      <c r="M259" s="40"/>
      <c r="N259" s="320"/>
      <c r="O259" s="321"/>
      <c r="P259" s="321"/>
      <c r="Q259" s="319"/>
      <c r="R259" s="39"/>
      <c r="S259" s="40"/>
      <c r="T259" s="34"/>
      <c r="U259" s="35"/>
      <c r="V259" s="35"/>
      <c r="W259" s="35"/>
      <c r="X259" s="35"/>
      <c r="Y259" s="36"/>
      <c r="Z259" s="161"/>
      <c r="AA259" s="150"/>
    </row>
    <row r="260" spans="1:27" ht="20.100000000000001" customHeight="1" x14ac:dyDescent="0.15">
      <c r="A260" s="94">
        <f>IFERROR(IF(AND(TRIM($H260)&lt;&gt;"", OR(TRIM($J260)="",COUNT($K260:$Q260)&lt;&gt;5)),1001,0),3)</f>
        <v>0</v>
      </c>
      <c r="B260" s="94"/>
      <c r="C260" s="112"/>
      <c r="D260" s="285" t="s">
        <v>90</v>
      </c>
      <c r="E260" s="286" t="s">
        <v>191</v>
      </c>
      <c r="F260" s="238"/>
      <c r="G260" s="239"/>
      <c r="H260" s="18"/>
      <c r="I260" s="19"/>
      <c r="J260" s="3"/>
      <c r="K260" s="319"/>
      <c r="L260" s="39"/>
      <c r="M260" s="40"/>
      <c r="N260" s="320"/>
      <c r="O260" s="321"/>
      <c r="P260" s="321"/>
      <c r="Q260" s="319"/>
      <c r="R260" s="39"/>
      <c r="S260" s="40"/>
      <c r="T260" s="34"/>
      <c r="U260" s="35"/>
      <c r="V260" s="35"/>
      <c r="W260" s="35"/>
      <c r="X260" s="35"/>
      <c r="Y260" s="36"/>
      <c r="Z260" s="117"/>
      <c r="AA260" s="219"/>
    </row>
    <row r="261" spans="1:27" ht="20.100000000000001" customHeight="1" x14ac:dyDescent="0.15">
      <c r="A261" s="94">
        <f>IFERROR(IF(AND(TRIM($H261)&lt;&gt;"", OR(TRIM($J261)="",COUNT($K261:$Q261)&lt;&gt;5)),1001,0),3)</f>
        <v>0</v>
      </c>
      <c r="B261" s="94"/>
      <c r="C261" s="112"/>
      <c r="D261" s="285" t="s">
        <v>91</v>
      </c>
      <c r="E261" s="286" t="s">
        <v>192</v>
      </c>
      <c r="F261" s="238"/>
      <c r="G261" s="239"/>
      <c r="H261" s="18"/>
      <c r="I261" s="19"/>
      <c r="J261" s="3"/>
      <c r="K261" s="319"/>
      <c r="L261" s="39"/>
      <c r="M261" s="40"/>
      <c r="N261" s="320"/>
      <c r="O261" s="321"/>
      <c r="P261" s="321"/>
      <c r="Q261" s="319"/>
      <c r="R261" s="39"/>
      <c r="S261" s="40"/>
      <c r="T261" s="34"/>
      <c r="U261" s="35"/>
      <c r="V261" s="35"/>
      <c r="W261" s="35"/>
      <c r="X261" s="35"/>
      <c r="Y261" s="36"/>
      <c r="Z261" s="117"/>
      <c r="AA261" s="219"/>
    </row>
    <row r="262" spans="1:27" ht="20.100000000000001" customHeight="1" x14ac:dyDescent="0.15">
      <c r="A262" s="94">
        <f>IFERROR(IF(AND(TRIM($H262)&lt;&gt;"", OR(TRIM($J262)="",COUNT($K262:$Q262)&lt;&gt;5)),1001,0),3)</f>
        <v>0</v>
      </c>
      <c r="B262" s="94"/>
      <c r="C262" s="112"/>
      <c r="D262" s="285" t="s">
        <v>92</v>
      </c>
      <c r="E262" s="286" t="s">
        <v>193</v>
      </c>
      <c r="F262" s="238"/>
      <c r="G262" s="239"/>
      <c r="H262" s="18"/>
      <c r="I262" s="19"/>
      <c r="J262" s="3"/>
      <c r="K262" s="319"/>
      <c r="L262" s="39"/>
      <c r="M262" s="40"/>
      <c r="N262" s="320"/>
      <c r="O262" s="321"/>
      <c r="P262" s="321"/>
      <c r="Q262" s="319"/>
      <c r="R262" s="39"/>
      <c r="S262" s="40"/>
      <c r="T262" s="34"/>
      <c r="U262" s="35"/>
      <c r="V262" s="35"/>
      <c r="W262" s="35"/>
      <c r="X262" s="35"/>
      <c r="Y262" s="36"/>
      <c r="Z262" s="117"/>
      <c r="AA262" s="219"/>
    </row>
    <row r="263" spans="1:27" ht="20.100000000000001" customHeight="1" x14ac:dyDescent="0.15">
      <c r="A263" s="94">
        <f>IFERROR(IF(AND(TRIM($H263)&lt;&gt;"", OR(TRIM($J263)="",COUNT($K263:$Q263)&lt;&gt;5)),1001,0),3)</f>
        <v>0</v>
      </c>
      <c r="B263" s="94"/>
      <c r="C263" s="112"/>
      <c r="D263" s="285" t="s">
        <v>93</v>
      </c>
      <c r="E263" s="286" t="s">
        <v>194</v>
      </c>
      <c r="F263" s="238"/>
      <c r="G263" s="239"/>
      <c r="H263" s="18"/>
      <c r="I263" s="19"/>
      <c r="J263" s="3"/>
      <c r="K263" s="319"/>
      <c r="L263" s="39"/>
      <c r="M263" s="40"/>
      <c r="N263" s="320"/>
      <c r="O263" s="321"/>
      <c r="P263" s="321"/>
      <c r="Q263" s="319"/>
      <c r="R263" s="39"/>
      <c r="S263" s="40"/>
      <c r="T263" s="34"/>
      <c r="U263" s="35"/>
      <c r="V263" s="35"/>
      <c r="W263" s="35"/>
      <c r="X263" s="35"/>
      <c r="Y263" s="36"/>
      <c r="Z263" s="117"/>
      <c r="AA263" s="219"/>
    </row>
    <row r="264" spans="1:27" ht="20.100000000000001" customHeight="1" x14ac:dyDescent="0.15">
      <c r="A264" s="94">
        <f>IFERROR(IF(AND(TRIM($H264)&lt;&gt;"", OR(TRIM($J264)="",COUNT($K264:$Q264)&lt;&gt;5)),1001,0),3)</f>
        <v>0</v>
      </c>
      <c r="B264" s="94"/>
      <c r="C264" s="112"/>
      <c r="D264" s="285" t="s">
        <v>94</v>
      </c>
      <c r="E264" s="286" t="s">
        <v>195</v>
      </c>
      <c r="F264" s="238"/>
      <c r="G264" s="239"/>
      <c r="H264" s="18"/>
      <c r="I264" s="19"/>
      <c r="J264" s="3"/>
      <c r="K264" s="319"/>
      <c r="L264" s="39"/>
      <c r="M264" s="40"/>
      <c r="N264" s="320"/>
      <c r="O264" s="321"/>
      <c r="P264" s="321"/>
      <c r="Q264" s="319"/>
      <c r="R264" s="39"/>
      <c r="S264" s="40"/>
      <c r="T264" s="34"/>
      <c r="U264" s="35"/>
      <c r="V264" s="35"/>
      <c r="W264" s="35"/>
      <c r="X264" s="35"/>
      <c r="Y264" s="36"/>
      <c r="Z264" s="117"/>
      <c r="AA264" s="219"/>
    </row>
    <row r="265" spans="1:27" ht="20.100000000000001" customHeight="1" x14ac:dyDescent="0.15">
      <c r="A265" s="94">
        <f>IFERROR(IF(AND(TRIM($H265)&lt;&gt;"", OR(TRIM($J265)="",COUNT($K265:$Q265)&lt;&gt;5)),1001,0),3)</f>
        <v>0</v>
      </c>
      <c r="B265" s="94"/>
      <c r="C265" s="112"/>
      <c r="D265" s="285" t="s">
        <v>95</v>
      </c>
      <c r="E265" s="286" t="s">
        <v>196</v>
      </c>
      <c r="F265" s="238"/>
      <c r="G265" s="239"/>
      <c r="H265" s="18"/>
      <c r="I265" s="19"/>
      <c r="J265" s="3"/>
      <c r="K265" s="319"/>
      <c r="L265" s="39"/>
      <c r="M265" s="40"/>
      <c r="N265" s="320"/>
      <c r="O265" s="321"/>
      <c r="P265" s="321"/>
      <c r="Q265" s="319"/>
      <c r="R265" s="39"/>
      <c r="S265" s="40"/>
      <c r="T265" s="34"/>
      <c r="U265" s="35"/>
      <c r="V265" s="35"/>
      <c r="W265" s="35"/>
      <c r="X265" s="35"/>
      <c r="Y265" s="36"/>
      <c r="Z265" s="117"/>
      <c r="AA265" s="219"/>
    </row>
    <row r="266" spans="1:27" ht="20.100000000000001" customHeight="1" x14ac:dyDescent="0.15">
      <c r="A266" s="94">
        <f>IFERROR(IF(AND(TRIM($H266)&lt;&gt;"", OR(TRIM($J266)="",COUNT($K266:$Q266)&lt;&gt;5)),1001,0),3)</f>
        <v>0</v>
      </c>
      <c r="B266" s="94"/>
      <c r="C266" s="112"/>
      <c r="D266" s="285" t="s">
        <v>96</v>
      </c>
      <c r="E266" s="286" t="s">
        <v>197</v>
      </c>
      <c r="F266" s="238"/>
      <c r="G266" s="239"/>
      <c r="H266" s="18"/>
      <c r="I266" s="19"/>
      <c r="J266" s="3"/>
      <c r="K266" s="319"/>
      <c r="L266" s="39"/>
      <c r="M266" s="40"/>
      <c r="N266" s="320"/>
      <c r="O266" s="321"/>
      <c r="P266" s="321"/>
      <c r="Q266" s="319"/>
      <c r="R266" s="39"/>
      <c r="S266" s="40"/>
      <c r="T266" s="34"/>
      <c r="U266" s="35"/>
      <c r="V266" s="35"/>
      <c r="W266" s="35"/>
      <c r="X266" s="35"/>
      <c r="Y266" s="36"/>
      <c r="Z266" s="117"/>
      <c r="AA266" s="219"/>
    </row>
    <row r="267" spans="1:27" ht="20.100000000000001" customHeight="1" x14ac:dyDescent="0.15">
      <c r="A267" s="94">
        <f>IFERROR(IF(AND(TRIM($H267)&lt;&gt;"", OR(TRIM($J267)="",COUNT($K267:$Q267)&lt;&gt;5)),1001,0),3)</f>
        <v>0</v>
      </c>
      <c r="B267" s="94"/>
      <c r="C267" s="112"/>
      <c r="D267" s="285" t="s">
        <v>97</v>
      </c>
      <c r="E267" s="286" t="s">
        <v>198</v>
      </c>
      <c r="F267" s="238"/>
      <c r="G267" s="239"/>
      <c r="H267" s="18"/>
      <c r="I267" s="19"/>
      <c r="J267" s="3"/>
      <c r="K267" s="319"/>
      <c r="L267" s="39"/>
      <c r="M267" s="40"/>
      <c r="N267" s="320"/>
      <c r="O267" s="321"/>
      <c r="P267" s="321"/>
      <c r="Q267" s="319"/>
      <c r="R267" s="39"/>
      <c r="S267" s="40"/>
      <c r="T267" s="34"/>
      <c r="U267" s="35"/>
      <c r="V267" s="35"/>
      <c r="W267" s="35"/>
      <c r="X267" s="35"/>
      <c r="Y267" s="36"/>
      <c r="Z267" s="117"/>
      <c r="AA267" s="219"/>
    </row>
    <row r="268" spans="1:27" ht="20.100000000000001" customHeight="1" x14ac:dyDescent="0.15">
      <c r="A268" s="94">
        <f>IFERROR(IF(AND(TRIM($H268)&lt;&gt;"", OR(TRIM($J268)="",COUNT($K268:$Q268)&lt;&gt;5)),1001,0),3)</f>
        <v>0</v>
      </c>
      <c r="B268" s="94"/>
      <c r="C268" s="112"/>
      <c r="D268" s="287" t="s">
        <v>98</v>
      </c>
      <c r="E268" s="288" t="s">
        <v>109</v>
      </c>
      <c r="F268" s="289"/>
      <c r="G268" s="290"/>
      <c r="H268" s="20"/>
      <c r="I268" s="21"/>
      <c r="J268" s="4"/>
      <c r="K268" s="322"/>
      <c r="L268" s="44"/>
      <c r="M268" s="45"/>
      <c r="N268" s="323"/>
      <c r="O268" s="324"/>
      <c r="P268" s="324"/>
      <c r="Q268" s="322"/>
      <c r="R268" s="44"/>
      <c r="S268" s="45"/>
      <c r="T268" s="22"/>
      <c r="U268" s="23"/>
      <c r="V268" s="23"/>
      <c r="W268" s="23"/>
      <c r="X268" s="23"/>
      <c r="Y268" s="24"/>
      <c r="Z268" s="117"/>
      <c r="AA268" s="219"/>
    </row>
    <row r="269" spans="1:27" ht="20.100000000000001" customHeight="1" x14ac:dyDescent="0.15">
      <c r="A269" s="94"/>
      <c r="B269" s="94"/>
      <c r="C269" s="133"/>
      <c r="D269" s="134"/>
      <c r="E269" s="134"/>
      <c r="F269" s="134"/>
      <c r="G269" s="134"/>
      <c r="H269" s="134"/>
      <c r="I269" s="134"/>
      <c r="J269" s="134"/>
      <c r="K269" s="134"/>
      <c r="L269" s="134"/>
      <c r="M269" s="291"/>
      <c r="N269" s="134"/>
      <c r="O269" s="163"/>
      <c r="P269" s="135"/>
      <c r="Q269" s="157"/>
      <c r="R269" s="157"/>
      <c r="S269" s="157"/>
      <c r="T269" s="157"/>
      <c r="U269" s="157"/>
      <c r="V269" s="157"/>
      <c r="W269" s="157"/>
      <c r="X269" s="157"/>
      <c r="Y269" s="292"/>
      <c r="Z269" s="137"/>
    </row>
    <row r="270" spans="1:27" ht="20.100000000000001" customHeight="1" x14ac:dyDescent="0.15"/>
    <row r="271" spans="1:27" ht="20.100000000000001" customHeight="1" x14ac:dyDescent="0.15"/>
    <row r="272" spans="1:27" ht="20.100000000000001" customHeight="1" x14ac:dyDescent="0.15">
      <c r="A272" s="94"/>
      <c r="B272" s="94"/>
      <c r="C272" s="105" t="s">
        <v>234</v>
      </c>
      <c r="D272" s="106"/>
      <c r="E272" s="106"/>
      <c r="F272" s="106"/>
      <c r="G272" s="106"/>
      <c r="H272" s="107"/>
      <c r="I272" s="140"/>
    </row>
    <row r="273" spans="1:26" ht="20.100000000000001" customHeight="1" x14ac:dyDescent="0.15">
      <c r="A273" s="94"/>
      <c r="B273" s="94"/>
      <c r="C273" s="108"/>
      <c r="D273" s="109"/>
      <c r="E273" s="109"/>
      <c r="F273" s="109"/>
      <c r="G273" s="109"/>
      <c r="H273" s="109"/>
      <c r="I273" s="153"/>
      <c r="J273" s="110"/>
      <c r="K273" s="110"/>
      <c r="L273" s="110"/>
      <c r="M273" s="110"/>
      <c r="N273" s="110"/>
      <c r="O273" s="110"/>
      <c r="P273" s="110"/>
      <c r="Q273" s="110"/>
      <c r="R273" s="110"/>
      <c r="S273" s="110"/>
      <c r="T273" s="110"/>
      <c r="U273" s="110"/>
      <c r="V273" s="110"/>
      <c r="W273" s="110"/>
      <c r="X273" s="110"/>
      <c r="Y273" s="110"/>
      <c r="Z273" s="223"/>
    </row>
    <row r="274" spans="1:26" ht="20.100000000000001" customHeight="1" x14ac:dyDescent="0.15">
      <c r="A274" s="94">
        <f>IFERROR(IF(SUM(役員情報入力シート!$A9:$A58)&lt;&gt;0,1001,0),3)</f>
        <v>1001</v>
      </c>
      <c r="B274" s="315"/>
      <c r="C274" s="112"/>
      <c r="D274" s="160" t="s">
        <v>247</v>
      </c>
      <c r="E274" s="118"/>
      <c r="F274" s="118"/>
      <c r="G274" s="118"/>
      <c r="H274" s="118"/>
      <c r="I274" s="293"/>
      <c r="J274" s="142"/>
      <c r="K274" s="142"/>
      <c r="L274" s="142"/>
      <c r="M274" s="142"/>
      <c r="N274" s="142"/>
      <c r="O274" s="142"/>
      <c r="P274" s="142"/>
      <c r="Q274" s="142"/>
      <c r="R274" s="142"/>
      <c r="S274" s="142"/>
      <c r="T274" s="142"/>
      <c r="U274" s="142"/>
      <c r="V274" s="118"/>
      <c r="W274" s="142"/>
      <c r="X274" s="142"/>
      <c r="Y274" s="142"/>
      <c r="Z274" s="161"/>
    </row>
    <row r="275" spans="1:26" ht="20.100000000000001" customHeight="1" x14ac:dyDescent="0.15">
      <c r="A275" s="94"/>
      <c r="B275" s="94"/>
      <c r="C275" s="133"/>
      <c r="D275" s="134"/>
      <c r="E275" s="134"/>
      <c r="F275" s="134"/>
      <c r="G275" s="134"/>
      <c r="H275" s="134"/>
      <c r="I275" s="294"/>
      <c r="J275" s="240"/>
      <c r="K275" s="240"/>
      <c r="L275" s="240"/>
      <c r="M275" s="240"/>
      <c r="N275" s="240"/>
      <c r="O275" s="240"/>
      <c r="P275" s="240"/>
      <c r="Q275" s="240"/>
      <c r="R275" s="240"/>
      <c r="S275" s="240"/>
      <c r="T275" s="240"/>
      <c r="U275" s="240"/>
      <c r="V275" s="134"/>
      <c r="W275" s="240"/>
      <c r="X275" s="240"/>
      <c r="Y275" s="240"/>
      <c r="Z275" s="243"/>
    </row>
    <row r="276" spans="1:26" ht="20.100000000000001" customHeight="1" x14ac:dyDescent="0.15"/>
  </sheetData>
  <sheetProtection algorithmName="SHA-512" hashValue="nDRbYQQmFKS0BR2OotedxIfv5420gmGSSWoItcgLkxgfGa5gE2uAmtrLiHE54Zp2J7Vk5rXidhDJpym1GBTQhA==" saltValue="MGv0C7O6ezv+zFE1+gG0OA==" spinCount="100000" sheet="1" objects="1" scenarios="1"/>
  <dataConsolidate/>
  <mergeCells count="307">
    <mergeCell ref="J231:Y231"/>
    <mergeCell ref="I234:M234"/>
    <mergeCell ref="D222:J222"/>
    <mergeCell ref="D200:Y200"/>
    <mergeCell ref="D218:J218"/>
    <mergeCell ref="D219:J219"/>
    <mergeCell ref="D220:J220"/>
    <mergeCell ref="D221:J221"/>
    <mergeCell ref="K218:O218"/>
    <mergeCell ref="P218:S218"/>
    <mergeCell ref="K219:O219"/>
    <mergeCell ref="P219:S219"/>
    <mergeCell ref="K220:O220"/>
    <mergeCell ref="P220:S220"/>
    <mergeCell ref="K221:O221"/>
    <mergeCell ref="P221:S221"/>
    <mergeCell ref="D215:J215"/>
    <mergeCell ref="D216:J216"/>
    <mergeCell ref="D217:J217"/>
    <mergeCell ref="P206:S206"/>
    <mergeCell ref="P207:S207"/>
    <mergeCell ref="P208:S208"/>
    <mergeCell ref="P209:S209"/>
    <mergeCell ref="K206:O206"/>
    <mergeCell ref="K207:O207"/>
    <mergeCell ref="K208:O208"/>
    <mergeCell ref="K209:O209"/>
    <mergeCell ref="D201:J201"/>
    <mergeCell ref="D202:J202"/>
    <mergeCell ref="D203:J203"/>
    <mergeCell ref="D204:J204"/>
    <mergeCell ref="I230:M230"/>
    <mergeCell ref="C227:H227"/>
    <mergeCell ref="D206:J206"/>
    <mergeCell ref="D207:J207"/>
    <mergeCell ref="D208:J208"/>
    <mergeCell ref="D209:J209"/>
    <mergeCell ref="D210:J210"/>
    <mergeCell ref="D211:J211"/>
    <mergeCell ref="D212:J212"/>
    <mergeCell ref="D213:J213"/>
    <mergeCell ref="D214:J214"/>
    <mergeCell ref="D205:J205"/>
    <mergeCell ref="K201:O201"/>
    <mergeCell ref="K202:O202"/>
    <mergeCell ref="K203:O203"/>
    <mergeCell ref="K204:O204"/>
    <mergeCell ref="K205:O205"/>
    <mergeCell ref="N192:Q192"/>
    <mergeCell ref="N193:Q193"/>
    <mergeCell ref="N194:Q194"/>
    <mergeCell ref="E192:H192"/>
    <mergeCell ref="E184:H184"/>
    <mergeCell ref="I184:M184"/>
    <mergeCell ref="I192:M192"/>
    <mergeCell ref="E185:H185"/>
    <mergeCell ref="C198:H198"/>
    <mergeCell ref="I188:M188"/>
    <mergeCell ref="I185:M185"/>
    <mergeCell ref="E193:H193"/>
    <mergeCell ref="I193:M193"/>
    <mergeCell ref="E194:H194"/>
    <mergeCell ref="I194:M194"/>
    <mergeCell ref="E188:H188"/>
    <mergeCell ref="P201:S201"/>
    <mergeCell ref="P202:S202"/>
    <mergeCell ref="P203:S203"/>
    <mergeCell ref="P204:S204"/>
    <mergeCell ref="P205:S205"/>
    <mergeCell ref="I32:Y32"/>
    <mergeCell ref="I34:M34"/>
    <mergeCell ref="I36:M36"/>
    <mergeCell ref="I69:M69"/>
    <mergeCell ref="I118:M118"/>
    <mergeCell ref="I161:M161"/>
    <mergeCell ref="I79:Y79"/>
    <mergeCell ref="I81:Y81"/>
    <mergeCell ref="I83:M83"/>
    <mergeCell ref="I85:M85"/>
    <mergeCell ref="I114:Y114"/>
    <mergeCell ref="I116:Y116"/>
    <mergeCell ref="I122:M122"/>
    <mergeCell ref="I124:M124"/>
    <mergeCell ref="I120:Y120"/>
    <mergeCell ref="I153:M153"/>
    <mergeCell ref="I155:Y155"/>
    <mergeCell ref="I157:Y157"/>
    <mergeCell ref="J37:Y37"/>
    <mergeCell ref="J86:Y86"/>
    <mergeCell ref="C60:H60"/>
    <mergeCell ref="I73:Y73"/>
    <mergeCell ref="C109:H109"/>
    <mergeCell ref="I187:M187"/>
    <mergeCell ref="D111:Y111"/>
    <mergeCell ref="C150:H150"/>
    <mergeCell ref="C174:H174"/>
    <mergeCell ref="I176:M176"/>
    <mergeCell ref="I163:Y163"/>
    <mergeCell ref="E186:H186"/>
    <mergeCell ref="I186:M186"/>
    <mergeCell ref="E187:H187"/>
    <mergeCell ref="I165:M165"/>
    <mergeCell ref="I167:M167"/>
    <mergeCell ref="I178:M178"/>
    <mergeCell ref="I180:M180"/>
    <mergeCell ref="D237:Y237"/>
    <mergeCell ref="E15:H15"/>
    <mergeCell ref="C13:H13"/>
    <mergeCell ref="I71:Y71"/>
    <mergeCell ref="I63:M63"/>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I112:Y112"/>
    <mergeCell ref="I20:M20"/>
    <mergeCell ref="I26:Y26"/>
    <mergeCell ref="H260:I260"/>
    <mergeCell ref="H251:I251"/>
    <mergeCell ref="H247:I247"/>
    <mergeCell ref="H248:I248"/>
    <mergeCell ref="I232:M232"/>
    <mergeCell ref="O232:R232"/>
    <mergeCell ref="P210:S210"/>
    <mergeCell ref="P211:S211"/>
    <mergeCell ref="P212:S212"/>
    <mergeCell ref="P213:S213"/>
    <mergeCell ref="P214:S214"/>
    <mergeCell ref="P215:S215"/>
    <mergeCell ref="P216:S216"/>
    <mergeCell ref="P217:S217"/>
    <mergeCell ref="P222:S222"/>
    <mergeCell ref="K210:O210"/>
    <mergeCell ref="K211:O211"/>
    <mergeCell ref="K212:O212"/>
    <mergeCell ref="K213:O213"/>
    <mergeCell ref="K214:O214"/>
    <mergeCell ref="K215:O215"/>
    <mergeCell ref="K216:O216"/>
    <mergeCell ref="K217:O217"/>
    <mergeCell ref="K222:O222"/>
    <mergeCell ref="Q265:S265"/>
    <mergeCell ref="Q266:S266"/>
    <mergeCell ref="Q267:S267"/>
    <mergeCell ref="Q268:S268"/>
    <mergeCell ref="K255:M255"/>
    <mergeCell ref="K256:M256"/>
    <mergeCell ref="K257:M257"/>
    <mergeCell ref="K258:M258"/>
    <mergeCell ref="K259:M259"/>
    <mergeCell ref="K260:M260"/>
    <mergeCell ref="Q259:S259"/>
    <mergeCell ref="Q260:S260"/>
    <mergeCell ref="Q261:S261"/>
    <mergeCell ref="Q262:S262"/>
    <mergeCell ref="Q263:S263"/>
    <mergeCell ref="Q264:S264"/>
    <mergeCell ref="Q258:S258"/>
    <mergeCell ref="K261:M261"/>
    <mergeCell ref="K262:M262"/>
    <mergeCell ref="K263:M263"/>
    <mergeCell ref="K264:M264"/>
    <mergeCell ref="K265:M265"/>
    <mergeCell ref="K266:M266"/>
    <mergeCell ref="K267:M267"/>
    <mergeCell ref="K268:M268"/>
    <mergeCell ref="J238:J239"/>
    <mergeCell ref="D238:G239"/>
    <mergeCell ref="H238:I239"/>
    <mergeCell ref="H240:I240"/>
    <mergeCell ref="H241:I241"/>
    <mergeCell ref="H242:I242"/>
    <mergeCell ref="H243:I243"/>
    <mergeCell ref="H244:I244"/>
    <mergeCell ref="H245:I245"/>
    <mergeCell ref="H246:I246"/>
    <mergeCell ref="E240:G240"/>
    <mergeCell ref="E241:G241"/>
    <mergeCell ref="E242:G242"/>
    <mergeCell ref="E243:G243"/>
    <mergeCell ref="E244:G244"/>
    <mergeCell ref="E245:G245"/>
    <mergeCell ref="E246:G246"/>
    <mergeCell ref="H255:I255"/>
    <mergeCell ref="H256:I256"/>
    <mergeCell ref="H257:I257"/>
    <mergeCell ref="H252:I252"/>
    <mergeCell ref="H253:I253"/>
    <mergeCell ref="K248:M248"/>
    <mergeCell ref="K249:M249"/>
    <mergeCell ref="K250:M250"/>
    <mergeCell ref="K251:M251"/>
    <mergeCell ref="K252:M252"/>
    <mergeCell ref="K253:M253"/>
    <mergeCell ref="K254:M254"/>
    <mergeCell ref="H254:I254"/>
    <mergeCell ref="H249:I249"/>
    <mergeCell ref="H250:I250"/>
    <mergeCell ref="K238:M239"/>
    <mergeCell ref="K240:M240"/>
    <mergeCell ref="K241:M241"/>
    <mergeCell ref="K242:M242"/>
    <mergeCell ref="K243:M243"/>
    <mergeCell ref="K244:M244"/>
    <mergeCell ref="K245:M245"/>
    <mergeCell ref="K246:M246"/>
    <mergeCell ref="K247:M247"/>
    <mergeCell ref="T240:Y240"/>
    <mergeCell ref="T241:Y241"/>
    <mergeCell ref="T242:Y242"/>
    <mergeCell ref="T243:Y243"/>
    <mergeCell ref="T244:Y244"/>
    <mergeCell ref="T245:Y245"/>
    <mergeCell ref="T246:Y246"/>
    <mergeCell ref="T247:Y247"/>
    <mergeCell ref="Q257:S257"/>
    <mergeCell ref="Q255:S255"/>
    <mergeCell ref="Q256:S256"/>
    <mergeCell ref="T257:Y257"/>
    <mergeCell ref="Q246:S246"/>
    <mergeCell ref="Q247:S247"/>
    <mergeCell ref="Q248:S248"/>
    <mergeCell ref="Q249:S249"/>
    <mergeCell ref="Q250:S250"/>
    <mergeCell ref="Q251:S251"/>
    <mergeCell ref="Q252:S252"/>
    <mergeCell ref="Q253:S253"/>
    <mergeCell ref="Q254:S254"/>
    <mergeCell ref="T258:Y258"/>
    <mergeCell ref="T248:Y248"/>
    <mergeCell ref="T249:Y249"/>
    <mergeCell ref="T250:Y250"/>
    <mergeCell ref="T251:Y251"/>
    <mergeCell ref="T252:Y252"/>
    <mergeCell ref="T253:Y253"/>
    <mergeCell ref="T254:Y254"/>
    <mergeCell ref="T255:Y255"/>
    <mergeCell ref="T256:Y256"/>
    <mergeCell ref="T268:Y268"/>
    <mergeCell ref="N184:P184"/>
    <mergeCell ref="N185:P185"/>
    <mergeCell ref="N186:P186"/>
    <mergeCell ref="N187:P187"/>
    <mergeCell ref="N188:P188"/>
    <mergeCell ref="T259:Y259"/>
    <mergeCell ref="T260:Y260"/>
    <mergeCell ref="T261:Y261"/>
    <mergeCell ref="T262:Y262"/>
    <mergeCell ref="T263:Y263"/>
    <mergeCell ref="T264:Y264"/>
    <mergeCell ref="T265:Y265"/>
    <mergeCell ref="T266:Y266"/>
    <mergeCell ref="T267:Y267"/>
    <mergeCell ref="N238:P238"/>
    <mergeCell ref="Q240:S240"/>
    <mergeCell ref="Q238:S239"/>
    <mergeCell ref="T238:Y239"/>
    <mergeCell ref="Q241:S241"/>
    <mergeCell ref="Q242:S242"/>
    <mergeCell ref="Q243:S243"/>
    <mergeCell ref="Q244:S244"/>
    <mergeCell ref="Q245:S245"/>
    <mergeCell ref="E247:G247"/>
    <mergeCell ref="E248:G248"/>
    <mergeCell ref="E249:G249"/>
    <mergeCell ref="E250:G250"/>
    <mergeCell ref="E251:G251"/>
    <mergeCell ref="E252:G252"/>
    <mergeCell ref="E253:G253"/>
    <mergeCell ref="E254:G254"/>
    <mergeCell ref="E255:G255"/>
    <mergeCell ref="C272:H272"/>
    <mergeCell ref="E256:G256"/>
    <mergeCell ref="E257:G257"/>
    <mergeCell ref="E267:G267"/>
    <mergeCell ref="E268:G268"/>
    <mergeCell ref="E258:G258"/>
    <mergeCell ref="E259:G259"/>
    <mergeCell ref="E260:G260"/>
    <mergeCell ref="E261:G261"/>
    <mergeCell ref="E262:G262"/>
    <mergeCell ref="E263:G263"/>
    <mergeCell ref="E264:G264"/>
    <mergeCell ref="E265:G265"/>
    <mergeCell ref="E266:G266"/>
    <mergeCell ref="H267:I267"/>
    <mergeCell ref="H268:I268"/>
    <mergeCell ref="H264:I264"/>
    <mergeCell ref="H265:I265"/>
    <mergeCell ref="H266:I266"/>
    <mergeCell ref="H261:I261"/>
    <mergeCell ref="H262:I262"/>
    <mergeCell ref="H263:I263"/>
    <mergeCell ref="H258:I258"/>
    <mergeCell ref="H259:I259"/>
  </mergeCells>
  <phoneticPr fontId="4"/>
  <conditionalFormatting sqref="I20:M20">
    <cfRule type="expression" dxfId="263" priority="259" stopIfTrue="1">
      <formula>$A20&lt;&gt;0</formula>
    </cfRule>
  </conditionalFormatting>
  <conditionalFormatting sqref="I22:Y22">
    <cfRule type="expression" dxfId="262" priority="258" stopIfTrue="1">
      <formula>$A22&lt;&gt;0</formula>
    </cfRule>
  </conditionalFormatting>
  <conditionalFormatting sqref="I24:Y24">
    <cfRule type="expression" dxfId="261" priority="257" stopIfTrue="1">
      <formula>$A24&lt;&gt;0</formula>
    </cfRule>
  </conditionalFormatting>
  <conditionalFormatting sqref="I26:Y26">
    <cfRule type="expression" dxfId="260" priority="256" stopIfTrue="1">
      <formula>$A26&lt;&gt;0</formula>
    </cfRule>
  </conditionalFormatting>
  <conditionalFormatting sqref="I28:Y28">
    <cfRule type="expression" dxfId="259" priority="255" stopIfTrue="1">
      <formula>$A28&lt;&gt;0</formula>
    </cfRule>
  </conditionalFormatting>
  <conditionalFormatting sqref="I30:Y30">
    <cfRule type="expression" dxfId="258" priority="254" stopIfTrue="1">
      <formula>$A30&lt;&gt;0</formula>
    </cfRule>
  </conditionalFormatting>
  <conditionalFormatting sqref="I32:Y32">
    <cfRule type="expression" dxfId="257" priority="253" stopIfTrue="1">
      <formula>$A32&lt;&gt;0</formula>
    </cfRule>
  </conditionalFormatting>
  <conditionalFormatting sqref="I34:M34">
    <cfRule type="expression" dxfId="256" priority="252" stopIfTrue="1">
      <formula>$A34&lt;&gt;0</formula>
    </cfRule>
  </conditionalFormatting>
  <conditionalFormatting sqref="I36:M36">
    <cfRule type="expression" dxfId="255" priority="251" stopIfTrue="1">
      <formula>$A36&lt;&gt;0</formula>
    </cfRule>
  </conditionalFormatting>
  <conditionalFormatting sqref="I38:Y38">
    <cfRule type="expression" dxfId="254" priority="250" stopIfTrue="1">
      <formula>$A38&lt;&gt;0</formula>
    </cfRule>
  </conditionalFormatting>
  <conditionalFormatting sqref="I40:M40">
    <cfRule type="expression" dxfId="253" priority="249" stopIfTrue="1">
      <formula>$A40&lt;&gt;0</formula>
    </cfRule>
  </conditionalFormatting>
  <conditionalFormatting sqref="I63:M63">
    <cfRule type="expression" dxfId="252" priority="248" stopIfTrue="1">
      <formula>$A63&lt;&gt;0</formula>
    </cfRule>
  </conditionalFormatting>
  <conditionalFormatting sqref="I69:M69">
    <cfRule type="expression" dxfId="251" priority="247" stopIfTrue="1">
      <formula>$A69&lt;&gt;0</formula>
    </cfRule>
  </conditionalFormatting>
  <conditionalFormatting sqref="I71:Y71">
    <cfRule type="expression" dxfId="250" priority="246" stopIfTrue="1">
      <formula>$A71&lt;&gt;0</formula>
    </cfRule>
  </conditionalFormatting>
  <conditionalFormatting sqref="I73:Y73">
    <cfRule type="expression" dxfId="249" priority="245" stopIfTrue="1">
      <formula>$A73&lt;&gt;0</formula>
    </cfRule>
  </conditionalFormatting>
  <conditionalFormatting sqref="I75:Y75">
    <cfRule type="expression" dxfId="248" priority="244" stopIfTrue="1">
      <formula>$A75&lt;&gt;0</formula>
    </cfRule>
  </conditionalFormatting>
  <conditionalFormatting sqref="I77:Y77">
    <cfRule type="expression" dxfId="247" priority="243" stopIfTrue="1">
      <formula>$A77&lt;&gt;0</formula>
    </cfRule>
  </conditionalFormatting>
  <conditionalFormatting sqref="I79:Y79">
    <cfRule type="expression" dxfId="246" priority="242" stopIfTrue="1">
      <formula>$A79&lt;&gt;0</formula>
    </cfRule>
  </conditionalFormatting>
  <conditionalFormatting sqref="I81:Y81">
    <cfRule type="expression" dxfId="245" priority="241" stopIfTrue="1">
      <formula>$A81&lt;&gt;0</formula>
    </cfRule>
  </conditionalFormatting>
  <conditionalFormatting sqref="I83:M83">
    <cfRule type="expression" dxfId="244" priority="240" stopIfTrue="1">
      <formula>$A83&lt;&gt;0</formula>
    </cfRule>
  </conditionalFormatting>
  <conditionalFormatting sqref="P83">
    <cfRule type="expression" dxfId="243" priority="239" stopIfTrue="1">
      <formula>$A84&lt;&gt;0</formula>
    </cfRule>
  </conditionalFormatting>
  <conditionalFormatting sqref="I85:M85">
    <cfRule type="expression" dxfId="242" priority="238" stopIfTrue="1">
      <formula>$A85&lt;&gt;0</formula>
    </cfRule>
  </conditionalFormatting>
  <conditionalFormatting sqref="I87:Y87">
    <cfRule type="expression" dxfId="241" priority="237" stopIfTrue="1">
      <formula>$A87&lt;&gt;0</formula>
    </cfRule>
  </conditionalFormatting>
  <conditionalFormatting sqref="I114:Y114">
    <cfRule type="expression" dxfId="240" priority="236" stopIfTrue="1">
      <formula>$A114&lt;&gt;0</formula>
    </cfRule>
  </conditionalFormatting>
  <conditionalFormatting sqref="I116:Y116">
    <cfRule type="expression" dxfId="239" priority="235" stopIfTrue="1">
      <formula>$A116&lt;&gt;0</formula>
    </cfRule>
  </conditionalFormatting>
  <conditionalFormatting sqref="I120:Y120">
    <cfRule type="expression" dxfId="238" priority="234" stopIfTrue="1">
      <formula>$A120&lt;&gt;0</formula>
    </cfRule>
  </conditionalFormatting>
  <conditionalFormatting sqref="I122:M122">
    <cfRule type="expression" dxfId="237" priority="233" stopIfTrue="1">
      <formula>$A122&lt;&gt;0</formula>
    </cfRule>
  </conditionalFormatting>
  <conditionalFormatting sqref="I124:M124">
    <cfRule type="expression" dxfId="236" priority="232" stopIfTrue="1">
      <formula>$A124&lt;&gt;0</formula>
    </cfRule>
  </conditionalFormatting>
  <conditionalFormatting sqref="I126:Y126">
    <cfRule type="expression" dxfId="235" priority="231" stopIfTrue="1">
      <formula>$A126&lt;&gt;0</formula>
    </cfRule>
  </conditionalFormatting>
  <conditionalFormatting sqref="I153:M153">
    <cfRule type="expression" dxfId="234" priority="230" stopIfTrue="1">
      <formula>$A153&lt;&gt;0</formula>
    </cfRule>
  </conditionalFormatting>
  <conditionalFormatting sqref="I155:Y155">
    <cfRule type="expression" dxfId="233" priority="229" stopIfTrue="1">
      <formula>$A155&lt;&gt;0</formula>
    </cfRule>
  </conditionalFormatting>
  <conditionalFormatting sqref="I157:Y157">
    <cfRule type="expression" dxfId="232" priority="228" stopIfTrue="1">
      <formula>$A157&lt;&gt;0</formula>
    </cfRule>
  </conditionalFormatting>
  <conditionalFormatting sqref="I159:M159">
    <cfRule type="expression" dxfId="231" priority="227" stopIfTrue="1">
      <formula>$A159&lt;&gt;0</formula>
    </cfRule>
  </conditionalFormatting>
  <conditionalFormatting sqref="I161:M161">
    <cfRule type="expression" dxfId="230" priority="226" stopIfTrue="1">
      <formula>$A161&lt;&gt;0</formula>
    </cfRule>
  </conditionalFormatting>
  <conditionalFormatting sqref="I163:Y163">
    <cfRule type="expression" dxfId="229" priority="225" stopIfTrue="1">
      <formula>$A163&lt;&gt;0</formula>
    </cfRule>
  </conditionalFormatting>
  <conditionalFormatting sqref="I165:M165">
    <cfRule type="expression" dxfId="228" priority="224" stopIfTrue="1">
      <formula>$A165&lt;&gt;0</formula>
    </cfRule>
  </conditionalFormatting>
  <conditionalFormatting sqref="I167:M167">
    <cfRule type="expression" dxfId="227" priority="223" stopIfTrue="1">
      <formula>$A167&lt;&gt;0</formula>
    </cfRule>
  </conditionalFormatting>
  <conditionalFormatting sqref="I169:Y169">
    <cfRule type="expression" dxfId="226" priority="222" stopIfTrue="1">
      <formula>$A169&lt;&gt;0</formula>
    </cfRule>
  </conditionalFormatting>
  <conditionalFormatting sqref="I176:M176">
    <cfRule type="expression" dxfId="225" priority="221" stopIfTrue="1">
      <formula>$A176&lt;&gt;0</formula>
    </cfRule>
  </conditionalFormatting>
  <conditionalFormatting sqref="I178:M178">
    <cfRule type="expression" dxfId="224" priority="220" stopIfTrue="1">
      <formula>$A178&lt;&gt;0</formula>
    </cfRule>
  </conditionalFormatting>
  <conditionalFormatting sqref="I180:M180">
    <cfRule type="expression" dxfId="223" priority="219" stopIfTrue="1">
      <formula>$A180&lt;&gt;0</formula>
    </cfRule>
  </conditionalFormatting>
  <conditionalFormatting sqref="I185:M185">
    <cfRule type="expression" dxfId="222" priority="218" stopIfTrue="1">
      <formula>TRIM($I185)=""</formula>
    </cfRule>
  </conditionalFormatting>
  <conditionalFormatting sqref="N185:P185">
    <cfRule type="expression" dxfId="221" priority="217" stopIfTrue="1">
      <formula>AND($I63="する",TRIM($N185)="")</formula>
    </cfRule>
  </conditionalFormatting>
  <conditionalFormatting sqref="I186:M186">
    <cfRule type="expression" dxfId="220" priority="216" stopIfTrue="1">
      <formula>TRIM($I186)=""</formula>
    </cfRule>
  </conditionalFormatting>
  <conditionalFormatting sqref="N186:P186">
    <cfRule type="expression" dxfId="219" priority="215" stopIfTrue="1">
      <formula>AND($I63="する",TRIM($N186)="")</formula>
    </cfRule>
  </conditionalFormatting>
  <conditionalFormatting sqref="I187:M187">
    <cfRule type="expression" dxfId="218" priority="214" stopIfTrue="1">
      <formula>TRIM($I187)=""</formula>
    </cfRule>
  </conditionalFormatting>
  <conditionalFormatting sqref="N187:P187">
    <cfRule type="expression" dxfId="217" priority="213" stopIfTrue="1">
      <formula>AND($I63="する",TRIM($N187)="")</formula>
    </cfRule>
  </conditionalFormatting>
  <conditionalFormatting sqref="I193:M193">
    <cfRule type="expression" dxfId="216" priority="212" stopIfTrue="1">
      <formula>TRIM($I193)=""</formula>
    </cfRule>
  </conditionalFormatting>
  <conditionalFormatting sqref="N193:Q193">
    <cfRule type="expression" dxfId="215" priority="211" stopIfTrue="1">
      <formula>AND($I193="有", TRIM($N193)="")</formula>
    </cfRule>
  </conditionalFormatting>
  <conditionalFormatting sqref="I194:M194">
    <cfRule type="expression" dxfId="214" priority="210" stopIfTrue="1">
      <formula>TRIM($I194)=""</formula>
    </cfRule>
  </conditionalFormatting>
  <conditionalFormatting sqref="N194:Q194">
    <cfRule type="expression" dxfId="213" priority="209" stopIfTrue="1">
      <formula>AND($I194="有", TRIM($N194)="")</formula>
    </cfRule>
  </conditionalFormatting>
  <conditionalFormatting sqref="I230:M230">
    <cfRule type="expression" dxfId="212" priority="208" stopIfTrue="1">
      <formula>TRIM($I230)=""</formula>
    </cfRule>
  </conditionalFormatting>
  <conditionalFormatting sqref="P230">
    <cfRule type="expression" dxfId="211" priority="207" stopIfTrue="1">
      <formula>OR(NOT(ISNUMBER(VALUE($P230))), TRIM($P230)="", LEN($P230)&lt;&gt;6)</formula>
    </cfRule>
  </conditionalFormatting>
  <conditionalFormatting sqref="I232:M232">
    <cfRule type="expression" dxfId="210" priority="206" stopIfTrue="1">
      <formula>TRIM($I232)=""</formula>
    </cfRule>
  </conditionalFormatting>
  <conditionalFormatting sqref="O232:R232">
    <cfRule type="expression" dxfId="209" priority="205" stopIfTrue="1">
      <formula>TRIM($O232)=""</formula>
    </cfRule>
  </conditionalFormatting>
  <conditionalFormatting sqref="I234:M234">
    <cfRule type="expression" dxfId="208" priority="204" stopIfTrue="1">
      <formula>$A234&lt;&gt;0</formula>
    </cfRule>
  </conditionalFormatting>
  <conditionalFormatting sqref="H240:I240">
    <cfRule type="expression" dxfId="207" priority="203" stopIfTrue="1">
      <formula>希望&lt;&gt;0</formula>
    </cfRule>
  </conditionalFormatting>
  <conditionalFormatting sqref="J240">
    <cfRule type="expression" dxfId="206" priority="202" stopIfTrue="1">
      <formula>AND(TRIM($H240)&lt;&gt;"", TRIM($J240)="")</formula>
    </cfRule>
  </conditionalFormatting>
  <conditionalFormatting sqref="K240:M240">
    <cfRule type="expression" dxfId="205" priority="201" stopIfTrue="1">
      <formula>AND(TRIM($H240)&lt;&gt;"", TRIM($K240)="")</formula>
    </cfRule>
  </conditionalFormatting>
  <conditionalFormatting sqref="N240">
    <cfRule type="expression" dxfId="204" priority="200" stopIfTrue="1">
      <formula>AND(TRIM($H240)&lt;&gt;"", TRIM($N240)="")</formula>
    </cfRule>
  </conditionalFormatting>
  <conditionalFormatting sqref="O240">
    <cfRule type="expression" dxfId="203" priority="199" stopIfTrue="1">
      <formula>AND(TRIM($H240)&lt;&gt;"", TRIM($O240)="")</formula>
    </cfRule>
  </conditionalFormatting>
  <conditionalFormatting sqref="P240">
    <cfRule type="expression" dxfId="202" priority="198" stopIfTrue="1">
      <formula>AND(TRIM($H240)&lt;&gt;"", TRIM($P240)="")</formula>
    </cfRule>
  </conditionalFormatting>
  <conditionalFormatting sqref="Q240:S240">
    <cfRule type="expression" dxfId="201" priority="197" stopIfTrue="1">
      <formula>AND(TRIM($H240)&lt;&gt;"", TRIM($Q240)="")</formula>
    </cfRule>
  </conditionalFormatting>
  <conditionalFormatting sqref="H241:I241">
    <cfRule type="expression" dxfId="200" priority="196" stopIfTrue="1">
      <formula>希望&lt;&gt;0</formula>
    </cfRule>
  </conditionalFormatting>
  <conditionalFormatting sqref="J241">
    <cfRule type="expression" dxfId="199" priority="195" stopIfTrue="1">
      <formula>AND(TRIM($H241)&lt;&gt;"", TRIM($J241)="")</formula>
    </cfRule>
  </conditionalFormatting>
  <conditionalFormatting sqref="K241:M241">
    <cfRule type="expression" dxfId="198" priority="194" stopIfTrue="1">
      <formula>AND(TRIM($H241)&lt;&gt;"", TRIM($K241)="")</formula>
    </cfRule>
  </conditionalFormatting>
  <conditionalFormatting sqref="N241">
    <cfRule type="expression" dxfId="197" priority="193" stopIfTrue="1">
      <formula>AND(TRIM($H241)&lt;&gt;"", TRIM($N241)="")</formula>
    </cfRule>
  </conditionalFormatting>
  <conditionalFormatting sqref="O241">
    <cfRule type="expression" dxfId="196" priority="192" stopIfTrue="1">
      <formula>AND(TRIM($H241)&lt;&gt;"", TRIM($O241)="")</formula>
    </cfRule>
  </conditionalFormatting>
  <conditionalFormatting sqref="P241">
    <cfRule type="expression" dxfId="195" priority="191" stopIfTrue="1">
      <formula>AND(TRIM($H241)&lt;&gt;"", TRIM($P241)="")</formula>
    </cfRule>
  </conditionalFormatting>
  <conditionalFormatting sqref="Q241:S241">
    <cfRule type="expression" dxfId="194" priority="190" stopIfTrue="1">
      <formula>AND(TRIM($H241)&lt;&gt;"", TRIM($Q241)="")</formula>
    </cfRule>
  </conditionalFormatting>
  <conditionalFormatting sqref="H242:I242">
    <cfRule type="expression" dxfId="193" priority="189" stopIfTrue="1">
      <formula>希望&lt;&gt;0</formula>
    </cfRule>
  </conditionalFormatting>
  <conditionalFormatting sqref="J242">
    <cfRule type="expression" dxfId="192" priority="188" stopIfTrue="1">
      <formula>AND(TRIM($H242)&lt;&gt;"", TRIM($J242)="")</formula>
    </cfRule>
  </conditionalFormatting>
  <conditionalFormatting sqref="K242:M242">
    <cfRule type="expression" dxfId="191" priority="187" stopIfTrue="1">
      <formula>AND(TRIM($H242)&lt;&gt;"", TRIM($K242)="")</formula>
    </cfRule>
  </conditionalFormatting>
  <conditionalFormatting sqref="N242">
    <cfRule type="expression" dxfId="190" priority="186" stopIfTrue="1">
      <formula>AND(TRIM($H242)&lt;&gt;"", TRIM($N242)="")</formula>
    </cfRule>
  </conditionalFormatting>
  <conditionalFormatting sqref="O242">
    <cfRule type="expression" dxfId="189" priority="185" stopIfTrue="1">
      <formula>AND(TRIM($H242)&lt;&gt;"", TRIM($O242)="")</formula>
    </cfRule>
  </conditionalFormatting>
  <conditionalFormatting sqref="P242">
    <cfRule type="expression" dxfId="188" priority="184" stopIfTrue="1">
      <formula>AND(TRIM($H242)&lt;&gt;"", TRIM($P242)="")</formula>
    </cfRule>
  </conditionalFormatting>
  <conditionalFormatting sqref="Q242:S242">
    <cfRule type="expression" dxfId="187" priority="183" stopIfTrue="1">
      <formula>AND(TRIM($H242)&lt;&gt;"", TRIM($Q242)="")</formula>
    </cfRule>
  </conditionalFormatting>
  <conditionalFormatting sqref="H243:I243">
    <cfRule type="expression" dxfId="186" priority="182" stopIfTrue="1">
      <formula>希望&lt;&gt;0</formula>
    </cfRule>
  </conditionalFormatting>
  <conditionalFormatting sqref="J243">
    <cfRule type="expression" dxfId="185" priority="181" stopIfTrue="1">
      <formula>AND(TRIM($H243)&lt;&gt;"", TRIM($J243)="")</formula>
    </cfRule>
  </conditionalFormatting>
  <conditionalFormatting sqref="K243:M243">
    <cfRule type="expression" dxfId="184" priority="180" stopIfTrue="1">
      <formula>AND(TRIM($H243)&lt;&gt;"", TRIM($K243)="")</formula>
    </cfRule>
  </conditionalFormatting>
  <conditionalFormatting sqref="N243">
    <cfRule type="expression" dxfId="183" priority="179" stopIfTrue="1">
      <formula>AND(TRIM($H243)&lt;&gt;"", TRIM($N243)="")</formula>
    </cfRule>
  </conditionalFormatting>
  <conditionalFormatting sqref="O243">
    <cfRule type="expression" dxfId="182" priority="178" stopIfTrue="1">
      <formula>AND(TRIM($H243)&lt;&gt;"", TRIM($O243)="")</formula>
    </cfRule>
  </conditionalFormatting>
  <conditionalFormatting sqref="P243">
    <cfRule type="expression" dxfId="181" priority="177" stopIfTrue="1">
      <formula>AND(TRIM($H243)&lt;&gt;"", TRIM($P243)="")</formula>
    </cfRule>
  </conditionalFormatting>
  <conditionalFormatting sqref="Q243:S243">
    <cfRule type="expression" dxfId="180" priority="176" stopIfTrue="1">
      <formula>AND(TRIM($H243)&lt;&gt;"", TRIM($Q243)="")</formula>
    </cfRule>
  </conditionalFormatting>
  <conditionalFormatting sqref="H244:I244">
    <cfRule type="expression" dxfId="179" priority="175" stopIfTrue="1">
      <formula>希望&lt;&gt;0</formula>
    </cfRule>
  </conditionalFormatting>
  <conditionalFormatting sqref="J244">
    <cfRule type="expression" dxfId="178" priority="174" stopIfTrue="1">
      <formula>AND(TRIM($H244)&lt;&gt;"", TRIM($J244)="")</formula>
    </cfRule>
  </conditionalFormatting>
  <conditionalFormatting sqref="K244:M244">
    <cfRule type="expression" dxfId="177" priority="173" stopIfTrue="1">
      <formula>AND(TRIM($H244)&lt;&gt;"", TRIM($K244)="")</formula>
    </cfRule>
  </conditionalFormatting>
  <conditionalFormatting sqref="N244">
    <cfRule type="expression" dxfId="176" priority="172" stopIfTrue="1">
      <formula>AND(TRIM($H244)&lt;&gt;"", TRIM($N244)="")</formula>
    </cfRule>
  </conditionalFormatting>
  <conditionalFormatting sqref="O244">
    <cfRule type="expression" dxfId="175" priority="171" stopIfTrue="1">
      <formula>AND(TRIM($H244)&lt;&gt;"", TRIM($O244)="")</formula>
    </cfRule>
  </conditionalFormatting>
  <conditionalFormatting sqref="P244">
    <cfRule type="expression" dxfId="174" priority="170" stopIfTrue="1">
      <formula>AND(TRIM($H244)&lt;&gt;"", TRIM($P244)="")</formula>
    </cfRule>
  </conditionalFormatting>
  <conditionalFormatting sqref="Q244:S244">
    <cfRule type="expression" dxfId="173" priority="169" stopIfTrue="1">
      <formula>AND(TRIM($H244)&lt;&gt;"", TRIM($Q244)="")</formula>
    </cfRule>
  </conditionalFormatting>
  <conditionalFormatting sqref="H245:I245">
    <cfRule type="expression" dxfId="172" priority="168" stopIfTrue="1">
      <formula>希望&lt;&gt;0</formula>
    </cfRule>
  </conditionalFormatting>
  <conditionalFormatting sqref="J245">
    <cfRule type="expression" dxfId="171" priority="167" stopIfTrue="1">
      <formula>AND(TRIM($H245)&lt;&gt;"", TRIM($J245)="")</formula>
    </cfRule>
  </conditionalFormatting>
  <conditionalFormatting sqref="K245:M245">
    <cfRule type="expression" dxfId="170" priority="166" stopIfTrue="1">
      <formula>AND(TRIM($H245)&lt;&gt;"", TRIM($K245)="")</formula>
    </cfRule>
  </conditionalFormatting>
  <conditionalFormatting sqref="N245">
    <cfRule type="expression" dxfId="169" priority="165" stopIfTrue="1">
      <formula>AND(TRIM($H245)&lt;&gt;"", TRIM($N245)="")</formula>
    </cfRule>
  </conditionalFormatting>
  <conditionalFormatting sqref="O245">
    <cfRule type="expression" dxfId="168" priority="164" stopIfTrue="1">
      <formula>AND(TRIM($H245)&lt;&gt;"", TRIM($O245)="")</formula>
    </cfRule>
  </conditionalFormatting>
  <conditionalFormatting sqref="P245">
    <cfRule type="expression" dxfId="167" priority="163" stopIfTrue="1">
      <formula>AND(TRIM($H245)&lt;&gt;"", TRIM($P245)="")</formula>
    </cfRule>
  </conditionalFormatting>
  <conditionalFormatting sqref="Q245:S245">
    <cfRule type="expression" dxfId="166" priority="162" stopIfTrue="1">
      <formula>AND(TRIM($H245)&lt;&gt;"", TRIM($Q245)="")</formula>
    </cfRule>
  </conditionalFormatting>
  <conditionalFormatting sqref="H246:I246">
    <cfRule type="expression" dxfId="165" priority="161" stopIfTrue="1">
      <formula>希望&lt;&gt;0</formula>
    </cfRule>
  </conditionalFormatting>
  <conditionalFormatting sqref="J246">
    <cfRule type="expression" dxfId="164" priority="160" stopIfTrue="1">
      <formula>AND(TRIM($H246)&lt;&gt;"", TRIM($J246)="")</formula>
    </cfRule>
  </conditionalFormatting>
  <conditionalFormatting sqref="K246:M246">
    <cfRule type="expression" dxfId="163" priority="159" stopIfTrue="1">
      <formula>AND(TRIM($H246)&lt;&gt;"", TRIM($K246)="")</formula>
    </cfRule>
  </conditionalFormatting>
  <conditionalFormatting sqref="N246">
    <cfRule type="expression" dxfId="162" priority="158" stopIfTrue="1">
      <formula>AND(TRIM($H246)&lt;&gt;"", TRIM($N246)="")</formula>
    </cfRule>
  </conditionalFormatting>
  <conditionalFormatting sqref="O246">
    <cfRule type="expression" dxfId="161" priority="157" stopIfTrue="1">
      <formula>AND(TRIM($H246)&lt;&gt;"", TRIM($O246)="")</formula>
    </cfRule>
  </conditionalFormatting>
  <conditionalFormatting sqref="P246">
    <cfRule type="expression" dxfId="160" priority="156" stopIfTrue="1">
      <formula>AND(TRIM($H246)&lt;&gt;"", TRIM($P246)="")</formula>
    </cfRule>
  </conditionalFormatting>
  <conditionalFormatting sqref="Q246:S246">
    <cfRule type="expression" dxfId="159" priority="155" stopIfTrue="1">
      <formula>AND(TRIM($H246)&lt;&gt;"", TRIM($Q246)="")</formula>
    </cfRule>
  </conditionalFormatting>
  <conditionalFormatting sqref="H247:I247">
    <cfRule type="expression" dxfId="158" priority="154" stopIfTrue="1">
      <formula>希望&lt;&gt;0</formula>
    </cfRule>
  </conditionalFormatting>
  <conditionalFormatting sqref="J247">
    <cfRule type="expression" dxfId="157" priority="153" stopIfTrue="1">
      <formula>AND(TRIM($H247)&lt;&gt;"", TRIM($J247)="")</formula>
    </cfRule>
  </conditionalFormatting>
  <conditionalFormatting sqref="K247:M247">
    <cfRule type="expression" dxfId="156" priority="152" stopIfTrue="1">
      <formula>AND(TRIM($H247)&lt;&gt;"", TRIM($K247)="")</formula>
    </cfRule>
  </conditionalFormatting>
  <conditionalFormatting sqref="N247">
    <cfRule type="expression" dxfId="155" priority="151" stopIfTrue="1">
      <formula>AND(TRIM($H247)&lt;&gt;"", TRIM($N247)="")</formula>
    </cfRule>
  </conditionalFormatting>
  <conditionalFormatting sqref="O247">
    <cfRule type="expression" dxfId="154" priority="150" stopIfTrue="1">
      <formula>AND(TRIM($H247)&lt;&gt;"", TRIM($O247)="")</formula>
    </cfRule>
  </conditionalFormatting>
  <conditionalFormatting sqref="P247">
    <cfRule type="expression" dxfId="153" priority="149" stopIfTrue="1">
      <formula>AND(TRIM($H247)&lt;&gt;"", TRIM($P247)="")</formula>
    </cfRule>
  </conditionalFormatting>
  <conditionalFormatting sqref="Q247:S247">
    <cfRule type="expression" dxfId="152" priority="148" stopIfTrue="1">
      <formula>AND(TRIM($H247)&lt;&gt;"", TRIM($Q247)="")</formula>
    </cfRule>
  </conditionalFormatting>
  <conditionalFormatting sqref="H248:I248">
    <cfRule type="expression" dxfId="151" priority="147" stopIfTrue="1">
      <formula>希望&lt;&gt;0</formula>
    </cfRule>
  </conditionalFormatting>
  <conditionalFormatting sqref="J248">
    <cfRule type="expression" dxfId="150" priority="146" stopIfTrue="1">
      <formula>AND(TRIM($H248)&lt;&gt;"", TRIM($J248)="")</formula>
    </cfRule>
  </conditionalFormatting>
  <conditionalFormatting sqref="K248:M248">
    <cfRule type="expression" dxfId="149" priority="145" stopIfTrue="1">
      <formula>AND(TRIM($H248)&lt;&gt;"", TRIM($K248)="")</formula>
    </cfRule>
  </conditionalFormatting>
  <conditionalFormatting sqref="N248">
    <cfRule type="expression" dxfId="148" priority="144" stopIfTrue="1">
      <formula>AND(TRIM($H248)&lt;&gt;"", TRIM($N248)="")</formula>
    </cfRule>
  </conditionalFormatting>
  <conditionalFormatting sqref="O248">
    <cfRule type="expression" dxfId="147" priority="143" stopIfTrue="1">
      <formula>AND(TRIM($H248)&lt;&gt;"", TRIM($O248)="")</formula>
    </cfRule>
  </conditionalFormatting>
  <conditionalFormatting sqref="P248">
    <cfRule type="expression" dxfId="146" priority="142" stopIfTrue="1">
      <formula>AND(TRIM($H248)&lt;&gt;"", TRIM($P248)="")</formula>
    </cfRule>
  </conditionalFormatting>
  <conditionalFormatting sqref="Q248:S248">
    <cfRule type="expression" dxfId="145" priority="141" stopIfTrue="1">
      <formula>AND(TRIM($H248)&lt;&gt;"", TRIM($Q248)="")</formula>
    </cfRule>
  </conditionalFormatting>
  <conditionalFormatting sqref="H249:I249">
    <cfRule type="expression" dxfId="144" priority="140" stopIfTrue="1">
      <formula>希望&lt;&gt;0</formula>
    </cfRule>
  </conditionalFormatting>
  <conditionalFormatting sqref="J249">
    <cfRule type="expression" dxfId="143" priority="139" stopIfTrue="1">
      <formula>AND(TRIM($H249)&lt;&gt;"", TRIM($J249)="")</formula>
    </cfRule>
  </conditionalFormatting>
  <conditionalFormatting sqref="K249:M249">
    <cfRule type="expression" dxfId="142" priority="138" stopIfTrue="1">
      <formula>AND(TRIM($H249)&lt;&gt;"", TRIM($K249)="")</formula>
    </cfRule>
  </conditionalFormatting>
  <conditionalFormatting sqref="N249">
    <cfRule type="expression" dxfId="141" priority="137" stopIfTrue="1">
      <formula>AND(TRIM($H249)&lt;&gt;"", TRIM($N249)="")</formula>
    </cfRule>
  </conditionalFormatting>
  <conditionalFormatting sqref="O249">
    <cfRule type="expression" dxfId="140" priority="136" stopIfTrue="1">
      <formula>AND(TRIM($H249)&lt;&gt;"", TRIM($O249)="")</formula>
    </cfRule>
  </conditionalFormatting>
  <conditionalFormatting sqref="P249">
    <cfRule type="expression" dxfId="139" priority="135" stopIfTrue="1">
      <formula>AND(TRIM($H249)&lt;&gt;"", TRIM($P249)="")</formula>
    </cfRule>
  </conditionalFormatting>
  <conditionalFormatting sqref="Q249:S249">
    <cfRule type="expression" dxfId="138" priority="134" stopIfTrue="1">
      <formula>AND(TRIM($H249)&lt;&gt;"", TRIM($Q249)="")</formula>
    </cfRule>
  </conditionalFormatting>
  <conditionalFormatting sqref="H250:I250">
    <cfRule type="expression" dxfId="137" priority="133" stopIfTrue="1">
      <formula>希望&lt;&gt;0</formula>
    </cfRule>
  </conditionalFormatting>
  <conditionalFormatting sqref="J250">
    <cfRule type="expression" dxfId="136" priority="132" stopIfTrue="1">
      <formula>AND(TRIM($H250)&lt;&gt;"", TRIM($J250)="")</formula>
    </cfRule>
  </conditionalFormatting>
  <conditionalFormatting sqref="K250:M250">
    <cfRule type="expression" dxfId="135" priority="131" stopIfTrue="1">
      <formula>AND(TRIM($H250)&lt;&gt;"", TRIM($K250)="")</formula>
    </cfRule>
  </conditionalFormatting>
  <conditionalFormatting sqref="N250">
    <cfRule type="expression" dxfId="134" priority="130" stopIfTrue="1">
      <formula>AND(TRIM($H250)&lt;&gt;"", TRIM($N250)="")</formula>
    </cfRule>
  </conditionalFormatting>
  <conditionalFormatting sqref="O250">
    <cfRule type="expression" dxfId="133" priority="129" stopIfTrue="1">
      <formula>AND(TRIM($H250)&lt;&gt;"", TRIM($O250)="")</formula>
    </cfRule>
  </conditionalFormatting>
  <conditionalFormatting sqref="P250">
    <cfRule type="expression" dxfId="132" priority="128" stopIfTrue="1">
      <formula>AND(TRIM($H250)&lt;&gt;"", TRIM($P250)="")</formula>
    </cfRule>
  </conditionalFormatting>
  <conditionalFormatting sqref="Q250:S250">
    <cfRule type="expression" dxfId="131" priority="127" stopIfTrue="1">
      <formula>AND(TRIM($H250)&lt;&gt;"", TRIM($Q250)="")</formula>
    </cfRule>
  </conditionalFormatting>
  <conditionalFormatting sqref="H251:I251">
    <cfRule type="expression" dxfId="130" priority="126" stopIfTrue="1">
      <formula>希望&lt;&gt;0</formula>
    </cfRule>
  </conditionalFormatting>
  <conditionalFormatting sqref="J251">
    <cfRule type="expression" dxfId="129" priority="125" stopIfTrue="1">
      <formula>AND(TRIM($H251)&lt;&gt;"", TRIM($J251)="")</formula>
    </cfRule>
  </conditionalFormatting>
  <conditionalFormatting sqref="K251:M251">
    <cfRule type="expression" dxfId="128" priority="124" stopIfTrue="1">
      <formula>AND(TRIM($H251)&lt;&gt;"", TRIM($K251)="")</formula>
    </cfRule>
  </conditionalFormatting>
  <conditionalFormatting sqref="N251">
    <cfRule type="expression" dxfId="127" priority="123" stopIfTrue="1">
      <formula>AND(TRIM($H251)&lt;&gt;"", TRIM($N251)="")</formula>
    </cfRule>
  </conditionalFormatting>
  <conditionalFormatting sqref="O251">
    <cfRule type="expression" dxfId="126" priority="122" stopIfTrue="1">
      <formula>AND(TRIM($H251)&lt;&gt;"", TRIM($O251)="")</formula>
    </cfRule>
  </conditionalFormatting>
  <conditionalFormatting sqref="P251">
    <cfRule type="expression" dxfId="125" priority="121" stopIfTrue="1">
      <formula>AND(TRIM($H251)&lt;&gt;"", TRIM($P251)="")</formula>
    </cfRule>
  </conditionalFormatting>
  <conditionalFormatting sqref="Q251:S251">
    <cfRule type="expression" dxfId="124" priority="120" stopIfTrue="1">
      <formula>AND(TRIM($H251)&lt;&gt;"", TRIM($Q251)="")</formula>
    </cfRule>
  </conditionalFormatting>
  <conditionalFormatting sqref="H252:I252">
    <cfRule type="expression" dxfId="123" priority="119" stopIfTrue="1">
      <formula>希望&lt;&gt;0</formula>
    </cfRule>
  </conditionalFormatting>
  <conditionalFormatting sqref="J252">
    <cfRule type="expression" dxfId="122" priority="118" stopIfTrue="1">
      <formula>AND(TRIM($H252)&lt;&gt;"", TRIM($J252)="")</formula>
    </cfRule>
  </conditionalFormatting>
  <conditionalFormatting sqref="K252:M252">
    <cfRule type="expression" dxfId="121" priority="117" stopIfTrue="1">
      <formula>AND(TRIM($H252)&lt;&gt;"", TRIM($K252)="")</formula>
    </cfRule>
  </conditionalFormatting>
  <conditionalFormatting sqref="N252">
    <cfRule type="expression" dxfId="120" priority="116" stopIfTrue="1">
      <formula>AND(TRIM($H252)&lt;&gt;"", TRIM($N252)="")</formula>
    </cfRule>
  </conditionalFormatting>
  <conditionalFormatting sqref="O252">
    <cfRule type="expression" dxfId="119" priority="115" stopIfTrue="1">
      <formula>AND(TRIM($H252)&lt;&gt;"", TRIM($O252)="")</formula>
    </cfRule>
  </conditionalFormatting>
  <conditionalFormatting sqref="P252">
    <cfRule type="expression" dxfId="118" priority="114" stopIfTrue="1">
      <formula>AND(TRIM($H252)&lt;&gt;"", TRIM($P252)="")</formula>
    </cfRule>
  </conditionalFormatting>
  <conditionalFormatting sqref="Q252:S252">
    <cfRule type="expression" dxfId="117" priority="113" stopIfTrue="1">
      <formula>AND(TRIM($H252)&lt;&gt;"", TRIM($Q252)="")</formula>
    </cfRule>
  </conditionalFormatting>
  <conditionalFormatting sqref="H253:I253">
    <cfRule type="expression" dxfId="116" priority="112" stopIfTrue="1">
      <formula>希望&lt;&gt;0</formula>
    </cfRule>
  </conditionalFormatting>
  <conditionalFormatting sqref="J253">
    <cfRule type="expression" dxfId="115" priority="111" stopIfTrue="1">
      <formula>AND(TRIM($H253)&lt;&gt;"", TRIM($J253)="")</formula>
    </cfRule>
  </conditionalFormatting>
  <conditionalFormatting sqref="K253:M253">
    <cfRule type="expression" dxfId="114" priority="110" stopIfTrue="1">
      <formula>AND(TRIM($H253)&lt;&gt;"", TRIM($K253)="")</formula>
    </cfRule>
  </conditionalFormatting>
  <conditionalFormatting sqref="N253">
    <cfRule type="expression" dxfId="113" priority="109" stopIfTrue="1">
      <formula>AND(TRIM($H253)&lt;&gt;"", TRIM($N253)="")</formula>
    </cfRule>
  </conditionalFormatting>
  <conditionalFormatting sqref="O253">
    <cfRule type="expression" dxfId="112" priority="108" stopIfTrue="1">
      <formula>AND(TRIM($H253)&lt;&gt;"", TRIM($O253)="")</formula>
    </cfRule>
  </conditionalFormatting>
  <conditionalFormatting sqref="P253">
    <cfRule type="expression" dxfId="111" priority="107" stopIfTrue="1">
      <formula>AND(TRIM($H253)&lt;&gt;"", TRIM($P253)="")</formula>
    </cfRule>
  </conditionalFormatting>
  <conditionalFormatting sqref="Q253:S253">
    <cfRule type="expression" dxfId="110" priority="106" stopIfTrue="1">
      <formula>AND(TRIM($H253)&lt;&gt;"", TRIM($Q253)="")</formula>
    </cfRule>
  </conditionalFormatting>
  <conditionalFormatting sqref="H254:I254">
    <cfRule type="expression" dxfId="109" priority="105" stopIfTrue="1">
      <formula>希望&lt;&gt;0</formula>
    </cfRule>
  </conditionalFormatting>
  <conditionalFormatting sqref="J254">
    <cfRule type="expression" dxfId="108" priority="104" stopIfTrue="1">
      <formula>AND(TRIM($H254)&lt;&gt;"", TRIM($J254)="")</formula>
    </cfRule>
  </conditionalFormatting>
  <conditionalFormatting sqref="K254:M254">
    <cfRule type="expression" dxfId="107" priority="103" stopIfTrue="1">
      <formula>AND(TRIM($H254)&lt;&gt;"", TRIM($K254)="")</formula>
    </cfRule>
  </conditionalFormatting>
  <conditionalFormatting sqref="N254">
    <cfRule type="expression" dxfId="106" priority="102" stopIfTrue="1">
      <formula>AND(TRIM($H254)&lt;&gt;"", TRIM($N254)="")</formula>
    </cfRule>
  </conditionalFormatting>
  <conditionalFormatting sqref="O254">
    <cfRule type="expression" dxfId="105" priority="101" stopIfTrue="1">
      <formula>AND(TRIM($H254)&lt;&gt;"", TRIM($O254)="")</formula>
    </cfRule>
  </conditionalFormatting>
  <conditionalFormatting sqref="P254">
    <cfRule type="expression" dxfId="104" priority="100" stopIfTrue="1">
      <formula>AND(TRIM($H254)&lt;&gt;"", TRIM($P254)="")</formula>
    </cfRule>
  </conditionalFormatting>
  <conditionalFormatting sqref="Q254:S254">
    <cfRule type="expression" dxfId="103" priority="99" stopIfTrue="1">
      <formula>AND(TRIM($H254)&lt;&gt;"", TRIM($Q254)="")</formula>
    </cfRule>
  </conditionalFormatting>
  <conditionalFormatting sqref="H255:I255">
    <cfRule type="expression" dxfId="102" priority="98" stopIfTrue="1">
      <formula>希望&lt;&gt;0</formula>
    </cfRule>
  </conditionalFormatting>
  <conditionalFormatting sqref="J255">
    <cfRule type="expression" dxfId="101" priority="97" stopIfTrue="1">
      <formula>AND(TRIM($H255)&lt;&gt;"", TRIM($J255)="")</formula>
    </cfRule>
  </conditionalFormatting>
  <conditionalFormatting sqref="K255:M255">
    <cfRule type="expression" dxfId="100" priority="96" stopIfTrue="1">
      <formula>AND(TRIM($H255)&lt;&gt;"", TRIM($K255)="")</formula>
    </cfRule>
  </conditionalFormatting>
  <conditionalFormatting sqref="N255">
    <cfRule type="expression" dxfId="99" priority="95" stopIfTrue="1">
      <formula>AND(TRIM($H255)&lt;&gt;"", TRIM($N255)="")</formula>
    </cfRule>
  </conditionalFormatting>
  <conditionalFormatting sqref="O255">
    <cfRule type="expression" dxfId="98" priority="94" stopIfTrue="1">
      <formula>AND(TRIM($H255)&lt;&gt;"", TRIM($O255)="")</formula>
    </cfRule>
  </conditionalFormatting>
  <conditionalFormatting sqref="P255">
    <cfRule type="expression" dxfId="97" priority="93" stopIfTrue="1">
      <formula>AND(TRIM($H255)&lt;&gt;"", TRIM($P255)="")</formula>
    </cfRule>
  </conditionalFormatting>
  <conditionalFormatting sqref="Q255:S255">
    <cfRule type="expression" dxfId="96" priority="92" stopIfTrue="1">
      <formula>AND(TRIM($H255)&lt;&gt;"", TRIM($Q255)="")</formula>
    </cfRule>
  </conditionalFormatting>
  <conditionalFormatting sqref="H256:I256">
    <cfRule type="expression" dxfId="95" priority="91" stopIfTrue="1">
      <formula>希望&lt;&gt;0</formula>
    </cfRule>
  </conditionalFormatting>
  <conditionalFormatting sqref="J256">
    <cfRule type="expression" dxfId="94" priority="90" stopIfTrue="1">
      <formula>AND(TRIM($H256)&lt;&gt;"", TRIM($J256)="")</formula>
    </cfRule>
  </conditionalFormatting>
  <conditionalFormatting sqref="K256:M256">
    <cfRule type="expression" dxfId="93" priority="89" stopIfTrue="1">
      <formula>AND(TRIM($H256)&lt;&gt;"", TRIM($K256)="")</formula>
    </cfRule>
  </conditionalFormatting>
  <conditionalFormatting sqref="N256">
    <cfRule type="expression" dxfId="92" priority="88" stopIfTrue="1">
      <formula>AND(TRIM($H256)&lt;&gt;"", TRIM($N256)="")</formula>
    </cfRule>
  </conditionalFormatting>
  <conditionalFormatting sqref="O256">
    <cfRule type="expression" dxfId="91" priority="87" stopIfTrue="1">
      <formula>AND(TRIM($H256)&lt;&gt;"", TRIM($O256)="")</formula>
    </cfRule>
  </conditionalFormatting>
  <conditionalFormatting sqref="P256">
    <cfRule type="expression" dxfId="90" priority="86" stopIfTrue="1">
      <formula>AND(TRIM($H256)&lt;&gt;"", TRIM($P256)="")</formula>
    </cfRule>
  </conditionalFormatting>
  <conditionalFormatting sqref="Q256:S256">
    <cfRule type="expression" dxfId="89" priority="85" stopIfTrue="1">
      <formula>AND(TRIM($H256)&lt;&gt;"", TRIM($Q256)="")</formula>
    </cfRule>
  </conditionalFormatting>
  <conditionalFormatting sqref="H257:I257">
    <cfRule type="expression" dxfId="88" priority="84" stopIfTrue="1">
      <formula>希望&lt;&gt;0</formula>
    </cfRule>
  </conditionalFormatting>
  <conditionalFormatting sqref="J257">
    <cfRule type="expression" dxfId="87" priority="83" stopIfTrue="1">
      <formula>AND(TRIM($H257)&lt;&gt;"", TRIM($J257)="")</formula>
    </cfRule>
  </conditionalFormatting>
  <conditionalFormatting sqref="K257:M257">
    <cfRule type="expression" dxfId="86" priority="82" stopIfTrue="1">
      <formula>AND(TRIM($H257)&lt;&gt;"", TRIM($K257)="")</formula>
    </cfRule>
  </conditionalFormatting>
  <conditionalFormatting sqref="N257">
    <cfRule type="expression" dxfId="85" priority="81" stopIfTrue="1">
      <formula>AND(TRIM($H257)&lt;&gt;"", TRIM($N257)="")</formula>
    </cfRule>
  </conditionalFormatting>
  <conditionalFormatting sqref="O257">
    <cfRule type="expression" dxfId="84" priority="80" stopIfTrue="1">
      <formula>AND(TRIM($H257)&lt;&gt;"", TRIM($O257)="")</formula>
    </cfRule>
  </conditionalFormatting>
  <conditionalFormatting sqref="P257">
    <cfRule type="expression" dxfId="83" priority="79" stopIfTrue="1">
      <formula>AND(TRIM($H257)&lt;&gt;"", TRIM($P257)="")</formula>
    </cfRule>
  </conditionalFormatting>
  <conditionalFormatting sqref="Q257:S257">
    <cfRule type="expression" dxfId="82" priority="78" stopIfTrue="1">
      <formula>AND(TRIM($H257)&lt;&gt;"", TRIM($Q257)="")</formula>
    </cfRule>
  </conditionalFormatting>
  <conditionalFormatting sqref="H258:I258">
    <cfRule type="expression" dxfId="81" priority="77" stopIfTrue="1">
      <formula>希望&lt;&gt;0</formula>
    </cfRule>
  </conditionalFormatting>
  <conditionalFormatting sqref="J258">
    <cfRule type="expression" dxfId="80" priority="76" stopIfTrue="1">
      <formula>AND(TRIM($H258)&lt;&gt;"", TRIM($J258)="")</formula>
    </cfRule>
  </conditionalFormatting>
  <conditionalFormatting sqref="K258:M258">
    <cfRule type="expression" dxfId="79" priority="75" stopIfTrue="1">
      <formula>AND(TRIM($H258)&lt;&gt;"", TRIM($K258)="")</formula>
    </cfRule>
  </conditionalFormatting>
  <conditionalFormatting sqref="N258">
    <cfRule type="expression" dxfId="78" priority="74" stopIfTrue="1">
      <formula>AND(TRIM($H258)&lt;&gt;"", TRIM($N258)="")</formula>
    </cfRule>
  </conditionalFormatting>
  <conditionalFormatting sqref="O258">
    <cfRule type="expression" dxfId="77" priority="73" stopIfTrue="1">
      <formula>AND(TRIM($H258)&lt;&gt;"", TRIM($O258)="")</formula>
    </cfRule>
  </conditionalFormatting>
  <conditionalFormatting sqref="P258">
    <cfRule type="expression" dxfId="76" priority="72" stopIfTrue="1">
      <formula>AND(TRIM($H258)&lt;&gt;"", TRIM($P258)="")</formula>
    </cfRule>
  </conditionalFormatting>
  <conditionalFormatting sqref="Q258:S258">
    <cfRule type="expression" dxfId="75" priority="71" stopIfTrue="1">
      <formula>AND(TRIM($H258)&lt;&gt;"", TRIM($Q258)="")</formula>
    </cfRule>
  </conditionalFormatting>
  <conditionalFormatting sqref="H259:I259">
    <cfRule type="expression" dxfId="74" priority="70" stopIfTrue="1">
      <formula>希望&lt;&gt;0</formula>
    </cfRule>
  </conditionalFormatting>
  <conditionalFormatting sqref="J259">
    <cfRule type="expression" dxfId="73" priority="69" stopIfTrue="1">
      <formula>AND(TRIM($H259)&lt;&gt;"", TRIM($J259)="")</formula>
    </cfRule>
  </conditionalFormatting>
  <conditionalFormatting sqref="K259:M259">
    <cfRule type="expression" dxfId="72" priority="68" stopIfTrue="1">
      <formula>AND(TRIM($H259)&lt;&gt;"", TRIM($K259)="")</formula>
    </cfRule>
  </conditionalFormatting>
  <conditionalFormatting sqref="N259">
    <cfRule type="expression" dxfId="71" priority="67" stopIfTrue="1">
      <formula>AND(TRIM($H259)&lt;&gt;"", TRIM($N259)="")</formula>
    </cfRule>
  </conditionalFormatting>
  <conditionalFormatting sqref="O259">
    <cfRule type="expression" dxfId="70" priority="66" stopIfTrue="1">
      <formula>AND(TRIM($H259)&lt;&gt;"", TRIM($O259)="")</formula>
    </cfRule>
  </conditionalFormatting>
  <conditionalFormatting sqref="P259">
    <cfRule type="expression" dxfId="69" priority="65" stopIfTrue="1">
      <formula>AND(TRIM($H259)&lt;&gt;"", TRIM($P259)="")</formula>
    </cfRule>
  </conditionalFormatting>
  <conditionalFormatting sqref="Q259:S259">
    <cfRule type="expression" dxfId="68" priority="64" stopIfTrue="1">
      <formula>AND(TRIM($H259)&lt;&gt;"", TRIM($Q259)="")</formula>
    </cfRule>
  </conditionalFormatting>
  <conditionalFormatting sqref="H260:I260">
    <cfRule type="expression" dxfId="67" priority="63" stopIfTrue="1">
      <formula>希望&lt;&gt;0</formula>
    </cfRule>
  </conditionalFormatting>
  <conditionalFormatting sqref="J260">
    <cfRule type="expression" dxfId="66" priority="62" stopIfTrue="1">
      <formula>AND(TRIM($H260)&lt;&gt;"", TRIM($J260)="")</formula>
    </cfRule>
  </conditionalFormatting>
  <conditionalFormatting sqref="K260:M260">
    <cfRule type="expression" dxfId="65" priority="61" stopIfTrue="1">
      <formula>AND(TRIM($H260)&lt;&gt;"", TRIM($K260)="")</formula>
    </cfRule>
  </conditionalFormatting>
  <conditionalFormatting sqref="N260">
    <cfRule type="expression" dxfId="64" priority="60" stopIfTrue="1">
      <formula>AND(TRIM($H260)&lt;&gt;"", TRIM($N260)="")</formula>
    </cfRule>
  </conditionalFormatting>
  <conditionalFormatting sqref="O260">
    <cfRule type="expression" dxfId="63" priority="59" stopIfTrue="1">
      <formula>AND(TRIM($H260)&lt;&gt;"", TRIM($O260)="")</formula>
    </cfRule>
  </conditionalFormatting>
  <conditionalFormatting sqref="P260">
    <cfRule type="expression" dxfId="62" priority="58" stopIfTrue="1">
      <formula>AND(TRIM($H260)&lt;&gt;"", TRIM($P260)="")</formula>
    </cfRule>
  </conditionalFormatting>
  <conditionalFormatting sqref="Q260:S260">
    <cfRule type="expression" dxfId="61" priority="57" stopIfTrue="1">
      <formula>AND(TRIM($H260)&lt;&gt;"", TRIM($Q260)="")</formula>
    </cfRule>
  </conditionalFormatting>
  <conditionalFormatting sqref="H261:I261">
    <cfRule type="expression" dxfId="60" priority="56" stopIfTrue="1">
      <formula>希望&lt;&gt;0</formula>
    </cfRule>
  </conditionalFormatting>
  <conditionalFormatting sqref="J261">
    <cfRule type="expression" dxfId="59" priority="55" stopIfTrue="1">
      <formula>AND(TRIM($H261)&lt;&gt;"", TRIM($J261)="")</formula>
    </cfRule>
  </conditionalFormatting>
  <conditionalFormatting sqref="K261:M261">
    <cfRule type="expression" dxfId="58" priority="54" stopIfTrue="1">
      <formula>AND(TRIM($H261)&lt;&gt;"", TRIM($K261)="")</formula>
    </cfRule>
  </conditionalFormatting>
  <conditionalFormatting sqref="N261">
    <cfRule type="expression" dxfId="57" priority="53" stopIfTrue="1">
      <formula>AND(TRIM($H261)&lt;&gt;"", TRIM($N261)="")</formula>
    </cfRule>
  </conditionalFormatting>
  <conditionalFormatting sqref="O261">
    <cfRule type="expression" dxfId="56" priority="52" stopIfTrue="1">
      <formula>AND(TRIM($H261)&lt;&gt;"", TRIM($O261)="")</formula>
    </cfRule>
  </conditionalFormatting>
  <conditionalFormatting sqref="P261">
    <cfRule type="expression" dxfId="55" priority="51" stopIfTrue="1">
      <formula>AND(TRIM($H261)&lt;&gt;"", TRIM($P261)="")</formula>
    </cfRule>
  </conditionalFormatting>
  <conditionalFormatting sqref="Q261:S261">
    <cfRule type="expression" dxfId="54" priority="50" stopIfTrue="1">
      <formula>AND(TRIM($H261)&lt;&gt;"", TRIM($Q261)="")</formula>
    </cfRule>
  </conditionalFormatting>
  <conditionalFormatting sqref="H262:I262">
    <cfRule type="expression" dxfId="53" priority="49" stopIfTrue="1">
      <formula>希望&lt;&gt;0</formula>
    </cfRule>
  </conditionalFormatting>
  <conditionalFormatting sqref="J262">
    <cfRule type="expression" dxfId="52" priority="48" stopIfTrue="1">
      <formula>AND(TRIM($H262)&lt;&gt;"", TRIM($J262)="")</formula>
    </cfRule>
  </conditionalFormatting>
  <conditionalFormatting sqref="K262:M262">
    <cfRule type="expression" dxfId="51" priority="47" stopIfTrue="1">
      <formula>AND(TRIM($H262)&lt;&gt;"", TRIM($K262)="")</formula>
    </cfRule>
  </conditionalFormatting>
  <conditionalFormatting sqref="N262">
    <cfRule type="expression" dxfId="50" priority="46" stopIfTrue="1">
      <formula>AND(TRIM($H262)&lt;&gt;"", TRIM($N262)="")</formula>
    </cfRule>
  </conditionalFormatting>
  <conditionalFormatting sqref="O262">
    <cfRule type="expression" dxfId="49" priority="45" stopIfTrue="1">
      <formula>AND(TRIM($H262)&lt;&gt;"", TRIM($O262)="")</formula>
    </cfRule>
  </conditionalFormatting>
  <conditionalFormatting sqref="P262">
    <cfRule type="expression" dxfId="48" priority="44" stopIfTrue="1">
      <formula>AND(TRIM($H262)&lt;&gt;"", TRIM($P262)="")</formula>
    </cfRule>
  </conditionalFormatting>
  <conditionalFormatting sqref="Q262:S262">
    <cfRule type="expression" dxfId="47" priority="43" stopIfTrue="1">
      <formula>AND(TRIM($H262)&lt;&gt;"", TRIM($Q262)="")</formula>
    </cfRule>
  </conditionalFormatting>
  <conditionalFormatting sqref="H263:I263">
    <cfRule type="expression" dxfId="46" priority="42" stopIfTrue="1">
      <formula>希望&lt;&gt;0</formula>
    </cfRule>
  </conditionalFormatting>
  <conditionalFormatting sqref="J263">
    <cfRule type="expression" dxfId="45" priority="41" stopIfTrue="1">
      <formula>AND(TRIM($H263)&lt;&gt;"", TRIM($J263)="")</formula>
    </cfRule>
  </conditionalFormatting>
  <conditionalFormatting sqref="K263:M263">
    <cfRule type="expression" dxfId="44" priority="40" stopIfTrue="1">
      <formula>AND(TRIM($H263)&lt;&gt;"", TRIM($K263)="")</formula>
    </cfRule>
  </conditionalFormatting>
  <conditionalFormatting sqref="N263">
    <cfRule type="expression" dxfId="43" priority="39" stopIfTrue="1">
      <formula>AND(TRIM($H263)&lt;&gt;"", TRIM($N263)="")</formula>
    </cfRule>
  </conditionalFormatting>
  <conditionalFormatting sqref="O263">
    <cfRule type="expression" dxfId="42" priority="38" stopIfTrue="1">
      <formula>AND(TRIM($H263)&lt;&gt;"", TRIM($O263)="")</formula>
    </cfRule>
  </conditionalFormatting>
  <conditionalFormatting sqref="P263">
    <cfRule type="expression" dxfId="41" priority="37" stopIfTrue="1">
      <formula>AND(TRIM($H263)&lt;&gt;"", TRIM($P263)="")</formula>
    </cfRule>
  </conditionalFormatting>
  <conditionalFormatting sqref="Q263:S263">
    <cfRule type="expression" dxfId="40" priority="36" stopIfTrue="1">
      <formula>AND(TRIM($H263)&lt;&gt;"", TRIM($Q263)="")</formula>
    </cfRule>
  </conditionalFormatting>
  <conditionalFormatting sqref="H264:I264">
    <cfRule type="expression" dxfId="39" priority="35" stopIfTrue="1">
      <formula>希望&lt;&gt;0</formula>
    </cfRule>
  </conditionalFormatting>
  <conditionalFormatting sqref="J264">
    <cfRule type="expression" dxfId="38" priority="34" stopIfTrue="1">
      <formula>AND(TRIM($H264)&lt;&gt;"", TRIM($J264)="")</formula>
    </cfRule>
  </conditionalFormatting>
  <conditionalFormatting sqref="K264:M264">
    <cfRule type="expression" dxfId="37" priority="33" stopIfTrue="1">
      <formula>AND(TRIM($H264)&lt;&gt;"", TRIM($K264)="")</formula>
    </cfRule>
  </conditionalFormatting>
  <conditionalFormatting sqref="N264">
    <cfRule type="expression" dxfId="36" priority="32" stopIfTrue="1">
      <formula>AND(TRIM($H264)&lt;&gt;"", TRIM($N264)="")</formula>
    </cfRule>
  </conditionalFormatting>
  <conditionalFormatting sqref="O264">
    <cfRule type="expression" dxfId="35" priority="31" stopIfTrue="1">
      <formula>AND(TRIM($H264)&lt;&gt;"", TRIM($O264)="")</formula>
    </cfRule>
  </conditionalFormatting>
  <conditionalFormatting sqref="P264">
    <cfRule type="expression" dxfId="34" priority="30" stopIfTrue="1">
      <formula>AND(TRIM($H264)&lt;&gt;"", TRIM($P264)="")</formula>
    </cfRule>
  </conditionalFormatting>
  <conditionalFormatting sqref="Q264:S264">
    <cfRule type="expression" dxfId="33" priority="29" stopIfTrue="1">
      <formula>AND(TRIM($H264)&lt;&gt;"", TRIM($Q264)="")</formula>
    </cfRule>
  </conditionalFormatting>
  <conditionalFormatting sqref="H265:I265">
    <cfRule type="expression" dxfId="32" priority="28" stopIfTrue="1">
      <formula>希望&lt;&gt;0</formula>
    </cfRule>
  </conditionalFormatting>
  <conditionalFormatting sqref="J265">
    <cfRule type="expression" dxfId="31" priority="27" stopIfTrue="1">
      <formula>AND(TRIM($H265)&lt;&gt;"", TRIM($J265)="")</formula>
    </cfRule>
  </conditionalFormatting>
  <conditionalFormatting sqref="K265:M265">
    <cfRule type="expression" dxfId="30" priority="26" stopIfTrue="1">
      <formula>AND(TRIM($H265)&lt;&gt;"", TRIM($K265)="")</formula>
    </cfRule>
  </conditionalFormatting>
  <conditionalFormatting sqref="N265">
    <cfRule type="expression" dxfId="29" priority="25" stopIfTrue="1">
      <formula>AND(TRIM($H265)&lt;&gt;"", TRIM($N265)="")</formula>
    </cfRule>
  </conditionalFormatting>
  <conditionalFormatting sqref="O265">
    <cfRule type="expression" dxfId="28" priority="24" stopIfTrue="1">
      <formula>AND(TRIM($H265)&lt;&gt;"", TRIM($O265)="")</formula>
    </cfRule>
  </conditionalFormatting>
  <conditionalFormatting sqref="P265">
    <cfRule type="expression" dxfId="27" priority="23" stopIfTrue="1">
      <formula>AND(TRIM($H265)&lt;&gt;"", TRIM($P265)="")</formula>
    </cfRule>
  </conditionalFormatting>
  <conditionalFormatting sqref="Q265:S265">
    <cfRule type="expression" dxfId="26" priority="22" stopIfTrue="1">
      <formula>AND(TRIM($H265)&lt;&gt;"", TRIM($Q265)="")</formula>
    </cfRule>
  </conditionalFormatting>
  <conditionalFormatting sqref="H266:I266">
    <cfRule type="expression" dxfId="25" priority="21" stopIfTrue="1">
      <formula>希望&lt;&gt;0</formula>
    </cfRule>
  </conditionalFormatting>
  <conditionalFormatting sqref="J266">
    <cfRule type="expression" dxfId="24" priority="20" stopIfTrue="1">
      <formula>AND(TRIM($H266)&lt;&gt;"", TRIM($J266)="")</formula>
    </cfRule>
  </conditionalFormatting>
  <conditionalFormatting sqref="K266:M266">
    <cfRule type="expression" dxfId="23" priority="19" stopIfTrue="1">
      <formula>AND(TRIM($H266)&lt;&gt;"", TRIM($K266)="")</formula>
    </cfRule>
  </conditionalFormatting>
  <conditionalFormatting sqref="N266">
    <cfRule type="expression" dxfId="22" priority="18" stopIfTrue="1">
      <formula>AND(TRIM($H266)&lt;&gt;"", TRIM($N266)="")</formula>
    </cfRule>
  </conditionalFormatting>
  <conditionalFormatting sqref="O266">
    <cfRule type="expression" dxfId="21" priority="17" stopIfTrue="1">
      <formula>AND(TRIM($H266)&lt;&gt;"", TRIM($O266)="")</formula>
    </cfRule>
  </conditionalFormatting>
  <conditionalFormatting sqref="P266">
    <cfRule type="expression" dxfId="20" priority="16" stopIfTrue="1">
      <formula>AND(TRIM($H266)&lt;&gt;"", TRIM($P266)="")</formula>
    </cfRule>
  </conditionalFormatting>
  <conditionalFormatting sqref="Q266:S266">
    <cfRule type="expression" dxfId="19" priority="15" stopIfTrue="1">
      <formula>AND(TRIM($H266)&lt;&gt;"", TRIM($Q266)="")</formula>
    </cfRule>
  </conditionalFormatting>
  <conditionalFormatting sqref="H267:I267">
    <cfRule type="expression" dxfId="18" priority="14" stopIfTrue="1">
      <formula>希望&lt;&gt;0</formula>
    </cfRule>
  </conditionalFormatting>
  <conditionalFormatting sqref="J267">
    <cfRule type="expression" dxfId="17" priority="13" stopIfTrue="1">
      <formula>AND(TRIM($H267)&lt;&gt;"", TRIM($J267)="")</formula>
    </cfRule>
  </conditionalFormatting>
  <conditionalFormatting sqref="K267:M267">
    <cfRule type="expression" dxfId="16" priority="12" stopIfTrue="1">
      <formula>AND(TRIM($H267)&lt;&gt;"", TRIM($K267)="")</formula>
    </cfRule>
  </conditionalFormatting>
  <conditionalFormatting sqref="N267">
    <cfRule type="expression" dxfId="15" priority="11" stopIfTrue="1">
      <formula>AND(TRIM($H267)&lt;&gt;"", TRIM($N267)="")</formula>
    </cfRule>
  </conditionalFormatting>
  <conditionalFormatting sqref="O267">
    <cfRule type="expression" dxfId="14" priority="10" stopIfTrue="1">
      <formula>AND(TRIM($H267)&lt;&gt;"", TRIM($O267)="")</formula>
    </cfRule>
  </conditionalFormatting>
  <conditionalFormatting sqref="P267">
    <cfRule type="expression" dxfId="13" priority="9" stopIfTrue="1">
      <formula>AND(TRIM($H267)&lt;&gt;"", TRIM($P267)="")</formula>
    </cfRule>
  </conditionalFormatting>
  <conditionalFormatting sqref="Q267:S267">
    <cfRule type="expression" dxfId="12" priority="8" stopIfTrue="1">
      <formula>AND(TRIM($H267)&lt;&gt;"", TRIM($Q267)="")</formula>
    </cfRule>
  </conditionalFormatting>
  <conditionalFormatting sqref="H268:I268">
    <cfRule type="expression" dxfId="11" priority="7" stopIfTrue="1">
      <formula>希望&lt;&gt;0</formula>
    </cfRule>
  </conditionalFormatting>
  <conditionalFormatting sqref="J268">
    <cfRule type="expression" dxfId="10" priority="6" stopIfTrue="1">
      <formula>AND(TRIM($H268)&lt;&gt;"", TRIM($J268)="")</formula>
    </cfRule>
  </conditionalFormatting>
  <conditionalFormatting sqref="K268:M268">
    <cfRule type="expression" dxfId="9" priority="5" stopIfTrue="1">
      <formula>AND(TRIM($H268)&lt;&gt;"", TRIM($K268)="")</formula>
    </cfRule>
  </conditionalFormatting>
  <conditionalFormatting sqref="N268">
    <cfRule type="expression" dxfId="8" priority="4" stopIfTrue="1">
      <formula>AND(TRIM($H268)&lt;&gt;"", TRIM($N268)="")</formula>
    </cfRule>
  </conditionalFormatting>
  <conditionalFormatting sqref="O268">
    <cfRule type="expression" dxfId="7" priority="3" stopIfTrue="1">
      <formula>AND(TRIM($H268)&lt;&gt;"", TRIM($O268)="")</formula>
    </cfRule>
  </conditionalFormatting>
  <conditionalFormatting sqref="P268">
    <cfRule type="expression" dxfId="6" priority="2" stopIfTrue="1">
      <formula>AND(TRIM($H268)&lt;&gt;"", TRIM($P268)="")</formula>
    </cfRule>
  </conditionalFormatting>
  <conditionalFormatting sqref="Q268:S268">
    <cfRule type="expression" dxfId="5" priority="1" stopIfTrue="1">
      <formula>AND(TRIM($H268)&lt;&gt;"", TRIM($Q268)="")</formula>
    </cfRule>
  </conditionalFormatting>
  <dataValidations count="307">
    <dataValidation imeMode="hiragana" allowBlank="1" showInputMessage="1" showErrorMessage="1" sqref="D219:J219 D220:J220 D221:J221 D222:J222 T240:Y240 T241:Y241 T242:Y242 T243:Y243 T244:Y244 T245:Y245 T246:Y246 T247:Y247 T248:Y248 T249:Y249 T250:Y250 T251:Y251 T252:Y252 T253:Y253 T254:Y254 T255:Y255 T256:Y256 T257:Y257 T258:Y258 T259:Y259 T260:Y260 T261:Y261 T262:Y262 T263:Y263 T264:Y264 T265:Y265 T266:Y266 T267:Y267 T268:Y268" xr:uid="{777A23DB-3FCD-4BFD-B16F-EB9B8E8ED872}"/>
    <dataValidation imeMode="halfAlpha" allowBlank="1" showInputMessage="1" showErrorMessage="1" sqref="P230" xr:uid="{298B1DD5-BFAD-4C02-B2C1-FF51FEB925EB}"/>
    <dataValidation imeMode="hiragana" allowBlank="1" showInputMessage="1" showErrorMessage="1" sqref="I22:Y22" xr:uid="{EBA572BB-EF9F-4660-A053-6A8385C086FA}"/>
    <dataValidation type="whole" imeMode="halfAlpha" allowBlank="1" showInputMessage="1" showErrorMessage="1" error="7桁の数字を入力してください" sqref="I20:M20" xr:uid="{515E5A11-EC8A-4F32-BFD1-2F16E16860BF}">
      <formula1>0</formula1>
      <formula2>9999999</formula2>
    </dataValidation>
    <dataValidation imeMode="fullKatakana" allowBlank="1" showInputMessage="1" showErrorMessage="1" sqref="I24:Y24" xr:uid="{45164EA7-4115-49E4-9728-7067981B8538}"/>
    <dataValidation imeMode="hiragana" allowBlank="1" showInputMessage="1" showErrorMessage="1" sqref="I26:Y26" xr:uid="{C348F181-D778-4E58-8745-989D5319C3F7}"/>
    <dataValidation imeMode="hiragana" allowBlank="1" showInputMessage="1" showErrorMessage="1" sqref="I28:Y28" xr:uid="{76644A34-6056-41D5-BB16-1413A04D669E}"/>
    <dataValidation imeMode="fullKatakana" allowBlank="1" showInputMessage="1" showErrorMessage="1" sqref="I30:Y30" xr:uid="{20273528-6E8A-4C16-91F0-B7FF183F41DB}"/>
    <dataValidation imeMode="hiragana" allowBlank="1" showInputMessage="1" showErrorMessage="1" sqref="I32:Y32" xr:uid="{AC6ECF95-D230-4BDF-977D-EA87C9243092}"/>
    <dataValidation imeMode="halfAlpha" allowBlank="1" showInputMessage="1" showErrorMessage="1" sqref="I34:M34" xr:uid="{C8083B47-9CD3-4BD9-996E-B4CE18FFA6B5}"/>
    <dataValidation imeMode="halfAlpha" allowBlank="1" showInputMessage="1" showErrorMessage="1" sqref="P34" xr:uid="{2DDC2B49-4266-4191-8FB3-EE8B5B00AA58}"/>
    <dataValidation imeMode="halfAlpha" allowBlank="1" showInputMessage="1" showErrorMessage="1" sqref="I36:M36" xr:uid="{96A543BC-6141-4B47-B586-B628ED8CD84A}"/>
    <dataValidation imeMode="halfAlpha" allowBlank="1" showInputMessage="1" showErrorMessage="1" sqref="I38:Y38" xr:uid="{5F287EF2-A6CE-4E11-8A57-7C480578B273}"/>
    <dataValidation type="list" imeMode="halfAlpha" allowBlank="1" showInputMessage="1" showErrorMessage="1" error="リストから選択してください" sqref="I40:M40" xr:uid="{34E5FFCD-0C90-4725-8A9F-014A9A79004A}">
      <formula1>"一致する,一致しない"</formula1>
    </dataValidation>
    <dataValidation type="list" imeMode="halfAlpha" allowBlank="1" showInputMessage="1" showErrorMessage="1" error="リストから選択してください" sqref="I63:M63" xr:uid="{5C678959-43E1-4BE8-93BA-3D0307CF5401}">
      <formula1>"しない,する"</formula1>
    </dataValidation>
    <dataValidation type="whole" imeMode="halfAlpha" allowBlank="1" showInputMessage="1" showErrorMessage="1" error="7桁の数字を入力してください" sqref="I69:M69" xr:uid="{EB9C4F6E-99A1-4181-9335-964171DD0C62}">
      <formula1>0</formula1>
      <formula2>9999999</formula2>
    </dataValidation>
    <dataValidation imeMode="hiragana" allowBlank="1" showInputMessage="1" showErrorMessage="1" sqref="I71:Y71" xr:uid="{3E0B3C15-AC70-4C63-95CD-7D0A3D6DB1CE}"/>
    <dataValidation imeMode="fullKatakana" allowBlank="1" showInputMessage="1" showErrorMessage="1" sqref="I73:Y73" xr:uid="{BDD8132A-8504-4125-88B1-1901397DFC7C}"/>
    <dataValidation imeMode="hiragana" allowBlank="1" showInputMessage="1" showErrorMessage="1" sqref="I75:Y75" xr:uid="{3B9FA29F-E102-448B-A25B-EC467080B1C6}"/>
    <dataValidation imeMode="hiragana" allowBlank="1" showInputMessage="1" showErrorMessage="1" sqref="I77:Y77" xr:uid="{69A66CD7-1EE8-4191-99B9-D53F7A9E4284}"/>
    <dataValidation imeMode="fullKatakana" allowBlank="1" showInputMessage="1" showErrorMessage="1" sqref="I79:Y79" xr:uid="{8BF48BAA-AF4D-4D35-B6CA-A5D083C767AE}"/>
    <dataValidation imeMode="hiragana" allowBlank="1" showInputMessage="1" showErrorMessage="1" sqref="I81:Y81" xr:uid="{DAA951C7-2BA8-46ED-AAEA-4E54A44B5392}"/>
    <dataValidation imeMode="halfAlpha" allowBlank="1" showInputMessage="1" showErrorMessage="1" sqref="I83:M83" xr:uid="{AC15DE6A-CD41-4619-B389-0E18B506EAD0}"/>
    <dataValidation imeMode="halfAlpha" allowBlank="1" showInputMessage="1" showErrorMessage="1" sqref="P83" xr:uid="{19914E71-4B88-402D-A48F-501A320323B7}"/>
    <dataValidation imeMode="halfAlpha" allowBlank="1" showInputMessage="1" showErrorMessage="1" sqref="I85:M85" xr:uid="{398022FA-FFBA-44D6-83DE-F55FAD628B9B}"/>
    <dataValidation imeMode="halfAlpha" allowBlank="1" showInputMessage="1" showErrorMessage="1" sqref="I87:Y87" xr:uid="{EFBD06FC-0D4E-4F21-9CB4-0D1FC7066A57}"/>
    <dataValidation imeMode="hiragana" allowBlank="1" showInputMessage="1" showErrorMessage="1" sqref="I112:Y112" xr:uid="{ED27193E-6A3C-487C-877D-3655F4F57B37}"/>
    <dataValidation imeMode="fullKatakana" allowBlank="1" showInputMessage="1" showErrorMessage="1" sqref="I114:Y114" xr:uid="{AED241D8-B788-481F-BFCA-C7FB00C69DB2}"/>
    <dataValidation imeMode="hiragana" allowBlank="1" showInputMessage="1" showErrorMessage="1" sqref="I116:Y116" xr:uid="{45667934-BFC8-42F9-BAD7-7BC626542EDD}"/>
    <dataValidation type="whole" imeMode="halfAlpha" allowBlank="1" showInputMessage="1" showErrorMessage="1" error="7桁の数字を入力してください" sqref="I118:M118" xr:uid="{032731EA-6527-47D1-B5E8-DB0E5ACB4C56}">
      <formula1>0</formula1>
      <formula2>9999999</formula2>
    </dataValidation>
    <dataValidation imeMode="hiragana" allowBlank="1" showInputMessage="1" showErrorMessage="1" sqref="I120:Y120" xr:uid="{89E99199-E23E-4530-B524-AB9C7EF44ADF}"/>
    <dataValidation imeMode="halfAlpha" allowBlank="1" showInputMessage="1" showErrorMessage="1" sqref="I122:M122" xr:uid="{25104C5D-7D6D-4CDF-A7B4-A0A96671785A}"/>
    <dataValidation imeMode="halfAlpha" allowBlank="1" showInputMessage="1" showErrorMessage="1" sqref="P122" xr:uid="{43912D8E-45EE-4E84-ACEF-4879F55E56AB}"/>
    <dataValidation imeMode="halfAlpha" allowBlank="1" showInputMessage="1" showErrorMessage="1" sqref="I124:M124" xr:uid="{CD3BF322-2784-4E51-8190-1229B929E917}"/>
    <dataValidation imeMode="halfAlpha" allowBlank="1" showInputMessage="1" showErrorMessage="1" sqref="I126:Y126" xr:uid="{94BAA94F-E774-416A-A664-AD633BA87F87}"/>
    <dataValidation type="list" imeMode="halfAlpha" allowBlank="1" showInputMessage="1" showErrorMessage="1" error="リストから選択してください" sqref="I153:M153" xr:uid="{764A1D36-8C9C-4A06-9707-D5C6BD816235}">
      <formula1>"しない,する"</formula1>
    </dataValidation>
    <dataValidation imeMode="fullKatakana" allowBlank="1" showInputMessage="1" showErrorMessage="1" sqref="I155:Y155" xr:uid="{684254FA-4B85-45C1-AB54-8D9A38710148}"/>
    <dataValidation imeMode="hiragana" allowBlank="1" showInputMessage="1" showErrorMessage="1" sqref="I157:Y157" xr:uid="{7927EAC8-24F5-439D-A8FF-195A8FCE2F2D}"/>
    <dataValidation imeMode="halfAlpha" allowBlank="1" showInputMessage="1" showErrorMessage="1" sqref="I159:M159" xr:uid="{3C3180D1-325B-4950-9424-E5D5043F6F38}"/>
    <dataValidation type="whole" imeMode="halfAlpha" allowBlank="1" showInputMessage="1" showErrorMessage="1" error="7桁の数字を入力してください" sqref="I161:M161" xr:uid="{7F86DB86-A48F-4313-BC22-B20ABDB94171}">
      <formula1>0</formula1>
      <formula2>9999999</formula2>
    </dataValidation>
    <dataValidation imeMode="hiragana" allowBlank="1" showInputMessage="1" showErrorMessage="1" sqref="I163:Y163" xr:uid="{02202D91-2D74-4565-8C50-EBE8CFA74CE0}"/>
    <dataValidation imeMode="halfAlpha" allowBlank="1" showInputMessage="1" showErrorMessage="1" sqref="I165:M165" xr:uid="{91AE8D8E-3030-4FAE-9033-73443C4A2FDD}"/>
    <dataValidation imeMode="halfAlpha" allowBlank="1" showInputMessage="1" showErrorMessage="1" sqref="I167:M167" xr:uid="{2E58F6C3-C5FD-417C-8AA9-739EDC8D1F81}"/>
    <dataValidation imeMode="halfAlpha" allowBlank="1" showInputMessage="1" showErrorMessage="1" sqref="I169:Y169" xr:uid="{D151A5CE-D38A-4311-A4E1-8DD0297C3904}"/>
    <dataValidation type="whole" imeMode="halfAlpha" allowBlank="1" showInputMessage="1" showErrorMessage="1" error="有効な数字を入力してください" sqref="I176:M176" xr:uid="{8BF23EEF-C789-4C7A-A359-A37D3B68AF8F}">
      <formula1>0</formula1>
      <formula2>9999999999</formula2>
    </dataValidation>
    <dataValidation type="whole" imeMode="halfAlpha" allowBlank="1" showInputMessage="1" showErrorMessage="1" error="有効な数字を入力してください。10兆円以上になる場合は、9,999,999,999と入力してください" sqref="I178:M178" xr:uid="{44B0C146-5150-48E0-89FD-A6640DF5DF2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0:M180" xr:uid="{A64DCDC9-36EE-4FAD-BBB2-74B3852B636E}">
      <formula1>-9999999999</formula1>
      <formula2>9999999999</formula2>
    </dataValidation>
    <dataValidation type="whole" imeMode="halfAlpha" allowBlank="1" showInputMessage="1" showErrorMessage="1" error="有効な数字を入力してください" sqref="I185:M185" xr:uid="{87AB5CB6-0405-4257-B597-151DD4281C6C}">
      <formula1>0</formula1>
      <formula2>9999999999</formula2>
    </dataValidation>
    <dataValidation type="whole" imeMode="halfAlpha" allowBlank="1" showInputMessage="1" showErrorMessage="1" error="有効な数字を入力してください" sqref="N185:P185" xr:uid="{B0862E29-B27C-46AA-A9EA-24566A65E366}">
      <formula1>0</formula1>
      <formula2>9999999999</formula2>
    </dataValidation>
    <dataValidation type="whole" imeMode="halfAlpha" allowBlank="1" showInputMessage="1" showErrorMessage="1" error="有効な数字を入力してください" sqref="I186:M186" xr:uid="{F91EF227-F799-4374-B45C-AECD75A838B3}">
      <formula1>0</formula1>
      <formula2>9999999999</formula2>
    </dataValidation>
    <dataValidation type="whole" imeMode="halfAlpha" allowBlank="1" showInputMessage="1" showErrorMessage="1" error="有効な数字を入力してください" sqref="N186:P186" xr:uid="{63097030-5BB4-49BC-A41E-0B1613C83484}">
      <formula1>0</formula1>
      <formula2>9999999999</formula2>
    </dataValidation>
    <dataValidation type="whole" imeMode="halfAlpha" allowBlank="1" showInputMessage="1" showErrorMessage="1" error="有効な数字を入力してください" sqref="I187:M187" xr:uid="{96C09380-9282-415A-BDC0-AB4BD1B57C4B}">
      <formula1>0</formula1>
      <formula2>9999999999</formula2>
    </dataValidation>
    <dataValidation type="whole" imeMode="halfAlpha" allowBlank="1" showInputMessage="1" showErrorMessage="1" error="有効な数字を入力してください" sqref="N187:P187" xr:uid="{AA94000C-800D-4396-A711-2FD2226B9451}">
      <formula1>0</formula1>
      <formula2>9999999999</formula2>
    </dataValidation>
    <dataValidation allowBlank="1" showInputMessage="1" showErrorMessage="1" sqref="I188:M188 N188:P188 B232 B238 B274" xr:uid="{7299FBB5-771B-41B2-B563-6D9EF46B6C9E}"/>
    <dataValidation type="list" imeMode="halfAlpha" allowBlank="1" showInputMessage="1" showErrorMessage="1" error="リストから選択してください" sqref="I193:M193" xr:uid="{D1C70883-D062-4018-9AE9-6C7D278AD93E}">
      <formula1>"有,無"</formula1>
    </dataValidation>
    <dataValidation type="date" imeMode="halfAlpha" allowBlank="1" showInputMessage="1" showErrorMessage="1" error="有効な日付を入力してください" sqref="N193:Q193" xr:uid="{CC8078EC-AD98-447B-BDB8-11AA3F92F3A9}">
      <formula1>92</formula1>
      <formula2>73415</formula2>
    </dataValidation>
    <dataValidation type="list" imeMode="halfAlpha" allowBlank="1" showInputMessage="1" showErrorMessage="1" error="リストから選択してください" sqref="I194:M194" xr:uid="{E648EA37-B510-4180-9659-1433CA5CE961}">
      <formula1>"有,無"</formula1>
    </dataValidation>
    <dataValidation type="date" imeMode="halfAlpha" allowBlank="1" showInputMessage="1" showErrorMessage="1" error="有効な日付を入力してください" sqref="N194:Q194" xr:uid="{C6D59D99-0F59-49E1-BA9F-CBDC5FCE49FF}">
      <formula1>92</formula1>
      <formula2>73415</formula2>
    </dataValidation>
    <dataValidation type="whole" imeMode="halfAlpha" allowBlank="1" showInputMessage="1" showErrorMessage="1" error="有効な数字を入力してください" sqref="K202:O202" xr:uid="{9629F0D6-50CE-4DC2-B469-C0BBB3F17B8D}">
      <formula1>0</formula1>
      <formula2>9999999999</formula2>
    </dataValidation>
    <dataValidation type="whole" imeMode="halfAlpha" allowBlank="1" showInputMessage="1" showErrorMessage="1" error="有効な数字を入力してください" sqref="P202:S202" xr:uid="{F3547C3E-3440-4C93-B6AA-5D1D1A28F37C}">
      <formula1>0</formula1>
      <formula2>9999999999</formula2>
    </dataValidation>
    <dataValidation type="whole" imeMode="halfAlpha" allowBlank="1" showInputMessage="1" showErrorMessage="1" error="有効な数字を入力してください" sqref="K203:O203" xr:uid="{65F9D048-2A20-454A-8F2E-95FF1E6016A2}">
      <formula1>0</formula1>
      <formula2>9999999999</formula2>
    </dataValidation>
    <dataValidation type="whole" imeMode="halfAlpha" allowBlank="1" showInputMessage="1" showErrorMessage="1" error="有効な数字を入力してください" sqref="P203:S203" xr:uid="{90009A76-7329-4F0B-9CE3-54FB2248B5BB}">
      <formula1>0</formula1>
      <formula2>9999999999</formula2>
    </dataValidation>
    <dataValidation type="whole" imeMode="halfAlpha" allowBlank="1" showInputMessage="1" showErrorMessage="1" error="有効な数字を入力してください" sqref="K204:O204" xr:uid="{2C670A90-1D5E-45D6-92E7-82E51C9F63B4}">
      <formula1>0</formula1>
      <formula2>9999999999</formula2>
    </dataValidation>
    <dataValidation type="whole" imeMode="halfAlpha" allowBlank="1" showInputMessage="1" showErrorMessage="1" error="有効な数字を入力してください" sqref="P204:S204" xr:uid="{3E06DE28-BA92-43DF-9C7E-8E2B00E6B8D9}">
      <formula1>0</formula1>
      <formula2>9999999999</formula2>
    </dataValidation>
    <dataValidation type="whole" imeMode="halfAlpha" allowBlank="1" showInputMessage="1" showErrorMessage="1" error="有効な数字を入力してください" sqref="K205:O205" xr:uid="{77D6502F-227F-414C-BE2B-A44ACE19CD70}">
      <formula1>0</formula1>
      <formula2>9999999999</formula2>
    </dataValidation>
    <dataValidation type="whole" imeMode="halfAlpha" allowBlank="1" showInputMessage="1" showErrorMessage="1" error="有効な数字を入力してください" sqref="P205:S205" xr:uid="{2F4F50B4-FCB9-41CC-8DDE-55749EE648BF}">
      <formula1>0</formula1>
      <formula2>9999999999</formula2>
    </dataValidation>
    <dataValidation type="whole" imeMode="halfAlpha" allowBlank="1" showInputMessage="1" showErrorMessage="1" error="有効な数字を入力してください" sqref="K206:O206" xr:uid="{B09A1FF7-DCD3-49FE-98AE-6D5CE5EE8968}">
      <formula1>0</formula1>
      <formula2>9999999999</formula2>
    </dataValidation>
    <dataValidation type="whole" imeMode="halfAlpha" allowBlank="1" showInputMessage="1" showErrorMessage="1" error="有効な数字を入力してください" sqref="P206:S206" xr:uid="{FD89CFBA-FEDD-47E9-88F8-B16BCFCAC92A}">
      <formula1>0</formula1>
      <formula2>9999999999</formula2>
    </dataValidation>
    <dataValidation type="whole" imeMode="halfAlpha" allowBlank="1" showInputMessage="1" showErrorMessage="1" error="有効な数字を入力してください" sqref="K207:O207" xr:uid="{646035AB-864F-405C-BF27-73BABF85034D}">
      <formula1>0</formula1>
      <formula2>9999999999</formula2>
    </dataValidation>
    <dataValidation type="whole" imeMode="halfAlpha" allowBlank="1" showInputMessage="1" showErrorMessage="1" error="有効な数字を入力してください" sqref="P207:S207" xr:uid="{9CEF7245-2899-4C9F-83D8-4CC32513CBBD}">
      <formula1>0</formula1>
      <formula2>9999999999</formula2>
    </dataValidation>
    <dataValidation type="whole" imeMode="halfAlpha" allowBlank="1" showInputMessage="1" showErrorMessage="1" error="有効な数字を入力してください" sqref="K208:O208" xr:uid="{A15F4431-8BF0-414D-B510-38C002B455CC}">
      <formula1>0</formula1>
      <formula2>9999999999</formula2>
    </dataValidation>
    <dataValidation type="whole" imeMode="halfAlpha" allowBlank="1" showInputMessage="1" showErrorMessage="1" error="有効な数字を入力してください" sqref="P208:S208" xr:uid="{F27D9E59-FCA3-4AE4-BF11-1C3B6CD9DE2C}">
      <formula1>0</formula1>
      <formula2>9999999999</formula2>
    </dataValidation>
    <dataValidation type="whole" imeMode="halfAlpha" allowBlank="1" showInputMessage="1" showErrorMessage="1" error="有効な数字を入力してください" sqref="K209:O209" xr:uid="{8AC7D86A-F77E-4453-89F2-A1C3693CBB06}">
      <formula1>0</formula1>
      <formula2>9999999999</formula2>
    </dataValidation>
    <dataValidation type="whole" imeMode="halfAlpha" allowBlank="1" showInputMessage="1" showErrorMessage="1" error="有効な数字を入力してください" sqref="P209:S209" xr:uid="{53D95570-6620-451E-9520-EB16B99B5FD1}">
      <formula1>0</formula1>
      <formula2>9999999999</formula2>
    </dataValidation>
    <dataValidation type="whole" imeMode="halfAlpha" allowBlank="1" showInputMessage="1" showErrorMessage="1" error="有効な数字を入力してください" sqref="K210:O210" xr:uid="{703F43E5-3666-4BDF-A3DC-A4D2D2016D17}">
      <formula1>0</formula1>
      <formula2>9999999999</formula2>
    </dataValidation>
    <dataValidation type="whole" imeMode="halfAlpha" allowBlank="1" showInputMessage="1" showErrorMessage="1" error="有効な数字を入力してください" sqref="P210:S210" xr:uid="{2AF293B4-2406-4D29-8876-1FEAED1D04B0}">
      <formula1>0</formula1>
      <formula2>9999999999</formula2>
    </dataValidation>
    <dataValidation type="whole" imeMode="halfAlpha" allowBlank="1" showInputMessage="1" showErrorMessage="1" error="有効な数字を入力してください" sqref="K211:O211" xr:uid="{88C24ED5-6563-45D6-8321-5447C366C653}">
      <formula1>0</formula1>
      <formula2>9999999999</formula2>
    </dataValidation>
    <dataValidation type="whole" imeMode="halfAlpha" allowBlank="1" showInputMessage="1" showErrorMessage="1" error="有効な数字を入力してください" sqref="P211:S211" xr:uid="{2F6FF733-D561-4D34-851B-675CDDD053DE}">
      <formula1>0</formula1>
      <formula2>9999999999</formula2>
    </dataValidation>
    <dataValidation type="whole" imeMode="halfAlpha" allowBlank="1" showInputMessage="1" showErrorMessage="1" error="有効な数字を入力してください" sqref="K212:O212" xr:uid="{AAB703A6-631C-498F-9336-DB0E58FA20CE}">
      <formula1>0</formula1>
      <formula2>9999999999</formula2>
    </dataValidation>
    <dataValidation type="whole" imeMode="halfAlpha" allowBlank="1" showInputMessage="1" showErrorMessage="1" error="有効な数字を入力してください" sqref="P212:S212" xr:uid="{957580E5-4333-4EB4-9DBE-4FD3F3874BD6}">
      <formula1>0</formula1>
      <formula2>9999999999</formula2>
    </dataValidation>
    <dataValidation type="whole" imeMode="halfAlpha" allowBlank="1" showInputMessage="1" showErrorMessage="1" error="有効な数字を入力してください" sqref="K213:O213" xr:uid="{C371B929-C94B-4DDE-B091-CCE4997DE9C8}">
      <formula1>0</formula1>
      <formula2>9999999999</formula2>
    </dataValidation>
    <dataValidation type="whole" imeMode="halfAlpha" allowBlank="1" showInputMessage="1" showErrorMessage="1" error="有効な数字を入力してください" sqref="P213:S213" xr:uid="{CA50546F-79ED-470E-AD2B-4808BA1B4DD2}">
      <formula1>0</formula1>
      <formula2>9999999999</formula2>
    </dataValidation>
    <dataValidation type="whole" imeMode="halfAlpha" allowBlank="1" showInputMessage="1" showErrorMessage="1" error="有効な数字を入力してください" sqref="K214:O214" xr:uid="{CA7BFC4E-A0E6-4EC9-832F-25616D1D633F}">
      <formula1>0</formula1>
      <formula2>9999999999</formula2>
    </dataValidation>
    <dataValidation type="whole" imeMode="halfAlpha" allowBlank="1" showInputMessage="1" showErrorMessage="1" error="有効な数字を入力してください" sqref="P214:S214" xr:uid="{3F09B69E-FEF0-474D-A505-DDB90E77283A}">
      <formula1>0</formula1>
      <formula2>9999999999</formula2>
    </dataValidation>
    <dataValidation type="whole" imeMode="halfAlpha" allowBlank="1" showInputMessage="1" showErrorMessage="1" error="有効な数字を入力してください" sqref="K215:O215" xr:uid="{8D6E0DF2-F3E7-4774-867E-FA21B7110C17}">
      <formula1>0</formula1>
      <formula2>9999999999</formula2>
    </dataValidation>
    <dataValidation type="whole" imeMode="halfAlpha" allowBlank="1" showInputMessage="1" showErrorMessage="1" error="有効な数字を入力してください" sqref="P215:S215" xr:uid="{E0371E38-3243-45C2-8D7E-1C35DE04798E}">
      <formula1>0</formula1>
      <formula2>9999999999</formula2>
    </dataValidation>
    <dataValidation type="whole" imeMode="halfAlpha" allowBlank="1" showInputMessage="1" showErrorMessage="1" error="有効な数字を入力してください" sqref="K216:O216" xr:uid="{D7766EFB-038E-45B9-9BD5-B23FCA1D760A}">
      <formula1>0</formula1>
      <formula2>9999999999</formula2>
    </dataValidation>
    <dataValidation type="whole" imeMode="halfAlpha" allowBlank="1" showInputMessage="1" showErrorMessage="1" error="有効な数字を入力してください" sqref="P216:S216" xr:uid="{692DA3BF-F209-4789-BBFD-BEB94431879E}">
      <formula1>0</formula1>
      <formula2>9999999999</formula2>
    </dataValidation>
    <dataValidation type="whole" imeMode="halfAlpha" allowBlank="1" showInputMessage="1" showErrorMessage="1" error="有効な数字を入力してください" sqref="K217:O217" xr:uid="{7537BE7B-14BD-4331-9FE2-B1C50D8DF869}">
      <formula1>0</formula1>
      <formula2>9999999999</formula2>
    </dataValidation>
    <dataValidation type="whole" imeMode="halfAlpha" allowBlank="1" showInputMessage="1" showErrorMessage="1" error="有効な数字を入力してください" sqref="P217:S217" xr:uid="{BDD69BFC-AA1F-48AF-9B5F-3926F5632037}">
      <formula1>0</formula1>
      <formula2>9999999999</formula2>
    </dataValidation>
    <dataValidation type="whole" imeMode="halfAlpha" allowBlank="1" showInputMessage="1" showErrorMessage="1" error="有効な数字を入力してください" sqref="K218:O218" xr:uid="{CA482561-2823-491E-A0DB-475D7C0D9D89}">
      <formula1>0</formula1>
      <formula2>9999999999</formula2>
    </dataValidation>
    <dataValidation type="whole" imeMode="halfAlpha" allowBlank="1" showInputMessage="1" showErrorMessage="1" error="有効な数字を入力してください" sqref="P218:S218" xr:uid="{F6F3CDD4-36E9-4A6B-A5A4-297C248E16CA}">
      <formula1>0</formula1>
      <formula2>9999999999</formula2>
    </dataValidation>
    <dataValidation type="whole" imeMode="halfAlpha" allowBlank="1" showInputMessage="1" showErrorMessage="1" error="有効な数字を入力してください" sqref="K219:O219" xr:uid="{80E22915-ADE3-4252-B24B-E564D20B7E8D}">
      <formula1>0</formula1>
      <formula2>9999999999</formula2>
    </dataValidation>
    <dataValidation type="whole" imeMode="halfAlpha" allowBlank="1" showInputMessage="1" showErrorMessage="1" error="有効な数字を入力してください" sqref="P219:S219" xr:uid="{AC6A7DD7-0D69-4188-824E-EAAE928465E8}">
      <formula1>0</formula1>
      <formula2>9999999999</formula2>
    </dataValidation>
    <dataValidation type="whole" imeMode="halfAlpha" allowBlank="1" showInputMessage="1" showErrorMessage="1" error="有効な数字を入力してください" sqref="K220:O220" xr:uid="{B79DCAF4-E805-43C1-887B-C7B367B85A07}">
      <formula1>0</formula1>
      <formula2>9999999999</formula2>
    </dataValidation>
    <dataValidation type="whole" imeMode="halfAlpha" allowBlank="1" showInputMessage="1" showErrorMessage="1" error="有効な数字を入力してください" sqref="P220:S220" xr:uid="{4A8D9C6C-D1EF-41B9-9C7F-4EFCBA20097A}">
      <formula1>0</formula1>
      <formula2>9999999999</formula2>
    </dataValidation>
    <dataValidation type="whole" imeMode="halfAlpha" allowBlank="1" showInputMessage="1" showErrorMessage="1" error="有効な数字を入力してください" sqref="K221:O221" xr:uid="{EC6CA630-5470-423E-9507-A72E0519D3B8}">
      <formula1>0</formula1>
      <formula2>9999999999</formula2>
    </dataValidation>
    <dataValidation type="whole" imeMode="halfAlpha" allowBlank="1" showInputMessage="1" showErrorMessage="1" error="有効な数字を入力してください" sqref="P221:S221" xr:uid="{DEDC250F-12FC-442E-8814-8CAD715DB613}">
      <formula1>0</formula1>
      <formula2>9999999999</formula2>
    </dataValidation>
    <dataValidation type="whole" imeMode="halfAlpha" allowBlank="1" showInputMessage="1" showErrorMessage="1" error="有効な数字を入力してください" sqref="K222:O222" xr:uid="{D58E788C-E45E-4BDB-AD8E-6427FCDFFE5A}">
      <formula1>0</formula1>
      <formula2>9999999999</formula2>
    </dataValidation>
    <dataValidation type="whole" imeMode="halfAlpha" allowBlank="1" showInputMessage="1" showErrorMessage="1" error="有効な数字を入力してください" sqref="P222:S222" xr:uid="{71C75B3D-A20D-497A-B1DF-8CB0AECEF7D2}">
      <formula1>0</formula1>
      <formula2>9999999999</formula2>
    </dataValidation>
    <dataValidation type="list" imeMode="halfAlpha" allowBlank="1" showInputMessage="1" showErrorMessage="1" error="リストから選択してください" sqref="I230:M230" xr:uid="{898476B4-504A-4AE1-AEAA-CD502714B01D}">
      <formula1>許可コード</formula1>
    </dataValidation>
    <dataValidation type="date" imeMode="halfAlpha" allowBlank="1" showInputMessage="1" showErrorMessage="1" error="有効な日付を入力してください" sqref="I232:M232" xr:uid="{9B4CB641-E536-497D-BC31-BB4BD2931CFE}">
      <formula1>92</formula1>
      <formula2>73415</formula2>
    </dataValidation>
    <dataValidation type="date" imeMode="halfAlpha" allowBlank="1" showInputMessage="1" showErrorMessage="1" error="有効な日付を入力してください" sqref="O232:R232" xr:uid="{720AE60D-5787-4081-BBFF-1BA6664D8C58}">
      <formula1>92</formula1>
      <formula2>73415</formula2>
    </dataValidation>
    <dataValidation type="date" imeMode="halfAlpha" allowBlank="1" showInputMessage="1" showErrorMessage="1" error="有効な日付を入力してください" sqref="I234:M234" xr:uid="{EF9A7D1D-06E2-4D53-B45D-4EDABDC41CD7}">
      <formula1>92</formula1>
      <formula2>73415</formula2>
    </dataValidation>
    <dataValidation type="list" imeMode="halfAlpha" allowBlank="1" showInputMessage="1" showErrorMessage="1" error="リストから選択してください" sqref="H240:I240" xr:uid="{A3C99D62-A000-4711-A365-D16D1C4671FD}">
      <formula1>"①,②,③,　"</formula1>
    </dataValidation>
    <dataValidation type="list" imeMode="halfAlpha" allowBlank="1" showInputMessage="1" showErrorMessage="1" error="リストから選択してください" sqref="J240" xr:uid="{6F61292D-52CD-4965-AFC3-25F8127F60E6}">
      <formula1>"一般,特定,　"</formula1>
    </dataValidation>
    <dataValidation type="whole" imeMode="halfAlpha" allowBlank="1" showInputMessage="1" showErrorMessage="1" error="有効な数字を入力してください" sqref="K240:M240" xr:uid="{B8D7C242-9757-4747-A1E3-1CBBD172F819}">
      <formula1>-9999999999</formula1>
      <formula2>9999999999</formula2>
    </dataValidation>
    <dataValidation type="whole" imeMode="halfAlpha" allowBlank="1" showInputMessage="1" showErrorMessage="1" error="有効な数字を入力してください" sqref="N240" xr:uid="{04757BF9-2417-4A21-8378-1B3E5691F2A7}">
      <formula1>0</formula1>
      <formula2>9999999999</formula2>
    </dataValidation>
    <dataValidation type="whole" imeMode="halfAlpha" allowBlank="1" showInputMessage="1" showErrorMessage="1" error="有効な数字を入力してください" sqref="O240" xr:uid="{F2A0F5F6-AEB8-4D8E-8565-F0321AEF4B2C}">
      <formula1>0</formula1>
      <formula2>9999999999</formula2>
    </dataValidation>
    <dataValidation type="whole" imeMode="halfAlpha" allowBlank="1" showInputMessage="1" showErrorMessage="1" error="有効な数字を入力してください" sqref="P240" xr:uid="{D7A667A7-5E15-47E6-BE65-EC57048FC5F3}">
      <formula1>0</formula1>
      <formula2>9999999999</formula2>
    </dataValidation>
    <dataValidation type="whole" imeMode="halfAlpha" allowBlank="1" showInputMessage="1" showErrorMessage="1" error="有効な数字を入力してください" sqref="Q240:S240" xr:uid="{A1E5171E-AC04-4AA2-86F8-8FF449430AED}">
      <formula1>-9999999999</formula1>
      <formula2>9999999999</formula2>
    </dataValidation>
    <dataValidation type="list" imeMode="halfAlpha" allowBlank="1" showInputMessage="1" showErrorMessage="1" error="リストから選択してください" sqref="H241:I241" xr:uid="{E06FDF83-EAA2-4290-959F-FCCDADFB556A}">
      <formula1>"①,②,③,　"</formula1>
    </dataValidation>
    <dataValidation type="list" imeMode="halfAlpha" allowBlank="1" showInputMessage="1" showErrorMessage="1" error="リストから選択してください" sqref="J241" xr:uid="{797B0118-E4E0-4FBD-8C35-5428FCB604EA}">
      <formula1>"一般,特定,　"</formula1>
    </dataValidation>
    <dataValidation type="whole" imeMode="halfAlpha" allowBlank="1" showInputMessage="1" showErrorMessage="1" error="有効な数字を入力してください" sqref="K241:M241" xr:uid="{84D60BC7-7E6C-4FCA-9689-D0578DAC22EB}">
      <formula1>-9999999999</formula1>
      <formula2>9999999999</formula2>
    </dataValidation>
    <dataValidation type="whole" imeMode="halfAlpha" allowBlank="1" showInputMessage="1" showErrorMessage="1" error="有効な数字を入力してください" sqref="N241" xr:uid="{42D0E68E-C5B4-4E16-B887-C853274EBB05}">
      <formula1>0</formula1>
      <formula2>9999999999</formula2>
    </dataValidation>
    <dataValidation type="whole" imeMode="halfAlpha" allowBlank="1" showInputMessage="1" showErrorMessage="1" error="有効な数字を入力してください" sqref="O241" xr:uid="{5DB72551-2B69-4BE0-81BF-18DF5AED90F9}">
      <formula1>0</formula1>
      <formula2>9999999999</formula2>
    </dataValidation>
    <dataValidation type="whole" imeMode="halfAlpha" allowBlank="1" showInputMessage="1" showErrorMessage="1" error="有効な数字を入力してください" sqref="P241" xr:uid="{6EA32728-F735-4FE8-A4F5-15260AEA5023}">
      <formula1>0</formula1>
      <formula2>9999999999</formula2>
    </dataValidation>
    <dataValidation type="whole" imeMode="halfAlpha" allowBlank="1" showInputMessage="1" showErrorMessage="1" error="有効な数字を入力してください" sqref="Q241:S241" xr:uid="{B446FEB7-5FF5-45B8-A54E-95AF30715B66}">
      <formula1>-9999999999</formula1>
      <formula2>9999999999</formula2>
    </dataValidation>
    <dataValidation type="list" imeMode="halfAlpha" allowBlank="1" showInputMessage="1" showErrorMessage="1" error="リストから選択してください" sqref="H242:I242" xr:uid="{2E9DBC64-F422-4ED8-84A7-031F22F30F68}">
      <formula1>"①,②,③,　"</formula1>
    </dataValidation>
    <dataValidation type="list" imeMode="halfAlpha" allowBlank="1" showInputMessage="1" showErrorMessage="1" error="リストから選択してください" sqref="J242" xr:uid="{A464274A-66BE-4760-AF16-4800B0CE1837}">
      <formula1>"一般,特定,　"</formula1>
    </dataValidation>
    <dataValidation type="whole" imeMode="halfAlpha" allowBlank="1" showInputMessage="1" showErrorMessage="1" error="有効な数字を入力してください" sqref="K242:M242" xr:uid="{D6928F7A-1E8D-481A-831C-F36990B8E19A}">
      <formula1>-9999999999</formula1>
      <formula2>9999999999</formula2>
    </dataValidation>
    <dataValidation type="whole" imeMode="halfAlpha" allowBlank="1" showInputMessage="1" showErrorMessage="1" error="有効な数字を入力してください" sqref="N242" xr:uid="{D12A47BC-57B5-4546-B23F-864A6F26B90C}">
      <formula1>0</formula1>
      <formula2>9999999999</formula2>
    </dataValidation>
    <dataValidation type="whole" imeMode="halfAlpha" allowBlank="1" showInputMessage="1" showErrorMessage="1" error="有効な数字を入力してください" sqref="O242" xr:uid="{D43C6533-26E5-41EE-81F2-4D67DDC1A5F0}">
      <formula1>0</formula1>
      <formula2>9999999999</formula2>
    </dataValidation>
    <dataValidation type="whole" imeMode="halfAlpha" allowBlank="1" showInputMessage="1" showErrorMessage="1" error="有効な数字を入力してください" sqref="P242" xr:uid="{4601A895-DDC0-4573-A46D-32C7D446E302}">
      <formula1>0</formula1>
      <formula2>9999999999</formula2>
    </dataValidation>
    <dataValidation type="whole" imeMode="halfAlpha" allowBlank="1" showInputMessage="1" showErrorMessage="1" error="有効な数字を入力してください" sqref="Q242:S242" xr:uid="{D6AD6E2E-B6C7-4A23-B807-A0E779DC4B52}">
      <formula1>-9999999999</formula1>
      <formula2>9999999999</formula2>
    </dataValidation>
    <dataValidation type="list" imeMode="halfAlpha" allowBlank="1" showInputMessage="1" showErrorMessage="1" error="リストから選択してください" sqref="H243:I243" xr:uid="{79E8C803-AE28-4344-B465-112D331A405E}">
      <formula1>"①,②,③,　"</formula1>
    </dataValidation>
    <dataValidation type="list" imeMode="halfAlpha" allowBlank="1" showInputMessage="1" showErrorMessage="1" error="リストから選択してください" sqref="J243" xr:uid="{A9064E6A-10F9-476F-96BC-CE857AA18461}">
      <formula1>"一般,特定,　"</formula1>
    </dataValidation>
    <dataValidation type="whole" imeMode="halfAlpha" allowBlank="1" showInputMessage="1" showErrorMessage="1" error="有効な数字を入力してください" sqref="K243:M243" xr:uid="{7E0FAC48-F669-423D-A320-7E82A718FF76}">
      <formula1>-9999999999</formula1>
      <formula2>9999999999</formula2>
    </dataValidation>
    <dataValidation type="whole" imeMode="halfAlpha" allowBlank="1" showInputMessage="1" showErrorMessage="1" error="有効な数字を入力してください" sqref="N243" xr:uid="{B0460814-6E93-4972-8B47-30B625533E92}">
      <formula1>0</formula1>
      <formula2>9999999999</formula2>
    </dataValidation>
    <dataValidation type="whole" imeMode="halfAlpha" allowBlank="1" showInputMessage="1" showErrorMessage="1" error="有効な数字を入力してください" sqref="O243" xr:uid="{0E95D376-0DF6-4095-A73F-E7FBD6969748}">
      <formula1>0</formula1>
      <formula2>9999999999</formula2>
    </dataValidation>
    <dataValidation type="whole" imeMode="halfAlpha" allowBlank="1" showInputMessage="1" showErrorMessage="1" error="有効な数字を入力してください" sqref="P243" xr:uid="{10C08CF9-EC89-41DE-8F4E-982F14152FA1}">
      <formula1>0</formula1>
      <formula2>9999999999</formula2>
    </dataValidation>
    <dataValidation type="whole" imeMode="halfAlpha" allowBlank="1" showInputMessage="1" showErrorMessage="1" error="有効な数字を入力してください" sqref="Q243:S243" xr:uid="{9ED95770-0F72-46A0-9B06-DC5F6FC9E39B}">
      <formula1>-9999999999</formula1>
      <formula2>9999999999</formula2>
    </dataValidation>
    <dataValidation type="list" imeMode="halfAlpha" allowBlank="1" showInputMessage="1" showErrorMessage="1" error="リストから選択してください" sqref="H244:I244" xr:uid="{99A394B3-1453-49D4-A669-13B66AC9A361}">
      <formula1>"①,②,③,　"</formula1>
    </dataValidation>
    <dataValidation type="list" imeMode="halfAlpha" allowBlank="1" showInputMessage="1" showErrorMessage="1" error="リストから選択してください" sqref="J244" xr:uid="{35FC717C-5441-4372-8D16-E725EF1DBB34}">
      <formula1>"一般,特定,　"</formula1>
    </dataValidation>
    <dataValidation type="whole" imeMode="halfAlpha" allowBlank="1" showInputMessage="1" showErrorMessage="1" error="有効な数字を入力してください" sqref="K244:M244" xr:uid="{FCB5DE7A-85EB-403D-83AE-946022BBB010}">
      <formula1>-9999999999</formula1>
      <formula2>9999999999</formula2>
    </dataValidation>
    <dataValidation type="whole" imeMode="halfAlpha" allowBlank="1" showInputMessage="1" showErrorMessage="1" error="有効な数字を入力してください" sqref="N244" xr:uid="{A9863C47-8938-4FCF-B435-9BE1A92537DE}">
      <formula1>0</formula1>
      <formula2>9999999999</formula2>
    </dataValidation>
    <dataValidation type="whole" imeMode="halfAlpha" allowBlank="1" showInputMessage="1" showErrorMessage="1" error="有効な数字を入力してください" sqref="O244" xr:uid="{7588DFE5-382B-4854-ABD4-5F2195195B67}">
      <formula1>0</formula1>
      <formula2>9999999999</formula2>
    </dataValidation>
    <dataValidation type="whole" imeMode="halfAlpha" allowBlank="1" showInputMessage="1" showErrorMessage="1" error="有効な数字を入力してください" sqref="P244" xr:uid="{FF1067D9-9428-4D43-89F2-1ADFEAB1BBC3}">
      <formula1>0</formula1>
      <formula2>9999999999</formula2>
    </dataValidation>
    <dataValidation type="whole" imeMode="halfAlpha" allowBlank="1" showInputMessage="1" showErrorMessage="1" error="有効な数字を入力してください" sqref="Q244:S244" xr:uid="{1C16CD35-76AF-46C3-8942-D3EE7383DBBD}">
      <formula1>-9999999999</formula1>
      <formula2>9999999999</formula2>
    </dataValidation>
    <dataValidation type="list" imeMode="halfAlpha" allowBlank="1" showInputMessage="1" showErrorMessage="1" error="リストから選択してください" sqref="H245:I245" xr:uid="{4645DB83-ADC7-4B08-982C-BCD677FC195B}">
      <formula1>"①,②,③,　"</formula1>
    </dataValidation>
    <dataValidation type="list" imeMode="halfAlpha" allowBlank="1" showInputMessage="1" showErrorMessage="1" error="リストから選択してください" sqref="J245" xr:uid="{4418823B-7C7B-4F0A-ACDE-E0E3745C1197}">
      <formula1>"一般,特定,　"</formula1>
    </dataValidation>
    <dataValidation type="whole" imeMode="halfAlpha" allowBlank="1" showInputMessage="1" showErrorMessage="1" error="有効な数字を入力してください" sqref="K245:M245" xr:uid="{1835A1F0-C22F-4761-BD8B-65DEF3F6997C}">
      <formula1>-9999999999</formula1>
      <formula2>9999999999</formula2>
    </dataValidation>
    <dataValidation type="whole" imeMode="halfAlpha" allowBlank="1" showInputMessage="1" showErrorMessage="1" error="有効な数字を入力してください" sqref="N245" xr:uid="{8BC5125E-609A-4D0F-AAC7-9AA230A8CB6E}">
      <formula1>0</formula1>
      <formula2>9999999999</formula2>
    </dataValidation>
    <dataValidation type="whole" imeMode="halfAlpha" allowBlank="1" showInputMessage="1" showErrorMessage="1" error="有効な数字を入力してください" sqref="O245" xr:uid="{2F32001F-D547-408F-AB3A-E86ECB802AAF}">
      <formula1>0</formula1>
      <formula2>9999999999</formula2>
    </dataValidation>
    <dataValidation type="whole" imeMode="halfAlpha" allowBlank="1" showInputMessage="1" showErrorMessage="1" error="有効な数字を入力してください" sqref="P245" xr:uid="{31BF1F47-CC6D-4C38-BA01-D6AF66A17FBB}">
      <formula1>0</formula1>
      <formula2>9999999999</formula2>
    </dataValidation>
    <dataValidation type="whole" imeMode="halfAlpha" allowBlank="1" showInputMessage="1" showErrorMessage="1" error="有効な数字を入力してください" sqref="Q245:S245" xr:uid="{96D9F2B0-1E10-4822-94A1-FF7D2E3A3ED8}">
      <formula1>-9999999999</formula1>
      <formula2>9999999999</formula2>
    </dataValidation>
    <dataValidation type="list" imeMode="halfAlpha" allowBlank="1" showInputMessage="1" showErrorMessage="1" error="リストから選択してください" sqref="H246:I246" xr:uid="{BD9D5B06-A3B4-48E7-AAA0-BCCE7C384570}">
      <formula1>"①,②,③,　"</formula1>
    </dataValidation>
    <dataValidation type="list" imeMode="halfAlpha" allowBlank="1" showInputMessage="1" showErrorMessage="1" error="リストから選択してください" sqref="J246" xr:uid="{C5A08AA9-5FA8-4BB9-99A6-0740F9A14C36}">
      <formula1>"一般,特定,　"</formula1>
    </dataValidation>
    <dataValidation type="whole" imeMode="halfAlpha" allowBlank="1" showInputMessage="1" showErrorMessage="1" error="有効な数字を入力してください" sqref="K246:M246" xr:uid="{64E57380-F8EA-4E1C-BB95-32F52C088C94}">
      <formula1>-9999999999</formula1>
      <formula2>9999999999</formula2>
    </dataValidation>
    <dataValidation type="whole" imeMode="halfAlpha" allowBlank="1" showInputMessage="1" showErrorMessage="1" error="有効な数字を入力してください" sqref="N246" xr:uid="{7D9B802E-3EAE-4BC4-B99A-3EB4DAC32B5B}">
      <formula1>0</formula1>
      <formula2>9999999999</formula2>
    </dataValidation>
    <dataValidation type="whole" imeMode="halfAlpha" allowBlank="1" showInputMessage="1" showErrorMessage="1" error="有効な数字を入力してください" sqref="O246" xr:uid="{7817F48C-4B12-4A4B-A4FF-59ECCE19EBD7}">
      <formula1>0</formula1>
      <formula2>9999999999</formula2>
    </dataValidation>
    <dataValidation type="whole" imeMode="halfAlpha" allowBlank="1" showInputMessage="1" showErrorMessage="1" error="有効な数字を入力してください" sqref="P246" xr:uid="{F4C03BAB-ED61-4971-BB2F-030DE737CB22}">
      <formula1>0</formula1>
      <formula2>9999999999</formula2>
    </dataValidation>
    <dataValidation type="whole" imeMode="halfAlpha" allowBlank="1" showInputMessage="1" showErrorMessage="1" error="有効な数字を入力してください" sqref="Q246:S246" xr:uid="{CB4B8F0C-BF4E-4E17-B5E9-484810F39533}">
      <formula1>-9999999999</formula1>
      <formula2>9999999999</formula2>
    </dataValidation>
    <dataValidation type="list" imeMode="halfAlpha" allowBlank="1" showInputMessage="1" showErrorMessage="1" error="リストから選択してください" sqref="H247:I247" xr:uid="{911F3301-89DF-4920-A58B-7E5EB5C91D46}">
      <formula1>"①,②,③,　"</formula1>
    </dataValidation>
    <dataValidation type="list" imeMode="halfAlpha" allowBlank="1" showInputMessage="1" showErrorMessage="1" error="リストから選択してください" sqref="J247" xr:uid="{FE673391-C04F-40B1-A536-2613875B3499}">
      <formula1>"一般,特定,　"</formula1>
    </dataValidation>
    <dataValidation type="whole" imeMode="halfAlpha" allowBlank="1" showInputMessage="1" showErrorMessage="1" error="有効な数字を入力してください" sqref="K247:M247" xr:uid="{6080CA2A-7986-458F-A73D-46E1BDB697CB}">
      <formula1>-9999999999</formula1>
      <formula2>9999999999</formula2>
    </dataValidation>
    <dataValidation type="whole" imeMode="halfAlpha" allowBlank="1" showInputMessage="1" showErrorMessage="1" error="有効な数字を入力してください" sqref="N247" xr:uid="{FDFF2D41-0E08-45E7-8992-6929D62FD466}">
      <formula1>0</formula1>
      <formula2>9999999999</formula2>
    </dataValidation>
    <dataValidation type="whole" imeMode="halfAlpha" allowBlank="1" showInputMessage="1" showErrorMessage="1" error="有効な数字を入力してください" sqref="O247" xr:uid="{021477DD-BAC7-454D-A48A-A48EB91F2EBC}">
      <formula1>0</formula1>
      <formula2>9999999999</formula2>
    </dataValidation>
    <dataValidation type="whole" imeMode="halfAlpha" allowBlank="1" showInputMessage="1" showErrorMessage="1" error="有効な数字を入力してください" sqref="P247" xr:uid="{B93501D6-A160-481B-9987-A628A615E4C9}">
      <formula1>0</formula1>
      <formula2>9999999999</formula2>
    </dataValidation>
    <dataValidation type="whole" imeMode="halfAlpha" allowBlank="1" showInputMessage="1" showErrorMessage="1" error="有効な数字を入力してください" sqref="Q247:S247" xr:uid="{8F47F619-9E91-4F27-822D-59037A341C91}">
      <formula1>-9999999999</formula1>
      <formula2>9999999999</formula2>
    </dataValidation>
    <dataValidation type="list" imeMode="halfAlpha" allowBlank="1" showInputMessage="1" showErrorMessage="1" error="リストから選択してください" sqref="H248:I248" xr:uid="{E0497EF7-8769-484C-A603-C56261B23588}">
      <formula1>"①,②,③,　"</formula1>
    </dataValidation>
    <dataValidation type="list" imeMode="halfAlpha" allowBlank="1" showInputMessage="1" showErrorMessage="1" error="リストから選択してください" sqref="J248" xr:uid="{6E7037DA-B868-405B-B784-738A6D1B918B}">
      <formula1>"一般,特定,　"</formula1>
    </dataValidation>
    <dataValidation type="whole" imeMode="halfAlpha" allowBlank="1" showInputMessage="1" showErrorMessage="1" error="有効な数字を入力してください" sqref="K248:M248" xr:uid="{21F08C81-34BD-4131-9A8C-CFA7DC4465A0}">
      <formula1>-9999999999</formula1>
      <formula2>9999999999</formula2>
    </dataValidation>
    <dataValidation type="whole" imeMode="halfAlpha" allowBlank="1" showInputMessage="1" showErrorMessage="1" error="有効な数字を入力してください" sqref="N248" xr:uid="{E9CA815C-C50A-4CC2-A073-AAD80B68BEE3}">
      <formula1>0</formula1>
      <formula2>9999999999</formula2>
    </dataValidation>
    <dataValidation type="whole" imeMode="halfAlpha" allowBlank="1" showInputMessage="1" showErrorMessage="1" error="有効な数字を入力してください" sqref="O248" xr:uid="{A8AA4F96-4A0B-4423-99DA-94D26199B594}">
      <formula1>0</formula1>
      <formula2>9999999999</formula2>
    </dataValidation>
    <dataValidation type="whole" imeMode="halfAlpha" allowBlank="1" showInputMessage="1" showErrorMessage="1" error="有効な数字を入力してください" sqref="P248" xr:uid="{89AABA49-D944-4559-9749-2200F84A27C0}">
      <formula1>0</formula1>
      <formula2>9999999999</formula2>
    </dataValidation>
    <dataValidation type="whole" imeMode="halfAlpha" allowBlank="1" showInputMessage="1" showErrorMessage="1" error="有効な数字を入力してください" sqref="Q248:S248" xr:uid="{D47012E1-74B7-43B2-974A-F7BC77B2F59D}">
      <formula1>-9999999999</formula1>
      <formula2>9999999999</formula2>
    </dataValidation>
    <dataValidation type="list" imeMode="halfAlpha" allowBlank="1" showInputMessage="1" showErrorMessage="1" error="リストから選択してください" sqref="H249:I249" xr:uid="{D780B2B7-D8C6-417E-A9F6-8E335C4E75B3}">
      <formula1>"①,②,③,　"</formula1>
    </dataValidation>
    <dataValidation type="list" imeMode="halfAlpha" allowBlank="1" showInputMessage="1" showErrorMessage="1" error="リストから選択してください" sqref="J249" xr:uid="{EA006C23-9865-4E39-83D0-7DB6C7ACFF04}">
      <formula1>"一般,特定,　"</formula1>
    </dataValidation>
    <dataValidation type="whole" imeMode="halfAlpha" allowBlank="1" showInputMessage="1" showErrorMessage="1" error="有効な数字を入力してください" sqref="K249:M249" xr:uid="{07FDD888-8E4B-40DE-B34A-4D23A331AECF}">
      <formula1>-9999999999</formula1>
      <formula2>9999999999</formula2>
    </dataValidation>
    <dataValidation type="whole" imeMode="halfAlpha" allowBlank="1" showInputMessage="1" showErrorMessage="1" error="有効な数字を入力してください" sqref="N249" xr:uid="{52E558D9-0954-4658-99B7-1EB5200968C7}">
      <formula1>0</formula1>
      <formula2>9999999999</formula2>
    </dataValidation>
    <dataValidation type="whole" imeMode="halfAlpha" allowBlank="1" showInputMessage="1" showErrorMessage="1" error="有効な数字を入力してください" sqref="O249" xr:uid="{4A930D0F-A6CE-4AFA-AB58-AF45FBD30F0F}">
      <formula1>0</formula1>
      <formula2>9999999999</formula2>
    </dataValidation>
    <dataValidation type="whole" imeMode="halfAlpha" allowBlank="1" showInputMessage="1" showErrorMessage="1" error="有効な数字を入力してください" sqref="P249" xr:uid="{25F9EBBF-5C14-4D0D-BAFF-501C68982D16}">
      <formula1>0</formula1>
      <formula2>9999999999</formula2>
    </dataValidation>
    <dataValidation type="whole" imeMode="halfAlpha" allowBlank="1" showInputMessage="1" showErrorMessage="1" error="有効な数字を入力してください" sqref="Q249:S249" xr:uid="{D153D622-097B-4D0B-84E7-5A096CE17B68}">
      <formula1>-9999999999</formula1>
      <formula2>9999999999</formula2>
    </dataValidation>
    <dataValidation type="list" imeMode="halfAlpha" allowBlank="1" showInputMessage="1" showErrorMessage="1" error="リストから選択してください" sqref="H250:I250" xr:uid="{5BE773AB-A4BF-499F-BBEC-AC4737A61391}">
      <formula1>"①,②,③,　"</formula1>
    </dataValidation>
    <dataValidation type="list" imeMode="halfAlpha" allowBlank="1" showInputMessage="1" showErrorMessage="1" error="リストから選択してください" sqref="J250" xr:uid="{77A6566B-C0AE-4934-89DB-D65E75F760E2}">
      <formula1>"一般,特定,　"</formula1>
    </dataValidation>
    <dataValidation type="whole" imeMode="halfAlpha" allowBlank="1" showInputMessage="1" showErrorMessage="1" error="有効な数字を入力してください" sqref="K250:M250" xr:uid="{DBE942A5-A0AB-403D-ADAB-F1F599DC358A}">
      <formula1>-9999999999</formula1>
      <formula2>9999999999</formula2>
    </dataValidation>
    <dataValidation type="whole" imeMode="halfAlpha" allowBlank="1" showInputMessage="1" showErrorMessage="1" error="有効な数字を入力してください" sqref="N250" xr:uid="{CFAA1CB4-80B2-47C5-A4E6-EC167635B344}">
      <formula1>0</formula1>
      <formula2>9999999999</formula2>
    </dataValidation>
    <dataValidation type="whole" imeMode="halfAlpha" allowBlank="1" showInputMessage="1" showErrorMessage="1" error="有効な数字を入力してください" sqref="O250" xr:uid="{D403C619-77F0-4430-B850-33AC57E84BB3}">
      <formula1>0</formula1>
      <formula2>9999999999</formula2>
    </dataValidation>
    <dataValidation type="whole" imeMode="halfAlpha" allowBlank="1" showInputMessage="1" showErrorMessage="1" error="有効な数字を入力してください" sqref="P250" xr:uid="{E77F8294-0102-4032-ADC5-D078A5FEE6A0}">
      <formula1>0</formula1>
      <formula2>9999999999</formula2>
    </dataValidation>
    <dataValidation type="whole" imeMode="halfAlpha" allowBlank="1" showInputMessage="1" showErrorMessage="1" error="有効な数字を入力してください" sqref="Q250:S250" xr:uid="{D8C65072-42DD-4B9A-BE20-C66AEF72ECEF}">
      <formula1>-9999999999</formula1>
      <formula2>9999999999</formula2>
    </dataValidation>
    <dataValidation type="list" imeMode="halfAlpha" allowBlank="1" showInputMessage="1" showErrorMessage="1" error="リストから選択してください" sqref="H251:I251" xr:uid="{93D378FA-6D02-421F-9718-4CC12446EF5A}">
      <formula1>"①,②,③,　"</formula1>
    </dataValidation>
    <dataValidation type="list" imeMode="halfAlpha" allowBlank="1" showInputMessage="1" showErrorMessage="1" error="リストから選択してください" sqref="J251" xr:uid="{E142BDA7-F7BF-41E9-B9F0-2B626ED5B133}">
      <formula1>"一般,特定,　"</formula1>
    </dataValidation>
    <dataValidation type="whole" imeMode="halfAlpha" allowBlank="1" showInputMessage="1" showErrorMessage="1" error="有効な数字を入力してください" sqref="K251:M251" xr:uid="{256A98DD-3376-412F-9D8B-D0D57C27E6A9}">
      <formula1>-9999999999</formula1>
      <formula2>9999999999</formula2>
    </dataValidation>
    <dataValidation type="whole" imeMode="halfAlpha" allowBlank="1" showInputMessage="1" showErrorMessage="1" error="有効な数字を入力してください" sqref="N251" xr:uid="{B8293211-4032-470D-87AE-629B6AA667B3}">
      <formula1>0</formula1>
      <formula2>9999999999</formula2>
    </dataValidation>
    <dataValidation type="whole" imeMode="halfAlpha" allowBlank="1" showInputMessage="1" showErrorMessage="1" error="有効な数字を入力してください" sqref="O251" xr:uid="{BF180B53-CDCB-429A-A77D-C45A411FA1C1}">
      <formula1>0</formula1>
      <formula2>9999999999</formula2>
    </dataValidation>
    <dataValidation type="whole" imeMode="halfAlpha" allowBlank="1" showInputMessage="1" showErrorMessage="1" error="有効な数字を入力してください" sqref="P251" xr:uid="{C2623280-5B6F-4FD9-AF05-4626F6A0CA70}">
      <formula1>0</formula1>
      <formula2>9999999999</formula2>
    </dataValidation>
    <dataValidation type="whole" imeMode="halfAlpha" allowBlank="1" showInputMessage="1" showErrorMessage="1" error="有効な数字を入力してください" sqref="Q251:S251" xr:uid="{2FD91D50-E099-4E84-B3BE-AEE8BAEB5A7B}">
      <formula1>-9999999999</formula1>
      <formula2>9999999999</formula2>
    </dataValidation>
    <dataValidation type="list" imeMode="halfAlpha" allowBlank="1" showInputMessage="1" showErrorMessage="1" error="リストから選択してください" sqref="H252:I252" xr:uid="{D4A33E65-5DA9-496A-B4BC-4EE584A23F07}">
      <formula1>"①,②,③,　"</formula1>
    </dataValidation>
    <dataValidation type="list" imeMode="halfAlpha" allowBlank="1" showInputMessage="1" showErrorMessage="1" error="リストから選択してください" sqref="J252" xr:uid="{AF7747B2-7316-4039-A37D-A45518CF4D00}">
      <formula1>"一般,特定,　"</formula1>
    </dataValidation>
    <dataValidation type="whole" imeMode="halfAlpha" allowBlank="1" showInputMessage="1" showErrorMessage="1" error="有効な数字を入力してください" sqref="K252:M252" xr:uid="{019BD7B7-862C-4A19-A645-CCDF6DB7C461}">
      <formula1>-9999999999</formula1>
      <formula2>9999999999</formula2>
    </dataValidation>
    <dataValidation type="whole" imeMode="halfAlpha" allowBlank="1" showInputMessage="1" showErrorMessage="1" error="有効な数字を入力してください" sqref="N252" xr:uid="{41AC71CA-8E32-48A6-BBF1-7F4BE8DA9FF3}">
      <formula1>0</formula1>
      <formula2>9999999999</formula2>
    </dataValidation>
    <dataValidation type="whole" imeMode="halfAlpha" allowBlank="1" showInputMessage="1" showErrorMessage="1" error="有効な数字を入力してください" sqref="O252" xr:uid="{70D5BB3D-FFB8-4681-BF6A-82E5DCF044D4}">
      <formula1>0</formula1>
      <formula2>9999999999</formula2>
    </dataValidation>
    <dataValidation type="whole" imeMode="halfAlpha" allowBlank="1" showInputMessage="1" showErrorMessage="1" error="有効な数字を入力してください" sqref="P252" xr:uid="{C7E2EAF3-5633-4132-B022-028FB038A5E1}">
      <formula1>0</formula1>
      <formula2>9999999999</formula2>
    </dataValidation>
    <dataValidation type="whole" imeMode="halfAlpha" allowBlank="1" showInputMessage="1" showErrorMessage="1" error="有効な数字を入力してください" sqref="Q252:S252" xr:uid="{BA49BA1E-4CE4-45E4-A7F3-DD1202F7E94E}">
      <formula1>-9999999999</formula1>
      <formula2>9999999999</formula2>
    </dataValidation>
    <dataValidation type="list" imeMode="halfAlpha" allowBlank="1" showInputMessage="1" showErrorMessage="1" error="リストから選択してください" sqref="H253:I253" xr:uid="{0F0AB284-C30D-46C2-8CE2-A14E65F8BCAB}">
      <formula1>"①,②,③,　"</formula1>
    </dataValidation>
    <dataValidation type="list" imeMode="halfAlpha" allowBlank="1" showInputMessage="1" showErrorMessage="1" error="リストから選択してください" sqref="J253" xr:uid="{110251E1-CEAB-4843-A82F-C16AC3F1D0FF}">
      <formula1>"一般,特定,　"</formula1>
    </dataValidation>
    <dataValidation type="whole" imeMode="halfAlpha" allowBlank="1" showInputMessage="1" showErrorMessage="1" error="有効な数字を入力してください" sqref="K253:M253" xr:uid="{A5D720DB-04D5-4FBC-B7A8-2F8CA1E4CA64}">
      <formula1>-9999999999</formula1>
      <formula2>9999999999</formula2>
    </dataValidation>
    <dataValidation type="whole" imeMode="halfAlpha" allowBlank="1" showInputMessage="1" showErrorMessage="1" error="有効な数字を入力してください" sqref="N253" xr:uid="{57339940-E1BC-421B-A832-9E914B975196}">
      <formula1>0</formula1>
      <formula2>9999999999</formula2>
    </dataValidation>
    <dataValidation type="whole" imeMode="halfAlpha" allowBlank="1" showInputMessage="1" showErrorMessage="1" error="有効な数字を入力してください" sqref="O253" xr:uid="{AD6FBC3D-EF86-4613-A988-5006742FEECB}">
      <formula1>0</formula1>
      <formula2>9999999999</formula2>
    </dataValidation>
    <dataValidation type="whole" imeMode="halfAlpha" allowBlank="1" showInputMessage="1" showErrorMessage="1" error="有効な数字を入力してください" sqref="P253" xr:uid="{F785B986-D42F-4F80-8151-424041124E69}">
      <formula1>0</formula1>
      <formula2>9999999999</formula2>
    </dataValidation>
    <dataValidation type="whole" imeMode="halfAlpha" allowBlank="1" showInputMessage="1" showErrorMessage="1" error="有効な数字を入力してください" sqref="Q253:S253" xr:uid="{7DE41444-C6E5-4D1F-B394-022632112CE8}">
      <formula1>-9999999999</formula1>
      <formula2>9999999999</formula2>
    </dataValidation>
    <dataValidation type="list" imeMode="halfAlpha" allowBlank="1" showInputMessage="1" showErrorMessage="1" error="リストから選択してください" sqref="H254:I254" xr:uid="{3565EF96-B5AA-4698-B3C0-46A59C9C73DB}">
      <formula1>"①,②,③,　"</formula1>
    </dataValidation>
    <dataValidation type="list" imeMode="halfAlpha" allowBlank="1" showInputMessage="1" showErrorMessage="1" error="リストから選択してください" sqref="J254" xr:uid="{F6714DDF-66E3-46CE-A996-0EBFF7CDA118}">
      <formula1>"一般,特定,　"</formula1>
    </dataValidation>
    <dataValidation type="whole" imeMode="halfAlpha" allowBlank="1" showInputMessage="1" showErrorMessage="1" error="有効な数字を入力してください" sqref="K254:M254" xr:uid="{202F8F5D-6005-412D-97B6-32E53A990180}">
      <formula1>-9999999999</formula1>
      <formula2>9999999999</formula2>
    </dataValidation>
    <dataValidation type="whole" imeMode="halfAlpha" allowBlank="1" showInputMessage="1" showErrorMessage="1" error="有効な数字を入力してください" sqref="N254" xr:uid="{71D1F940-C300-4B81-B2A9-F57F34AC8189}">
      <formula1>0</formula1>
      <formula2>9999999999</formula2>
    </dataValidation>
    <dataValidation type="whole" imeMode="halfAlpha" allowBlank="1" showInputMessage="1" showErrorMessage="1" error="有効な数字を入力してください" sqref="O254" xr:uid="{C8D6DA5E-8288-4A1C-837D-97570B3DB9B9}">
      <formula1>0</formula1>
      <formula2>9999999999</formula2>
    </dataValidation>
    <dataValidation type="whole" imeMode="halfAlpha" allowBlank="1" showInputMessage="1" showErrorMessage="1" error="有効な数字を入力してください" sqref="P254" xr:uid="{61A35E71-EBEB-4200-83C9-277666E67908}">
      <formula1>0</formula1>
      <formula2>9999999999</formula2>
    </dataValidation>
    <dataValidation type="whole" imeMode="halfAlpha" allowBlank="1" showInputMessage="1" showErrorMessage="1" error="有効な数字を入力してください" sqref="Q254:S254" xr:uid="{5517B777-2653-49B6-B9D1-88C4ECDD350D}">
      <formula1>-9999999999</formula1>
      <formula2>9999999999</formula2>
    </dataValidation>
    <dataValidation type="list" imeMode="halfAlpha" allowBlank="1" showInputMessage="1" showErrorMessage="1" error="リストから選択してください" sqref="H255:I255" xr:uid="{02955B2E-8967-4CA6-8616-0FEE83940D09}">
      <formula1>"①,②,③,　"</formula1>
    </dataValidation>
    <dataValidation type="list" imeMode="halfAlpha" allowBlank="1" showInputMessage="1" showErrorMessage="1" error="リストから選択してください" sqref="J255" xr:uid="{645C975D-78D3-4DE1-89C9-CBCB8DCB59D9}">
      <formula1>"一般,特定,　"</formula1>
    </dataValidation>
    <dataValidation type="whole" imeMode="halfAlpha" allowBlank="1" showInputMessage="1" showErrorMessage="1" error="有効な数字を入力してください" sqref="K255:M255" xr:uid="{3B68B0F7-BC6D-49A8-8707-B406831AF485}">
      <formula1>-9999999999</formula1>
      <formula2>9999999999</formula2>
    </dataValidation>
    <dataValidation type="whole" imeMode="halfAlpha" allowBlank="1" showInputMessage="1" showErrorMessage="1" error="有効な数字を入力してください" sqref="N255" xr:uid="{9430ACDE-6683-4AD6-818F-902DBC185534}">
      <formula1>0</formula1>
      <formula2>9999999999</formula2>
    </dataValidation>
    <dataValidation type="whole" imeMode="halfAlpha" allowBlank="1" showInputMessage="1" showErrorMessage="1" error="有効な数字を入力してください" sqref="O255" xr:uid="{6709D073-2B99-4ADD-AFA1-78EB900413ED}">
      <formula1>0</formula1>
      <formula2>9999999999</formula2>
    </dataValidation>
    <dataValidation type="whole" imeMode="halfAlpha" allowBlank="1" showInputMessage="1" showErrorMessage="1" error="有効な数字を入力してください" sqref="P255" xr:uid="{3E30E8C0-2AD9-4EF1-8E7B-A1881887CEC1}">
      <formula1>0</formula1>
      <formula2>9999999999</formula2>
    </dataValidation>
    <dataValidation type="whole" imeMode="halfAlpha" allowBlank="1" showInputMessage="1" showErrorMessage="1" error="有効な数字を入力してください" sqref="Q255:S255" xr:uid="{185BE22A-DA47-469F-B2AA-F105278F69DD}">
      <formula1>-9999999999</formula1>
      <formula2>9999999999</formula2>
    </dataValidation>
    <dataValidation type="list" imeMode="halfAlpha" allowBlank="1" showInputMessage="1" showErrorMessage="1" error="リストから選択してください" sqref="H256:I256" xr:uid="{86CADD09-F7BC-4CE1-913D-FB380D47F9DF}">
      <formula1>"①,②,③,　"</formula1>
    </dataValidation>
    <dataValidation type="list" imeMode="halfAlpha" allowBlank="1" showInputMessage="1" showErrorMessage="1" error="リストから選択してください" sqref="J256" xr:uid="{384E6F30-86E8-4537-8E32-6E9D61366BBE}">
      <formula1>"一般,特定,　"</formula1>
    </dataValidation>
    <dataValidation type="whole" imeMode="halfAlpha" allowBlank="1" showInputMessage="1" showErrorMessage="1" error="有効な数字を入力してください" sqref="K256:M256" xr:uid="{EDE8520F-627D-4B03-A435-C75E774A8560}">
      <formula1>-9999999999</formula1>
      <formula2>9999999999</formula2>
    </dataValidation>
    <dataValidation type="whole" imeMode="halfAlpha" allowBlank="1" showInputMessage="1" showErrorMessage="1" error="有効な数字を入力してください" sqref="N256" xr:uid="{959A63F4-875D-41BD-8908-65E0AD9CC31C}">
      <formula1>0</formula1>
      <formula2>9999999999</formula2>
    </dataValidation>
    <dataValidation type="whole" imeMode="halfAlpha" allowBlank="1" showInputMessage="1" showErrorMessage="1" error="有効な数字を入力してください" sqref="O256" xr:uid="{68D89149-7897-4FDA-9A47-D547026AD35C}">
      <formula1>0</formula1>
      <formula2>9999999999</formula2>
    </dataValidation>
    <dataValidation type="whole" imeMode="halfAlpha" allowBlank="1" showInputMessage="1" showErrorMessage="1" error="有効な数字を入力してください" sqref="P256" xr:uid="{9FF7BAC8-6305-431E-86FA-185C0789528C}">
      <formula1>0</formula1>
      <formula2>9999999999</formula2>
    </dataValidation>
    <dataValidation type="whole" imeMode="halfAlpha" allowBlank="1" showInputMessage="1" showErrorMessage="1" error="有効な数字を入力してください" sqref="Q256:S256" xr:uid="{7AC0868F-38C0-4991-B250-21AFA5322F92}">
      <formula1>-9999999999</formula1>
      <formula2>9999999999</formula2>
    </dataValidation>
    <dataValidation type="list" imeMode="halfAlpha" allowBlank="1" showInputMessage="1" showErrorMessage="1" error="リストから選択してください" sqref="H257:I257" xr:uid="{2C8D475B-FB6A-404F-B2D2-05DC059C2411}">
      <formula1>"①,②,③,　"</formula1>
    </dataValidation>
    <dataValidation type="list" imeMode="halfAlpha" allowBlank="1" showInputMessage="1" showErrorMessage="1" error="リストから選択してください" sqref="J257" xr:uid="{9BDCC19A-CD1E-457F-A619-5BF5B2FCC88E}">
      <formula1>"一般,特定,　"</formula1>
    </dataValidation>
    <dataValidation type="whole" imeMode="halfAlpha" allowBlank="1" showInputMessage="1" showErrorMessage="1" error="有効な数字を入力してください" sqref="K257:M257" xr:uid="{07ACCCF2-0FB2-4201-99CF-62903158AF03}">
      <formula1>-9999999999</formula1>
      <formula2>9999999999</formula2>
    </dataValidation>
    <dataValidation type="whole" imeMode="halfAlpha" allowBlank="1" showInputMessage="1" showErrorMessage="1" error="有効な数字を入力してください" sqref="N257" xr:uid="{B5D556A2-91AA-4A52-B6D2-9A106BD01E31}">
      <formula1>0</formula1>
      <formula2>9999999999</formula2>
    </dataValidation>
    <dataValidation type="whole" imeMode="halfAlpha" allowBlank="1" showInputMessage="1" showErrorMessage="1" error="有効な数字を入力してください" sqref="O257" xr:uid="{61FF33C8-50C3-418B-BF15-B0C627D6E946}">
      <formula1>0</formula1>
      <formula2>9999999999</formula2>
    </dataValidation>
    <dataValidation type="whole" imeMode="halfAlpha" allowBlank="1" showInputMessage="1" showErrorMessage="1" error="有効な数字を入力してください" sqref="P257" xr:uid="{B5AF198C-CF78-4DDB-A2B0-60B723CFAF9B}">
      <formula1>0</formula1>
      <formula2>9999999999</formula2>
    </dataValidation>
    <dataValidation type="whole" imeMode="halfAlpha" allowBlank="1" showInputMessage="1" showErrorMessage="1" error="有効な数字を入力してください" sqref="Q257:S257" xr:uid="{EAC1C1A8-7BE0-48E7-9F8D-A38D88CBEACE}">
      <formula1>-9999999999</formula1>
      <formula2>9999999999</formula2>
    </dataValidation>
    <dataValidation type="list" imeMode="halfAlpha" allowBlank="1" showInputMessage="1" showErrorMessage="1" error="リストから選択してください" sqref="H258:I258" xr:uid="{99A46FE4-2048-4C47-95CC-7E8FCC8D0E1C}">
      <formula1>"①,②,③,　"</formula1>
    </dataValidation>
    <dataValidation type="list" imeMode="halfAlpha" allowBlank="1" showInputMessage="1" showErrorMessage="1" error="リストから選択してください" sqref="J258" xr:uid="{F72215FA-A6AD-4108-866A-F6D35A99DB2D}">
      <formula1>"一般,特定,　"</formula1>
    </dataValidation>
    <dataValidation type="whole" imeMode="halfAlpha" allowBlank="1" showInputMessage="1" showErrorMessage="1" error="有効な数字を入力してください" sqref="K258:M258" xr:uid="{43225897-B112-46CC-A264-CE1C9DE63479}">
      <formula1>-9999999999</formula1>
      <formula2>9999999999</formula2>
    </dataValidation>
    <dataValidation type="whole" imeMode="halfAlpha" allowBlank="1" showInputMessage="1" showErrorMessage="1" error="有効な数字を入力してください" sqref="N258" xr:uid="{51E7130C-C046-4A7F-865D-046E5B98F26C}">
      <formula1>0</formula1>
      <formula2>9999999999</formula2>
    </dataValidation>
    <dataValidation type="whole" imeMode="halfAlpha" allowBlank="1" showInputMessage="1" showErrorMessage="1" error="有効な数字を入力してください" sqref="O258" xr:uid="{021FCD73-C2D0-434F-9C63-52E518438770}">
      <formula1>0</formula1>
      <formula2>9999999999</formula2>
    </dataValidation>
    <dataValidation type="whole" imeMode="halfAlpha" allowBlank="1" showInputMessage="1" showErrorMessage="1" error="有効な数字を入力してください" sqref="P258" xr:uid="{7C3DA66B-9D05-487E-8F10-EF3037890489}">
      <formula1>0</formula1>
      <formula2>9999999999</formula2>
    </dataValidation>
    <dataValidation type="whole" imeMode="halfAlpha" allowBlank="1" showInputMessage="1" showErrorMessage="1" error="有効な数字を入力してください" sqref="Q258:S258" xr:uid="{382576D5-EAAC-433E-923B-1D35EBBA9CBD}">
      <formula1>-9999999999</formula1>
      <formula2>9999999999</formula2>
    </dataValidation>
    <dataValidation type="list" imeMode="halfAlpha" allowBlank="1" showInputMessage="1" showErrorMessage="1" error="リストから選択してください" sqref="H259:I259" xr:uid="{DDBB4FB5-7671-4631-B5EF-85F5B359F186}">
      <formula1>"①,②,③,　"</formula1>
    </dataValidation>
    <dataValidation type="list" imeMode="halfAlpha" allowBlank="1" showInputMessage="1" showErrorMessage="1" error="リストから選択してください" sqref="J259" xr:uid="{C2DCA31E-50C6-4D01-AF2C-820C257D46B9}">
      <formula1>"一般,特定,　"</formula1>
    </dataValidation>
    <dataValidation type="whole" imeMode="halfAlpha" allowBlank="1" showInputMessage="1" showErrorMessage="1" error="有効な数字を入力してください" sqref="K259:M259" xr:uid="{AE0A37FB-7B96-48F5-A889-EF810EDD0279}">
      <formula1>-9999999999</formula1>
      <formula2>9999999999</formula2>
    </dataValidation>
    <dataValidation type="whole" imeMode="halfAlpha" allowBlank="1" showInputMessage="1" showErrorMessage="1" error="有効な数字を入力してください" sqref="N259" xr:uid="{5FAF8B08-89BF-42BC-A9ED-C9E03D3F941E}">
      <formula1>0</formula1>
      <formula2>9999999999</formula2>
    </dataValidation>
    <dataValidation type="whole" imeMode="halfAlpha" allowBlank="1" showInputMessage="1" showErrorMessage="1" error="有効な数字を入力してください" sqref="O259" xr:uid="{3DA684F6-62DE-4459-B9F9-8E254B8B5E96}">
      <formula1>0</formula1>
      <formula2>9999999999</formula2>
    </dataValidation>
    <dataValidation type="whole" imeMode="halfAlpha" allowBlank="1" showInputMessage="1" showErrorMessage="1" error="有効な数字を入力してください" sqref="P259" xr:uid="{3031082A-8D8E-4E97-9FE0-30A083F4A27B}">
      <formula1>0</formula1>
      <formula2>9999999999</formula2>
    </dataValidation>
    <dataValidation type="whole" imeMode="halfAlpha" allowBlank="1" showInputMessage="1" showErrorMessage="1" error="有効な数字を入力してください" sqref="Q259:S259" xr:uid="{4D6D5927-578B-4CDA-B8E9-D3054005509F}">
      <formula1>-9999999999</formula1>
      <formula2>9999999999</formula2>
    </dataValidation>
    <dataValidation type="list" imeMode="halfAlpha" allowBlank="1" showInputMessage="1" showErrorMessage="1" error="リストから選択してください" sqref="H260:I260" xr:uid="{DA80A205-3376-41B5-95F7-CEC90CF3443D}">
      <formula1>"①,②,③,　"</formula1>
    </dataValidation>
    <dataValidation type="list" imeMode="halfAlpha" allowBlank="1" showInputMessage="1" showErrorMessage="1" error="リストから選択してください" sqref="J260" xr:uid="{F6D1B37A-B55B-4EC6-8719-5EE36F86B433}">
      <formula1>"一般,特定,　"</formula1>
    </dataValidation>
    <dataValidation type="whole" imeMode="halfAlpha" allowBlank="1" showInputMessage="1" showErrorMessage="1" error="有効な数字を入力してください" sqref="K260:M260" xr:uid="{290DE696-BD42-4B2A-9FA4-25E5E08B698B}">
      <formula1>-9999999999</formula1>
      <formula2>9999999999</formula2>
    </dataValidation>
    <dataValidation type="whole" imeMode="halfAlpha" allowBlank="1" showInputMessage="1" showErrorMessage="1" error="有効な数字を入力してください" sqref="N260" xr:uid="{5C8A67ED-FC56-4C2B-9AA2-B8EF15E2A97E}">
      <formula1>0</formula1>
      <formula2>9999999999</formula2>
    </dataValidation>
    <dataValidation type="whole" imeMode="halfAlpha" allowBlank="1" showInputMessage="1" showErrorMessage="1" error="有効な数字を入力してください" sqref="O260" xr:uid="{A152F08F-F530-49AD-8CCD-A42A0BEDD21C}">
      <formula1>0</formula1>
      <formula2>9999999999</formula2>
    </dataValidation>
    <dataValidation type="whole" imeMode="halfAlpha" allowBlank="1" showInputMessage="1" showErrorMessage="1" error="有効な数字を入力してください" sqref="P260" xr:uid="{04A3E26F-3F40-4D7C-A3A6-69F36D3FFCE1}">
      <formula1>0</formula1>
      <formula2>9999999999</formula2>
    </dataValidation>
    <dataValidation type="whole" imeMode="halfAlpha" allowBlank="1" showInputMessage="1" showErrorMessage="1" error="有効な数字を入力してください" sqref="Q260:S260" xr:uid="{63C6BC3B-46EB-4C09-9603-64819F10A8BB}">
      <formula1>-9999999999</formula1>
      <formula2>9999999999</formula2>
    </dataValidation>
    <dataValidation type="list" imeMode="halfAlpha" allowBlank="1" showInputMessage="1" showErrorMessage="1" error="リストから選択してください" sqref="H261:I261" xr:uid="{817083A3-1127-444A-A05D-EECFB6B6AFD8}">
      <formula1>"①,②,③,　"</formula1>
    </dataValidation>
    <dataValidation type="list" imeMode="halfAlpha" allowBlank="1" showInputMessage="1" showErrorMessage="1" error="リストから選択してください" sqref="J261" xr:uid="{F37E4D2A-73B3-4B2C-9E8A-29427E9B1D0E}">
      <formula1>"一般,特定,　"</formula1>
    </dataValidation>
    <dataValidation type="whole" imeMode="halfAlpha" allowBlank="1" showInputMessage="1" showErrorMessage="1" error="有効な数字を入力してください" sqref="K261:M261" xr:uid="{6B360EF3-A24C-4EFE-A01F-08E92BD1EB35}">
      <formula1>-9999999999</formula1>
      <formula2>9999999999</formula2>
    </dataValidation>
    <dataValidation type="whole" imeMode="halfAlpha" allowBlank="1" showInputMessage="1" showErrorMessage="1" error="有効な数字を入力してください" sqref="N261" xr:uid="{8642312D-1BA8-4E7A-9768-52B00B7C7714}">
      <formula1>0</formula1>
      <formula2>9999999999</formula2>
    </dataValidation>
    <dataValidation type="whole" imeMode="halfAlpha" allowBlank="1" showInputMessage="1" showErrorMessage="1" error="有効な数字を入力してください" sqref="O261" xr:uid="{9F4DC395-1BDC-49E9-8C7E-91CC9BA510CB}">
      <formula1>0</formula1>
      <formula2>9999999999</formula2>
    </dataValidation>
    <dataValidation type="whole" imeMode="halfAlpha" allowBlank="1" showInputMessage="1" showErrorMessage="1" error="有効な数字を入力してください" sqref="P261" xr:uid="{8BA3D1A0-FFD7-4C3E-9329-10554ED32DE1}">
      <formula1>0</formula1>
      <formula2>9999999999</formula2>
    </dataValidation>
    <dataValidation type="whole" imeMode="halfAlpha" allowBlank="1" showInputMessage="1" showErrorMessage="1" error="有効な数字を入力してください" sqref="Q261:S261" xr:uid="{91A00531-6135-4D10-8798-F18E98ABEF5C}">
      <formula1>-9999999999</formula1>
      <formula2>9999999999</formula2>
    </dataValidation>
    <dataValidation type="list" imeMode="halfAlpha" allowBlank="1" showInputMessage="1" showErrorMessage="1" error="リストから選択してください" sqref="H262:I262" xr:uid="{6EB411CA-2399-4C6C-A6CF-9870AD8B7A9B}">
      <formula1>"①,②,③,　"</formula1>
    </dataValidation>
    <dataValidation type="list" imeMode="halfAlpha" allowBlank="1" showInputMessage="1" showErrorMessage="1" error="リストから選択してください" sqref="J262" xr:uid="{4D6A97CB-071C-4144-B869-845C2AA3801C}">
      <formula1>"一般,特定,　"</formula1>
    </dataValidation>
    <dataValidation type="whole" imeMode="halfAlpha" allowBlank="1" showInputMessage="1" showErrorMessage="1" error="有効な数字を入力してください" sqref="K262:M262" xr:uid="{C3B5D0A0-E05E-4FF4-BC45-710CECA05097}">
      <formula1>-9999999999</formula1>
      <formula2>9999999999</formula2>
    </dataValidation>
    <dataValidation type="whole" imeMode="halfAlpha" allowBlank="1" showInputMessage="1" showErrorMessage="1" error="有効な数字を入力してください" sqref="N262" xr:uid="{AF4E789C-CB8C-48AC-BFCE-EB1A68805B13}">
      <formula1>0</formula1>
      <formula2>9999999999</formula2>
    </dataValidation>
    <dataValidation type="whole" imeMode="halfAlpha" allowBlank="1" showInputMessage="1" showErrorMessage="1" error="有効な数字を入力してください" sqref="O262" xr:uid="{7C6CFB1E-B4DB-4985-8BD8-CBC1825C71AF}">
      <formula1>0</formula1>
      <formula2>9999999999</formula2>
    </dataValidation>
    <dataValidation type="whole" imeMode="halfAlpha" allowBlank="1" showInputMessage="1" showErrorMessage="1" error="有効な数字を入力してください" sqref="P262" xr:uid="{2B8AA5E7-6588-40D2-8B40-E27516D6C7DB}">
      <formula1>0</formula1>
      <formula2>9999999999</formula2>
    </dataValidation>
    <dataValidation type="whole" imeMode="halfAlpha" allowBlank="1" showInputMessage="1" showErrorMessage="1" error="有効な数字を入力してください" sqref="Q262:S262" xr:uid="{CE118BF6-D2C7-4E76-8B76-82CF31FAA493}">
      <formula1>-9999999999</formula1>
      <formula2>9999999999</formula2>
    </dataValidation>
    <dataValidation type="list" imeMode="halfAlpha" allowBlank="1" showInputMessage="1" showErrorMessage="1" error="リストから選択してください" sqref="H263:I263" xr:uid="{5E0F1032-C01D-4F1A-94DE-A4A08861255D}">
      <formula1>"①,②,③,　"</formula1>
    </dataValidation>
    <dataValidation type="list" imeMode="halfAlpha" allowBlank="1" showInputMessage="1" showErrorMessage="1" error="リストから選択してください" sqref="J263" xr:uid="{A797F527-E238-4FBD-8EC7-849E1F620D38}">
      <formula1>"一般,特定,　"</formula1>
    </dataValidation>
    <dataValidation type="whole" imeMode="halfAlpha" allowBlank="1" showInputMessage="1" showErrorMessage="1" error="有効な数字を入力してください" sqref="K263:M263" xr:uid="{537EA356-6301-4868-8EBD-EF2DE7785126}">
      <formula1>-9999999999</formula1>
      <formula2>9999999999</formula2>
    </dataValidation>
    <dataValidation type="whole" imeMode="halfAlpha" allowBlank="1" showInputMessage="1" showErrorMessage="1" error="有効な数字を入力してください" sqref="N263" xr:uid="{77E40F32-A3A9-4746-BC20-472E8D0F4C7C}">
      <formula1>0</formula1>
      <formula2>9999999999</formula2>
    </dataValidation>
    <dataValidation type="whole" imeMode="halfAlpha" allowBlank="1" showInputMessage="1" showErrorMessage="1" error="有効な数字を入力してください" sqref="O263" xr:uid="{C2BD7EED-23A8-4DE3-BB3F-F9F382077AD3}">
      <formula1>0</formula1>
      <formula2>9999999999</formula2>
    </dataValidation>
    <dataValidation type="whole" imeMode="halfAlpha" allowBlank="1" showInputMessage="1" showErrorMessage="1" error="有効な数字を入力してください" sqref="P263" xr:uid="{C934DB8F-2C99-4560-A14F-0E1686C869FD}">
      <formula1>0</formula1>
      <formula2>9999999999</formula2>
    </dataValidation>
    <dataValidation type="whole" imeMode="halfAlpha" allowBlank="1" showInputMessage="1" showErrorMessage="1" error="有効な数字を入力してください" sqref="Q263:S263" xr:uid="{F3A46D39-6BAC-4D12-A88C-2E09FA0A3C31}">
      <formula1>-9999999999</formula1>
      <formula2>9999999999</formula2>
    </dataValidation>
    <dataValidation type="list" imeMode="halfAlpha" allowBlank="1" showInputMessage="1" showErrorMessage="1" error="リストから選択してください" sqref="H264:I264" xr:uid="{4779EE5A-1EC8-4077-BDD5-8DF46C056872}">
      <formula1>"①,②,③,　"</formula1>
    </dataValidation>
    <dataValidation type="list" imeMode="halfAlpha" allowBlank="1" showInputMessage="1" showErrorMessage="1" error="リストから選択してください" sqref="J264" xr:uid="{F7EB5E87-DBBF-422B-8739-62474B64C8EB}">
      <formula1>"一般,特定,　"</formula1>
    </dataValidation>
    <dataValidation type="whole" imeMode="halfAlpha" allowBlank="1" showInputMessage="1" showErrorMessage="1" error="有効な数字を入力してください" sqref="K264:M264" xr:uid="{6F82394F-59E8-4CBA-BA83-0612DC4F1685}">
      <formula1>-9999999999</formula1>
      <formula2>9999999999</formula2>
    </dataValidation>
    <dataValidation type="whole" imeMode="halfAlpha" allowBlank="1" showInputMessage="1" showErrorMessage="1" error="有効な数字を入力してください" sqref="N264" xr:uid="{9ECE8124-AE5C-4B9C-BFB3-5E61F55E9313}">
      <formula1>0</formula1>
      <formula2>9999999999</formula2>
    </dataValidation>
    <dataValidation type="whole" imeMode="halfAlpha" allowBlank="1" showInputMessage="1" showErrorMessage="1" error="有効な数字を入力してください" sqref="O264" xr:uid="{3A9A78E7-4CD2-493F-8C94-6B71167A23DE}">
      <formula1>0</formula1>
      <formula2>9999999999</formula2>
    </dataValidation>
    <dataValidation type="whole" imeMode="halfAlpha" allowBlank="1" showInputMessage="1" showErrorMessage="1" error="有効な数字を入力してください" sqref="P264" xr:uid="{221276B4-A8AF-4FC0-9D8F-4E23F93C364F}">
      <formula1>0</formula1>
      <formula2>9999999999</formula2>
    </dataValidation>
    <dataValidation type="whole" imeMode="halfAlpha" allowBlank="1" showInputMessage="1" showErrorMessage="1" error="有効な数字を入力してください" sqref="Q264:S264" xr:uid="{8B85A097-586C-4F0B-9185-08412C133141}">
      <formula1>-9999999999</formula1>
      <formula2>9999999999</formula2>
    </dataValidation>
    <dataValidation type="list" imeMode="halfAlpha" allowBlank="1" showInputMessage="1" showErrorMessage="1" error="リストから選択してください" sqref="H265:I265" xr:uid="{B2D2B737-534C-4B66-8EF4-66184C599B44}">
      <formula1>"①,②,③,　"</formula1>
    </dataValidation>
    <dataValidation type="list" imeMode="halfAlpha" allowBlank="1" showInputMessage="1" showErrorMessage="1" error="リストから選択してください" sqref="J265" xr:uid="{E973EA8A-D5AA-4648-9262-F6AF300BD885}">
      <formula1>"一般,特定,　"</formula1>
    </dataValidation>
    <dataValidation type="whole" imeMode="halfAlpha" allowBlank="1" showInputMessage="1" showErrorMessage="1" error="有効な数字を入力してください" sqref="K265:M265" xr:uid="{E5A0AF0A-DB52-4963-BBE0-B48C1BE026EC}">
      <formula1>-9999999999</formula1>
      <formula2>9999999999</formula2>
    </dataValidation>
    <dataValidation type="whole" imeMode="halfAlpha" allowBlank="1" showInputMessage="1" showErrorMessage="1" error="有効な数字を入力してください" sqref="N265" xr:uid="{8D55975E-69ED-4366-A9A0-E1E4E8464B87}">
      <formula1>0</formula1>
      <formula2>9999999999</formula2>
    </dataValidation>
    <dataValidation type="whole" imeMode="halfAlpha" allowBlank="1" showInputMessage="1" showErrorMessage="1" error="有効な数字を入力してください" sqref="O265" xr:uid="{8AA11B90-3918-45BC-9C3E-D13B367A902D}">
      <formula1>0</formula1>
      <formula2>9999999999</formula2>
    </dataValidation>
    <dataValidation type="whole" imeMode="halfAlpha" allowBlank="1" showInputMessage="1" showErrorMessage="1" error="有効な数字を入力してください" sqref="P265" xr:uid="{B6CFAA51-E354-49A6-A251-6BBD80EC777B}">
      <formula1>0</formula1>
      <formula2>9999999999</formula2>
    </dataValidation>
    <dataValidation type="whole" imeMode="halfAlpha" allowBlank="1" showInputMessage="1" showErrorMessage="1" error="有効な数字を入力してください" sqref="Q265:S265" xr:uid="{404349EB-0356-4F95-A594-545999DBDEBB}">
      <formula1>-9999999999</formula1>
      <formula2>9999999999</formula2>
    </dataValidation>
    <dataValidation type="list" imeMode="halfAlpha" allowBlank="1" showInputMessage="1" showErrorMessage="1" error="リストから選択してください" sqref="H266:I266" xr:uid="{0E8C779D-AF21-4A4F-8BF0-1839173AA8B4}">
      <formula1>"①,②,③,　"</formula1>
    </dataValidation>
    <dataValidation type="list" imeMode="halfAlpha" allowBlank="1" showInputMessage="1" showErrorMessage="1" error="リストから選択してください" sqref="J266" xr:uid="{42A60ED6-65E8-45A2-987A-E85DEE5DF13F}">
      <formula1>"一般,特定,　"</formula1>
    </dataValidation>
    <dataValidation type="whole" imeMode="halfAlpha" allowBlank="1" showInputMessage="1" showErrorMessage="1" error="有効な数字を入力してください" sqref="K266:M266" xr:uid="{4DD3A48F-A116-4CD4-A5CD-D9F81E221AF4}">
      <formula1>-9999999999</formula1>
      <formula2>9999999999</formula2>
    </dataValidation>
    <dataValidation type="whole" imeMode="halfAlpha" allowBlank="1" showInputMessage="1" showErrorMessage="1" error="有効な数字を入力してください" sqref="N266" xr:uid="{AD15B4B3-3217-45A9-BBFE-A31E7995AC7D}">
      <formula1>0</formula1>
      <formula2>9999999999</formula2>
    </dataValidation>
    <dataValidation type="whole" imeMode="halfAlpha" allowBlank="1" showInputMessage="1" showErrorMessage="1" error="有効な数字を入力してください" sqref="O266" xr:uid="{4AA65E70-1622-4801-A565-582292DDBD31}">
      <formula1>0</formula1>
      <formula2>9999999999</formula2>
    </dataValidation>
    <dataValidation type="whole" imeMode="halfAlpha" allowBlank="1" showInputMessage="1" showErrorMessage="1" error="有効な数字を入力してください" sqref="P266" xr:uid="{DD5CE02D-2569-42E9-A129-C749ABB86C66}">
      <formula1>0</formula1>
      <formula2>9999999999</formula2>
    </dataValidation>
    <dataValidation type="whole" imeMode="halfAlpha" allowBlank="1" showInputMessage="1" showErrorMessage="1" error="有効な数字を入力してください" sqref="Q266:S266" xr:uid="{388C298E-8447-4138-8D4C-62553342B989}">
      <formula1>-9999999999</formula1>
      <formula2>9999999999</formula2>
    </dataValidation>
    <dataValidation type="list" imeMode="halfAlpha" allowBlank="1" showInputMessage="1" showErrorMessage="1" error="リストから選択してください" sqref="H267:I267" xr:uid="{D59C8C4B-F1F9-4B07-8ED7-D22F64915666}">
      <formula1>"①,②,③,　"</formula1>
    </dataValidation>
    <dataValidation type="list" imeMode="halfAlpha" allowBlank="1" showInputMessage="1" showErrorMessage="1" error="リストから選択してください" sqref="J267" xr:uid="{CED35358-5FB8-4412-BFA6-FC2545555945}">
      <formula1>"一般,特定,　"</formula1>
    </dataValidation>
    <dataValidation type="whole" imeMode="halfAlpha" allowBlank="1" showInputMessage="1" showErrorMessage="1" error="有効な数字を入力してください" sqref="K267:M267" xr:uid="{834D30D9-52EF-4F47-A6D0-BA07F7017D0A}">
      <formula1>-9999999999</formula1>
      <formula2>9999999999</formula2>
    </dataValidation>
    <dataValidation type="whole" imeMode="halfAlpha" allowBlank="1" showInputMessage="1" showErrorMessage="1" error="有効な数字を入力してください" sqref="N267" xr:uid="{0EF61067-6442-45B8-A5FE-2B8C4394005B}">
      <formula1>0</formula1>
      <formula2>9999999999</formula2>
    </dataValidation>
    <dataValidation type="whole" imeMode="halfAlpha" allowBlank="1" showInputMessage="1" showErrorMessage="1" error="有効な数字を入力してください" sqref="O267" xr:uid="{519ADD88-5C55-4506-BBAE-7EAA5A1CEC39}">
      <formula1>0</formula1>
      <formula2>9999999999</formula2>
    </dataValidation>
    <dataValidation type="whole" imeMode="halfAlpha" allowBlank="1" showInputMessage="1" showErrorMessage="1" error="有効な数字を入力してください" sqref="P267" xr:uid="{54948B0A-C5AC-4668-877D-BFD965D08C22}">
      <formula1>0</formula1>
      <formula2>9999999999</formula2>
    </dataValidation>
    <dataValidation type="whole" imeMode="halfAlpha" allowBlank="1" showInputMessage="1" showErrorMessage="1" error="有効な数字を入力してください" sqref="Q267:S267" xr:uid="{864E71A6-7C86-4175-8CBC-C9FA36D67199}">
      <formula1>-9999999999</formula1>
      <formula2>9999999999</formula2>
    </dataValidation>
    <dataValidation type="list" imeMode="halfAlpha" allowBlank="1" showInputMessage="1" showErrorMessage="1" error="リストから選択してください" sqref="H268:I268" xr:uid="{9E05CD16-5125-4B1F-BCDE-D09F9972A56A}">
      <formula1>"①,②,③,　"</formula1>
    </dataValidation>
    <dataValidation type="list" imeMode="halfAlpha" allowBlank="1" showInputMessage="1" showErrorMessage="1" error="リストから選択してください" sqref="J268" xr:uid="{17C6F1B1-D7C4-4FAF-9721-C165BE6F8389}">
      <formula1>"一般,特定,　"</formula1>
    </dataValidation>
    <dataValidation type="whole" imeMode="halfAlpha" allowBlank="1" showInputMessage="1" showErrorMessage="1" error="有効な数字を入力してください" sqref="K268:M268" xr:uid="{17C01BDE-ED67-4D20-BB10-BC4460A1BFF9}">
      <formula1>-9999999999</formula1>
      <formula2>9999999999</formula2>
    </dataValidation>
    <dataValidation type="whole" imeMode="halfAlpha" allowBlank="1" showInputMessage="1" showErrorMessage="1" error="有効な数字を入力してください" sqref="N268" xr:uid="{0C03F53B-0A87-41F4-A72C-5923EE3D11EA}">
      <formula1>0</formula1>
      <formula2>9999999999</formula2>
    </dataValidation>
    <dataValidation type="whole" imeMode="halfAlpha" allowBlank="1" showInputMessage="1" showErrorMessage="1" error="有効な数字を入力してください" sqref="O268" xr:uid="{3EB9F7E9-54D3-41BE-A8C5-3DD9A58D891B}">
      <formula1>0</formula1>
      <formula2>9999999999</formula2>
    </dataValidation>
    <dataValidation type="whole" imeMode="halfAlpha" allowBlank="1" showInputMessage="1" showErrorMessage="1" error="有効な数字を入力してください" sqref="P268" xr:uid="{DE503C2B-57E5-4D71-8065-73536680E560}">
      <formula1>0</formula1>
      <formula2>9999999999</formula2>
    </dataValidation>
    <dataValidation type="whole" imeMode="halfAlpha" allowBlank="1" showInputMessage="1" showErrorMessage="1" error="有効な数字を入力してください" sqref="Q268:S268" xr:uid="{7D9ABDDB-8F3D-421F-BB67-2BBB94677132}">
      <formula1>-9999999999</formula1>
      <formula2>9999999999</formula2>
    </dataValidation>
  </dataValidations>
  <pageMargins left="0.19685039370078741" right="0.19685039370078741" top="0.39370078740157483" bottom="0.19685039370078741" header="0.19685039370078741" footer="0.19685039370078741"/>
  <pageSetup paperSize="9" scale="69" fitToHeight="0" orientation="portrait" r:id="rId1"/>
  <headerFooter>
    <oddHeader>&amp;R&amp;8&amp;P/&amp;N</oddHeader>
  </headerFooter>
  <ignoredErrors>
    <ignoredError sqref="D240:D26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AC5E4-49E7-4E86-B4B3-7D01C82F23A7}">
  <sheetPr codeName="Sheet3"/>
  <dimension ref="A1:M58"/>
  <sheetViews>
    <sheetView showGridLines="0" zoomScaleNormal="100" workbookViewId="0">
      <pane ySplit="8" topLeftCell="A9" activePane="bottomLeft" state="frozen"/>
      <selection pane="bottomLeft" activeCell="B1" sqref="B1"/>
    </sheetView>
  </sheetViews>
  <sheetFormatPr defaultColWidth="2.375" defaultRowHeight="13.5" x14ac:dyDescent="0.15"/>
  <cols>
    <col min="1" max="1" width="9.375" style="295" hidden="1" customWidth="1"/>
    <col min="2" max="3" width="3.75" style="299" customWidth="1"/>
    <col min="4" max="4" width="16.75" style="299" customWidth="1"/>
    <col min="5" max="6" width="22.625" style="299" customWidth="1"/>
    <col min="7" max="7" width="6" style="299" customWidth="1"/>
    <col min="8" max="8" width="19.75" style="299" customWidth="1"/>
    <col min="9" max="9" width="14.875" style="299" customWidth="1"/>
    <col min="10" max="10" width="38.375" style="299" hidden="1" customWidth="1"/>
    <col min="11" max="11" width="38.375" style="299" customWidth="1"/>
    <col min="12" max="12" width="2.375" style="299"/>
    <col min="13" max="13" width="13.375" style="299" hidden="1" customWidth="1"/>
    <col min="14" max="16384" width="2.375" style="299"/>
  </cols>
  <sheetData>
    <row r="1" spans="1:13" s="296" customFormat="1" ht="30" customHeight="1" x14ac:dyDescent="0.15">
      <c r="A1" s="325" t="s">
        <v>223</v>
      </c>
      <c r="C1" s="297" t="s">
        <v>234</v>
      </c>
      <c r="D1" s="297"/>
      <c r="E1" s="297"/>
      <c r="F1" s="297"/>
      <c r="G1" s="297"/>
      <c r="H1" s="297"/>
      <c r="I1" s="297"/>
      <c r="J1" s="297"/>
      <c r="K1" s="326" t="s">
        <v>235</v>
      </c>
      <c r="L1" s="91"/>
    </row>
    <row r="2" spans="1:13" s="296" customFormat="1" ht="15" hidden="1" customHeight="1" x14ac:dyDescent="0.15">
      <c r="A2" s="325" t="s">
        <v>236</v>
      </c>
      <c r="C2" s="298"/>
      <c r="D2" s="298"/>
      <c r="E2" s="298"/>
      <c r="F2" s="298"/>
      <c r="G2" s="298"/>
      <c r="H2" s="298"/>
      <c r="I2" s="298"/>
      <c r="J2" s="298"/>
      <c r="K2" s="91"/>
      <c r="L2" s="91"/>
    </row>
    <row r="3" spans="1:13" ht="15" customHeight="1" x14ac:dyDescent="0.15">
      <c r="A3" s="325" t="s">
        <v>237</v>
      </c>
      <c r="C3" s="300" t="s">
        <v>238</v>
      </c>
      <c r="D3" s="300"/>
      <c r="E3" s="300"/>
      <c r="F3" s="300"/>
      <c r="G3" s="300"/>
      <c r="H3" s="300"/>
      <c r="I3" s="300"/>
      <c r="J3" s="300"/>
      <c r="K3" s="300"/>
    </row>
    <row r="4" spans="1:13" ht="52.5" customHeight="1" x14ac:dyDescent="0.15">
      <c r="C4" s="301" t="s">
        <v>239</v>
      </c>
      <c r="D4" s="301"/>
      <c r="E4" s="301"/>
      <c r="F4" s="301"/>
      <c r="G4" s="301"/>
      <c r="H4" s="301"/>
      <c r="I4" s="301"/>
      <c r="J4" s="301"/>
      <c r="K4" s="301"/>
    </row>
    <row r="5" spans="1:13" ht="15" hidden="1" customHeight="1" x14ac:dyDescent="0.15">
      <c r="C5" s="115"/>
      <c r="D5" s="119"/>
      <c r="E5" s="119"/>
      <c r="F5" s="119"/>
      <c r="G5" s="119"/>
      <c r="H5" s="119"/>
      <c r="I5" s="119"/>
      <c r="J5" s="119"/>
      <c r="K5" s="119"/>
    </row>
    <row r="6" spans="1:13" ht="15" hidden="1" customHeight="1" x14ac:dyDescent="0.15">
      <c r="C6" s="115"/>
      <c r="D6" s="119"/>
      <c r="E6" s="119"/>
      <c r="F6" s="119"/>
      <c r="G6" s="119"/>
      <c r="H6" s="119"/>
      <c r="I6" s="119"/>
      <c r="J6" s="119"/>
      <c r="K6" s="119"/>
    </row>
    <row r="7" spans="1:13" ht="15" hidden="1" customHeight="1" x14ac:dyDescent="0.15">
      <c r="C7" s="115"/>
      <c r="D7" s="119"/>
      <c r="E7" s="119"/>
      <c r="F7" s="119"/>
      <c r="G7" s="119"/>
      <c r="H7" s="119"/>
      <c r="I7" s="119"/>
      <c r="J7" s="119"/>
      <c r="K7" s="119"/>
    </row>
    <row r="8" spans="1:13" s="302" customFormat="1" ht="30.75" customHeight="1" x14ac:dyDescent="0.15">
      <c r="A8" s="295"/>
      <c r="C8" s="303"/>
      <c r="D8" s="304" t="s">
        <v>240</v>
      </c>
      <c r="E8" s="304" t="s">
        <v>241</v>
      </c>
      <c r="F8" s="304" t="s">
        <v>242</v>
      </c>
      <c r="G8" s="305" t="s">
        <v>243</v>
      </c>
      <c r="H8" s="305" t="str">
        <f>"生年月日
" &amp; 日付例_s</f>
        <v>生年月日
例)2026/4/1</v>
      </c>
      <c r="I8" s="306" t="s">
        <v>244</v>
      </c>
      <c r="J8" s="306" t="s">
        <v>245</v>
      </c>
      <c r="K8" s="307" t="s">
        <v>246</v>
      </c>
      <c r="M8" s="302">
        <f>COUNTIF(M9:M58,"&gt;0")</f>
        <v>0</v>
      </c>
    </row>
    <row r="9" spans="1:13" s="302" customFormat="1" ht="18" customHeight="1" x14ac:dyDescent="0.15">
      <c r="A9" s="295">
        <f t="shared" ref="A9:A40" si="0">IFERROR(IF(AND(OR($C9=1,AND($C9&gt;1,$M9&gt;0)), OR(TRIM($D9)="",TRIM($E9)="",TRIM($F9)="",TRIM($G9)="",TRIM($H9)="")),1001,0),3)</f>
        <v>1001</v>
      </c>
      <c r="C9" s="308">
        <v>1</v>
      </c>
      <c r="D9" s="5"/>
      <c r="E9" s="6"/>
      <c r="F9" s="5"/>
      <c r="G9" s="7"/>
      <c r="H9" s="8"/>
      <c r="I9" s="7"/>
      <c r="J9" s="9"/>
      <c r="K9" s="5"/>
      <c r="M9" s="302">
        <f>COUNTA($D9:$F9,$H9,$J9:$K9)+IF(TRIM($G9)="",0,1)+IF(TRIM($I9)="",0,1)</f>
        <v>0</v>
      </c>
    </row>
    <row r="10" spans="1:13" s="302" customFormat="1" ht="18" customHeight="1" x14ac:dyDescent="0.15">
      <c r="A10" s="295">
        <f t="shared" si="0"/>
        <v>0</v>
      </c>
      <c r="B10" s="309"/>
      <c r="C10" s="310">
        <v>2</v>
      </c>
      <c r="D10" s="10"/>
      <c r="E10" s="11"/>
      <c r="F10" s="10"/>
      <c r="G10" s="11"/>
      <c r="H10" s="12"/>
      <c r="I10" s="11"/>
      <c r="J10" s="13"/>
      <c r="K10" s="10"/>
      <c r="M10" s="302">
        <f t="shared" ref="M10:M58" si="1">COUNTA($D10:$F10,$H10,$J10:$K10)+IF(TRIM($G10)="",0,1)+IF(TRIM($I10)="",0,1)</f>
        <v>0</v>
      </c>
    </row>
    <row r="11" spans="1:13" s="302" customFormat="1" ht="18" customHeight="1" x14ac:dyDescent="0.15">
      <c r="A11" s="295">
        <f t="shared" si="0"/>
        <v>0</v>
      </c>
      <c r="B11" s="309"/>
      <c r="C11" s="310">
        <v>3</v>
      </c>
      <c r="D11" s="10"/>
      <c r="E11" s="11"/>
      <c r="F11" s="10"/>
      <c r="G11" s="11"/>
      <c r="H11" s="12"/>
      <c r="I11" s="11"/>
      <c r="J11" s="13"/>
      <c r="K11" s="10"/>
      <c r="M11" s="302">
        <f t="shared" si="1"/>
        <v>0</v>
      </c>
    </row>
    <row r="12" spans="1:13" s="302" customFormat="1" ht="18" customHeight="1" x14ac:dyDescent="0.15">
      <c r="A12" s="295">
        <f t="shared" si="0"/>
        <v>0</v>
      </c>
      <c r="B12" s="309"/>
      <c r="C12" s="310">
        <v>4</v>
      </c>
      <c r="D12" s="10"/>
      <c r="E12" s="11"/>
      <c r="F12" s="10"/>
      <c r="G12" s="11"/>
      <c r="H12" s="12"/>
      <c r="I12" s="11"/>
      <c r="J12" s="13"/>
      <c r="K12" s="10"/>
      <c r="M12" s="302">
        <f t="shared" si="1"/>
        <v>0</v>
      </c>
    </row>
    <row r="13" spans="1:13" s="302" customFormat="1" ht="18" customHeight="1" x14ac:dyDescent="0.15">
      <c r="A13" s="295">
        <f t="shared" si="0"/>
        <v>0</v>
      </c>
      <c r="B13" s="309"/>
      <c r="C13" s="310">
        <v>5</v>
      </c>
      <c r="D13" s="10"/>
      <c r="E13" s="11"/>
      <c r="F13" s="10"/>
      <c r="G13" s="11"/>
      <c r="H13" s="12"/>
      <c r="I13" s="11"/>
      <c r="J13" s="13"/>
      <c r="K13" s="10"/>
      <c r="M13" s="302">
        <f t="shared" si="1"/>
        <v>0</v>
      </c>
    </row>
    <row r="14" spans="1:13" s="302" customFormat="1" ht="18" customHeight="1" x14ac:dyDescent="0.15">
      <c r="A14" s="295">
        <f t="shared" si="0"/>
        <v>0</v>
      </c>
      <c r="B14" s="309"/>
      <c r="C14" s="310">
        <v>6</v>
      </c>
      <c r="D14" s="10"/>
      <c r="E14" s="11"/>
      <c r="F14" s="10"/>
      <c r="G14" s="11"/>
      <c r="H14" s="12"/>
      <c r="I14" s="11"/>
      <c r="J14" s="13"/>
      <c r="K14" s="10"/>
      <c r="M14" s="302">
        <f t="shared" si="1"/>
        <v>0</v>
      </c>
    </row>
    <row r="15" spans="1:13" s="302" customFormat="1" ht="18" customHeight="1" x14ac:dyDescent="0.15">
      <c r="A15" s="295">
        <f t="shared" si="0"/>
        <v>0</v>
      </c>
      <c r="B15" s="309"/>
      <c r="C15" s="310">
        <v>7</v>
      </c>
      <c r="D15" s="10"/>
      <c r="E15" s="11"/>
      <c r="F15" s="10"/>
      <c r="G15" s="11"/>
      <c r="H15" s="12"/>
      <c r="I15" s="11"/>
      <c r="J15" s="13"/>
      <c r="K15" s="10"/>
      <c r="M15" s="302">
        <f t="shared" si="1"/>
        <v>0</v>
      </c>
    </row>
    <row r="16" spans="1:13" s="302" customFormat="1" ht="18" customHeight="1" x14ac:dyDescent="0.15">
      <c r="A16" s="295">
        <f t="shared" si="0"/>
        <v>0</v>
      </c>
      <c r="B16" s="309"/>
      <c r="C16" s="310">
        <v>8</v>
      </c>
      <c r="D16" s="10"/>
      <c r="E16" s="11"/>
      <c r="F16" s="10"/>
      <c r="G16" s="11"/>
      <c r="H16" s="12"/>
      <c r="I16" s="11"/>
      <c r="J16" s="13"/>
      <c r="K16" s="10"/>
      <c r="M16" s="302">
        <f t="shared" si="1"/>
        <v>0</v>
      </c>
    </row>
    <row r="17" spans="1:13" s="302" customFormat="1" ht="18" customHeight="1" x14ac:dyDescent="0.15">
      <c r="A17" s="295">
        <f t="shared" si="0"/>
        <v>0</v>
      </c>
      <c r="B17" s="309"/>
      <c r="C17" s="310">
        <v>9</v>
      </c>
      <c r="D17" s="10"/>
      <c r="E17" s="11"/>
      <c r="F17" s="10"/>
      <c r="G17" s="11"/>
      <c r="H17" s="12"/>
      <c r="I17" s="11"/>
      <c r="J17" s="13"/>
      <c r="K17" s="10"/>
      <c r="M17" s="302">
        <f t="shared" si="1"/>
        <v>0</v>
      </c>
    </row>
    <row r="18" spans="1:13" s="302" customFormat="1" ht="18" customHeight="1" x14ac:dyDescent="0.15">
      <c r="A18" s="295">
        <f t="shared" si="0"/>
        <v>0</v>
      </c>
      <c r="B18" s="309"/>
      <c r="C18" s="310">
        <v>10</v>
      </c>
      <c r="D18" s="10"/>
      <c r="E18" s="11"/>
      <c r="F18" s="10"/>
      <c r="G18" s="11"/>
      <c r="H18" s="12"/>
      <c r="I18" s="11"/>
      <c r="J18" s="13"/>
      <c r="K18" s="10"/>
      <c r="M18" s="302">
        <f t="shared" si="1"/>
        <v>0</v>
      </c>
    </row>
    <row r="19" spans="1:13" s="302" customFormat="1" ht="18" customHeight="1" x14ac:dyDescent="0.15">
      <c r="A19" s="295">
        <f t="shared" si="0"/>
        <v>0</v>
      </c>
      <c r="B19" s="309"/>
      <c r="C19" s="310">
        <v>11</v>
      </c>
      <c r="D19" s="10"/>
      <c r="E19" s="11"/>
      <c r="F19" s="10"/>
      <c r="G19" s="11"/>
      <c r="H19" s="12"/>
      <c r="I19" s="11"/>
      <c r="J19" s="13"/>
      <c r="K19" s="10"/>
      <c r="M19" s="302">
        <f t="shared" si="1"/>
        <v>0</v>
      </c>
    </row>
    <row r="20" spans="1:13" s="302" customFormat="1" ht="18" customHeight="1" x14ac:dyDescent="0.15">
      <c r="A20" s="295">
        <f t="shared" si="0"/>
        <v>0</v>
      </c>
      <c r="B20" s="309"/>
      <c r="C20" s="310">
        <v>12</v>
      </c>
      <c r="D20" s="10"/>
      <c r="E20" s="11"/>
      <c r="F20" s="10"/>
      <c r="G20" s="11"/>
      <c r="H20" s="12"/>
      <c r="I20" s="11"/>
      <c r="J20" s="13"/>
      <c r="K20" s="10"/>
      <c r="M20" s="302">
        <f t="shared" si="1"/>
        <v>0</v>
      </c>
    </row>
    <row r="21" spans="1:13" s="302" customFormat="1" ht="18" customHeight="1" x14ac:dyDescent="0.15">
      <c r="A21" s="295">
        <f t="shared" si="0"/>
        <v>0</v>
      </c>
      <c r="B21" s="309"/>
      <c r="C21" s="310">
        <v>13</v>
      </c>
      <c r="D21" s="10"/>
      <c r="E21" s="11"/>
      <c r="F21" s="10"/>
      <c r="G21" s="11"/>
      <c r="H21" s="12"/>
      <c r="I21" s="11"/>
      <c r="J21" s="13"/>
      <c r="K21" s="10"/>
      <c r="M21" s="302">
        <f t="shared" si="1"/>
        <v>0</v>
      </c>
    </row>
    <row r="22" spans="1:13" s="302" customFormat="1" ht="18" customHeight="1" x14ac:dyDescent="0.15">
      <c r="A22" s="295">
        <f t="shared" si="0"/>
        <v>0</v>
      </c>
      <c r="B22" s="309"/>
      <c r="C22" s="310">
        <v>14</v>
      </c>
      <c r="D22" s="10"/>
      <c r="E22" s="11"/>
      <c r="F22" s="10"/>
      <c r="G22" s="11"/>
      <c r="H22" s="12"/>
      <c r="I22" s="11"/>
      <c r="J22" s="13"/>
      <c r="K22" s="10"/>
      <c r="M22" s="302">
        <f t="shared" si="1"/>
        <v>0</v>
      </c>
    </row>
    <row r="23" spans="1:13" s="302" customFormat="1" ht="18" customHeight="1" x14ac:dyDescent="0.15">
      <c r="A23" s="295">
        <f t="shared" si="0"/>
        <v>0</v>
      </c>
      <c r="B23" s="309"/>
      <c r="C23" s="310">
        <v>15</v>
      </c>
      <c r="D23" s="10"/>
      <c r="E23" s="11"/>
      <c r="F23" s="10"/>
      <c r="G23" s="11"/>
      <c r="H23" s="12"/>
      <c r="I23" s="11"/>
      <c r="J23" s="13"/>
      <c r="K23" s="10"/>
      <c r="M23" s="302">
        <f t="shared" si="1"/>
        <v>0</v>
      </c>
    </row>
    <row r="24" spans="1:13" s="302" customFormat="1" ht="18" customHeight="1" x14ac:dyDescent="0.15">
      <c r="A24" s="295">
        <f t="shared" si="0"/>
        <v>0</v>
      </c>
      <c r="B24" s="309"/>
      <c r="C24" s="310">
        <v>16</v>
      </c>
      <c r="D24" s="10"/>
      <c r="E24" s="11"/>
      <c r="F24" s="10"/>
      <c r="G24" s="11"/>
      <c r="H24" s="12"/>
      <c r="I24" s="11"/>
      <c r="J24" s="13"/>
      <c r="K24" s="10"/>
      <c r="M24" s="302">
        <f t="shared" si="1"/>
        <v>0</v>
      </c>
    </row>
    <row r="25" spans="1:13" s="302" customFormat="1" ht="18" customHeight="1" x14ac:dyDescent="0.15">
      <c r="A25" s="295">
        <f t="shared" si="0"/>
        <v>0</v>
      </c>
      <c r="B25" s="309"/>
      <c r="C25" s="310">
        <v>17</v>
      </c>
      <c r="D25" s="10"/>
      <c r="E25" s="11"/>
      <c r="F25" s="10"/>
      <c r="G25" s="11"/>
      <c r="H25" s="12"/>
      <c r="I25" s="11"/>
      <c r="J25" s="13"/>
      <c r="K25" s="10"/>
      <c r="M25" s="302">
        <f t="shared" si="1"/>
        <v>0</v>
      </c>
    </row>
    <row r="26" spans="1:13" s="302" customFormat="1" ht="18" customHeight="1" x14ac:dyDescent="0.15">
      <c r="A26" s="295">
        <f t="shared" si="0"/>
        <v>0</v>
      </c>
      <c r="B26" s="309"/>
      <c r="C26" s="310">
        <v>18</v>
      </c>
      <c r="D26" s="10"/>
      <c r="E26" s="11"/>
      <c r="F26" s="10"/>
      <c r="G26" s="11"/>
      <c r="H26" s="12"/>
      <c r="I26" s="11"/>
      <c r="J26" s="13"/>
      <c r="K26" s="10"/>
      <c r="M26" s="302">
        <f t="shared" si="1"/>
        <v>0</v>
      </c>
    </row>
    <row r="27" spans="1:13" s="302" customFormat="1" ht="18" customHeight="1" x14ac:dyDescent="0.15">
      <c r="A27" s="295">
        <f t="shared" si="0"/>
        <v>0</v>
      </c>
      <c r="B27" s="309"/>
      <c r="C27" s="310">
        <v>19</v>
      </c>
      <c r="D27" s="10"/>
      <c r="E27" s="11"/>
      <c r="F27" s="10"/>
      <c r="G27" s="11"/>
      <c r="H27" s="12"/>
      <c r="I27" s="11"/>
      <c r="J27" s="13"/>
      <c r="K27" s="10"/>
      <c r="M27" s="302">
        <f t="shared" si="1"/>
        <v>0</v>
      </c>
    </row>
    <row r="28" spans="1:13" s="302" customFormat="1" ht="18" customHeight="1" x14ac:dyDescent="0.15">
      <c r="A28" s="295">
        <f t="shared" si="0"/>
        <v>0</v>
      </c>
      <c r="B28" s="309"/>
      <c r="C28" s="310">
        <v>20</v>
      </c>
      <c r="D28" s="10"/>
      <c r="E28" s="11"/>
      <c r="F28" s="10"/>
      <c r="G28" s="11"/>
      <c r="H28" s="12"/>
      <c r="I28" s="11"/>
      <c r="J28" s="13"/>
      <c r="K28" s="10"/>
      <c r="M28" s="302">
        <f t="shared" si="1"/>
        <v>0</v>
      </c>
    </row>
    <row r="29" spans="1:13" s="302" customFormat="1" ht="18" customHeight="1" x14ac:dyDescent="0.15">
      <c r="A29" s="295">
        <f t="shared" si="0"/>
        <v>0</v>
      </c>
      <c r="B29" s="309"/>
      <c r="C29" s="310">
        <v>21</v>
      </c>
      <c r="D29" s="10"/>
      <c r="E29" s="11"/>
      <c r="F29" s="10"/>
      <c r="G29" s="11"/>
      <c r="H29" s="12"/>
      <c r="I29" s="11"/>
      <c r="J29" s="13"/>
      <c r="K29" s="10"/>
      <c r="M29" s="302">
        <f t="shared" si="1"/>
        <v>0</v>
      </c>
    </row>
    <row r="30" spans="1:13" s="302" customFormat="1" ht="18" customHeight="1" x14ac:dyDescent="0.15">
      <c r="A30" s="295">
        <f t="shared" si="0"/>
        <v>0</v>
      </c>
      <c r="B30" s="309"/>
      <c r="C30" s="310">
        <v>22</v>
      </c>
      <c r="D30" s="10"/>
      <c r="E30" s="11"/>
      <c r="F30" s="10"/>
      <c r="G30" s="11"/>
      <c r="H30" s="12"/>
      <c r="I30" s="11"/>
      <c r="J30" s="13"/>
      <c r="K30" s="10"/>
      <c r="M30" s="302">
        <f t="shared" si="1"/>
        <v>0</v>
      </c>
    </row>
    <row r="31" spans="1:13" s="302" customFormat="1" ht="18" customHeight="1" x14ac:dyDescent="0.15">
      <c r="A31" s="295">
        <f t="shared" si="0"/>
        <v>0</v>
      </c>
      <c r="B31" s="309"/>
      <c r="C31" s="310">
        <v>23</v>
      </c>
      <c r="D31" s="10"/>
      <c r="E31" s="11"/>
      <c r="F31" s="10"/>
      <c r="G31" s="11"/>
      <c r="H31" s="12"/>
      <c r="I31" s="11"/>
      <c r="J31" s="13"/>
      <c r="K31" s="10"/>
      <c r="M31" s="302">
        <f t="shared" si="1"/>
        <v>0</v>
      </c>
    </row>
    <row r="32" spans="1:13" s="302" customFormat="1" ht="18" customHeight="1" x14ac:dyDescent="0.15">
      <c r="A32" s="295">
        <f t="shared" si="0"/>
        <v>0</v>
      </c>
      <c r="B32" s="309"/>
      <c r="C32" s="310">
        <v>24</v>
      </c>
      <c r="D32" s="10"/>
      <c r="E32" s="11"/>
      <c r="F32" s="10"/>
      <c r="G32" s="11"/>
      <c r="H32" s="12"/>
      <c r="I32" s="11"/>
      <c r="J32" s="13"/>
      <c r="K32" s="10"/>
      <c r="M32" s="302">
        <f t="shared" si="1"/>
        <v>0</v>
      </c>
    </row>
    <row r="33" spans="1:13" s="302" customFormat="1" ht="18" customHeight="1" x14ac:dyDescent="0.15">
      <c r="A33" s="295">
        <f t="shared" si="0"/>
        <v>0</v>
      </c>
      <c r="B33" s="309"/>
      <c r="C33" s="310">
        <v>25</v>
      </c>
      <c r="D33" s="10"/>
      <c r="E33" s="11"/>
      <c r="F33" s="10"/>
      <c r="G33" s="11"/>
      <c r="H33" s="12"/>
      <c r="I33" s="11"/>
      <c r="J33" s="13"/>
      <c r="K33" s="10"/>
      <c r="M33" s="302">
        <f t="shared" si="1"/>
        <v>0</v>
      </c>
    </row>
    <row r="34" spans="1:13" s="302" customFormat="1" ht="18" customHeight="1" x14ac:dyDescent="0.15">
      <c r="A34" s="295">
        <f t="shared" si="0"/>
        <v>0</v>
      </c>
      <c r="B34" s="309"/>
      <c r="C34" s="310">
        <v>26</v>
      </c>
      <c r="D34" s="10"/>
      <c r="E34" s="11"/>
      <c r="F34" s="10"/>
      <c r="G34" s="11"/>
      <c r="H34" s="12"/>
      <c r="I34" s="11"/>
      <c r="J34" s="13"/>
      <c r="K34" s="10"/>
      <c r="M34" s="302">
        <f t="shared" si="1"/>
        <v>0</v>
      </c>
    </row>
    <row r="35" spans="1:13" s="302" customFormat="1" ht="18" customHeight="1" x14ac:dyDescent="0.15">
      <c r="A35" s="295">
        <f t="shared" si="0"/>
        <v>0</v>
      </c>
      <c r="B35" s="309"/>
      <c r="C35" s="310">
        <v>27</v>
      </c>
      <c r="D35" s="10"/>
      <c r="E35" s="11"/>
      <c r="F35" s="10"/>
      <c r="G35" s="11"/>
      <c r="H35" s="12"/>
      <c r="I35" s="11"/>
      <c r="J35" s="13"/>
      <c r="K35" s="10"/>
      <c r="M35" s="302">
        <f t="shared" si="1"/>
        <v>0</v>
      </c>
    </row>
    <row r="36" spans="1:13" s="302" customFormat="1" ht="18" customHeight="1" x14ac:dyDescent="0.15">
      <c r="A36" s="295">
        <f t="shared" si="0"/>
        <v>0</v>
      </c>
      <c r="B36" s="309"/>
      <c r="C36" s="310">
        <v>28</v>
      </c>
      <c r="D36" s="10"/>
      <c r="E36" s="11"/>
      <c r="F36" s="10"/>
      <c r="G36" s="11"/>
      <c r="H36" s="12"/>
      <c r="I36" s="11"/>
      <c r="J36" s="13"/>
      <c r="K36" s="10"/>
      <c r="M36" s="302">
        <f t="shared" si="1"/>
        <v>0</v>
      </c>
    </row>
    <row r="37" spans="1:13" s="302" customFormat="1" ht="18" customHeight="1" x14ac:dyDescent="0.15">
      <c r="A37" s="295">
        <f t="shared" si="0"/>
        <v>0</v>
      </c>
      <c r="B37" s="309"/>
      <c r="C37" s="310">
        <v>29</v>
      </c>
      <c r="D37" s="10"/>
      <c r="E37" s="11"/>
      <c r="F37" s="10"/>
      <c r="G37" s="11"/>
      <c r="H37" s="12"/>
      <c r="I37" s="11"/>
      <c r="J37" s="13"/>
      <c r="K37" s="10"/>
      <c r="M37" s="302">
        <f t="shared" si="1"/>
        <v>0</v>
      </c>
    </row>
    <row r="38" spans="1:13" s="302" customFormat="1" ht="18" customHeight="1" x14ac:dyDescent="0.15">
      <c r="A38" s="295">
        <f t="shared" si="0"/>
        <v>0</v>
      </c>
      <c r="B38" s="309"/>
      <c r="C38" s="310">
        <v>30</v>
      </c>
      <c r="D38" s="10"/>
      <c r="E38" s="11"/>
      <c r="F38" s="10"/>
      <c r="G38" s="11"/>
      <c r="H38" s="12"/>
      <c r="I38" s="11"/>
      <c r="J38" s="13"/>
      <c r="K38" s="10"/>
      <c r="M38" s="302">
        <f t="shared" si="1"/>
        <v>0</v>
      </c>
    </row>
    <row r="39" spans="1:13" s="302" customFormat="1" ht="18" customHeight="1" x14ac:dyDescent="0.15">
      <c r="A39" s="295">
        <f t="shared" si="0"/>
        <v>0</v>
      </c>
      <c r="B39" s="309"/>
      <c r="C39" s="310">
        <v>31</v>
      </c>
      <c r="D39" s="10"/>
      <c r="E39" s="11"/>
      <c r="F39" s="10"/>
      <c r="G39" s="11"/>
      <c r="H39" s="12"/>
      <c r="I39" s="11"/>
      <c r="J39" s="13"/>
      <c r="K39" s="10"/>
      <c r="M39" s="302">
        <f t="shared" si="1"/>
        <v>0</v>
      </c>
    </row>
    <row r="40" spans="1:13" s="302" customFormat="1" ht="18" customHeight="1" x14ac:dyDescent="0.15">
      <c r="A40" s="295">
        <f t="shared" si="0"/>
        <v>0</v>
      </c>
      <c r="B40" s="309"/>
      <c r="C40" s="310">
        <v>32</v>
      </c>
      <c r="D40" s="10"/>
      <c r="E40" s="11"/>
      <c r="F40" s="10"/>
      <c r="G40" s="11"/>
      <c r="H40" s="12"/>
      <c r="I40" s="11"/>
      <c r="J40" s="13"/>
      <c r="K40" s="10"/>
      <c r="M40" s="302">
        <f t="shared" si="1"/>
        <v>0</v>
      </c>
    </row>
    <row r="41" spans="1:13" s="302" customFormat="1" ht="18" customHeight="1" x14ac:dyDescent="0.15">
      <c r="A41" s="295">
        <f t="shared" ref="A41:A58" si="2">IFERROR(IF(AND(OR($C41=1,AND($C41&gt;1,$M41&gt;0)), OR(TRIM($D41)="",TRIM($E41)="",TRIM($F41)="",TRIM($G41)="",TRIM($H41)="")),1001,0),3)</f>
        <v>0</v>
      </c>
      <c r="B41" s="309"/>
      <c r="C41" s="310">
        <v>33</v>
      </c>
      <c r="D41" s="10"/>
      <c r="E41" s="11"/>
      <c r="F41" s="10"/>
      <c r="G41" s="11"/>
      <c r="H41" s="12"/>
      <c r="I41" s="11"/>
      <c r="J41" s="13"/>
      <c r="K41" s="10"/>
      <c r="M41" s="302">
        <f t="shared" si="1"/>
        <v>0</v>
      </c>
    </row>
    <row r="42" spans="1:13" s="302" customFormat="1" ht="18" customHeight="1" x14ac:dyDescent="0.15">
      <c r="A42" s="295">
        <f t="shared" si="2"/>
        <v>0</v>
      </c>
      <c r="B42" s="309"/>
      <c r="C42" s="310">
        <v>34</v>
      </c>
      <c r="D42" s="10"/>
      <c r="E42" s="11"/>
      <c r="F42" s="10"/>
      <c r="G42" s="11"/>
      <c r="H42" s="12"/>
      <c r="I42" s="11"/>
      <c r="J42" s="13"/>
      <c r="K42" s="10"/>
      <c r="M42" s="302">
        <f t="shared" si="1"/>
        <v>0</v>
      </c>
    </row>
    <row r="43" spans="1:13" s="302" customFormat="1" ht="18" customHeight="1" x14ac:dyDescent="0.15">
      <c r="A43" s="295">
        <f t="shared" si="2"/>
        <v>0</v>
      </c>
      <c r="B43" s="309"/>
      <c r="C43" s="310">
        <v>35</v>
      </c>
      <c r="D43" s="10"/>
      <c r="E43" s="11"/>
      <c r="F43" s="10"/>
      <c r="G43" s="11"/>
      <c r="H43" s="12"/>
      <c r="I43" s="11"/>
      <c r="J43" s="13"/>
      <c r="K43" s="10"/>
      <c r="M43" s="302">
        <f t="shared" si="1"/>
        <v>0</v>
      </c>
    </row>
    <row r="44" spans="1:13" s="302" customFormat="1" ht="18" customHeight="1" x14ac:dyDescent="0.15">
      <c r="A44" s="295">
        <f t="shared" si="2"/>
        <v>0</v>
      </c>
      <c r="B44" s="309"/>
      <c r="C44" s="310">
        <v>36</v>
      </c>
      <c r="D44" s="10"/>
      <c r="E44" s="11"/>
      <c r="F44" s="10"/>
      <c r="G44" s="11"/>
      <c r="H44" s="12"/>
      <c r="I44" s="11"/>
      <c r="J44" s="13"/>
      <c r="K44" s="10"/>
      <c r="M44" s="302">
        <f t="shared" si="1"/>
        <v>0</v>
      </c>
    </row>
    <row r="45" spans="1:13" s="302" customFormat="1" ht="18" customHeight="1" x14ac:dyDescent="0.15">
      <c r="A45" s="295">
        <f t="shared" si="2"/>
        <v>0</v>
      </c>
      <c r="B45" s="309"/>
      <c r="C45" s="310">
        <v>37</v>
      </c>
      <c r="D45" s="10"/>
      <c r="E45" s="11"/>
      <c r="F45" s="10"/>
      <c r="G45" s="11"/>
      <c r="H45" s="12"/>
      <c r="I45" s="11"/>
      <c r="J45" s="13"/>
      <c r="K45" s="10"/>
      <c r="M45" s="302">
        <f t="shared" si="1"/>
        <v>0</v>
      </c>
    </row>
    <row r="46" spans="1:13" s="302" customFormat="1" ht="18" customHeight="1" x14ac:dyDescent="0.15">
      <c r="A46" s="295">
        <f t="shared" si="2"/>
        <v>0</v>
      </c>
      <c r="B46" s="309"/>
      <c r="C46" s="310">
        <v>38</v>
      </c>
      <c r="D46" s="10"/>
      <c r="E46" s="11"/>
      <c r="F46" s="10"/>
      <c r="G46" s="11"/>
      <c r="H46" s="12"/>
      <c r="I46" s="11"/>
      <c r="J46" s="13"/>
      <c r="K46" s="10"/>
      <c r="M46" s="302">
        <f t="shared" si="1"/>
        <v>0</v>
      </c>
    </row>
    <row r="47" spans="1:13" s="302" customFormat="1" ht="18" customHeight="1" x14ac:dyDescent="0.15">
      <c r="A47" s="295">
        <f t="shared" si="2"/>
        <v>0</v>
      </c>
      <c r="B47" s="309"/>
      <c r="C47" s="310">
        <v>39</v>
      </c>
      <c r="D47" s="10"/>
      <c r="E47" s="11"/>
      <c r="F47" s="10"/>
      <c r="G47" s="11"/>
      <c r="H47" s="12"/>
      <c r="I47" s="11"/>
      <c r="J47" s="13"/>
      <c r="K47" s="10"/>
      <c r="M47" s="302">
        <f t="shared" si="1"/>
        <v>0</v>
      </c>
    </row>
    <row r="48" spans="1:13" s="302" customFormat="1" ht="18" customHeight="1" x14ac:dyDescent="0.15">
      <c r="A48" s="295">
        <f t="shared" si="2"/>
        <v>0</v>
      </c>
      <c r="B48" s="309"/>
      <c r="C48" s="310">
        <v>40</v>
      </c>
      <c r="D48" s="10"/>
      <c r="E48" s="11"/>
      <c r="F48" s="10"/>
      <c r="G48" s="11"/>
      <c r="H48" s="12"/>
      <c r="I48" s="11"/>
      <c r="J48" s="13"/>
      <c r="K48" s="10"/>
      <c r="M48" s="302">
        <f t="shared" si="1"/>
        <v>0</v>
      </c>
    </row>
    <row r="49" spans="1:13" s="302" customFormat="1" ht="18" customHeight="1" x14ac:dyDescent="0.15">
      <c r="A49" s="295">
        <f t="shared" si="2"/>
        <v>0</v>
      </c>
      <c r="B49" s="309"/>
      <c r="C49" s="310">
        <v>41</v>
      </c>
      <c r="D49" s="10"/>
      <c r="E49" s="11"/>
      <c r="F49" s="10"/>
      <c r="G49" s="11"/>
      <c r="H49" s="12"/>
      <c r="I49" s="11"/>
      <c r="J49" s="13"/>
      <c r="K49" s="10"/>
      <c r="M49" s="302">
        <f t="shared" si="1"/>
        <v>0</v>
      </c>
    </row>
    <row r="50" spans="1:13" s="302" customFormat="1" ht="18" customHeight="1" x14ac:dyDescent="0.15">
      <c r="A50" s="295">
        <f t="shared" si="2"/>
        <v>0</v>
      </c>
      <c r="B50" s="309"/>
      <c r="C50" s="310">
        <v>42</v>
      </c>
      <c r="D50" s="10"/>
      <c r="E50" s="11"/>
      <c r="F50" s="10"/>
      <c r="G50" s="11"/>
      <c r="H50" s="12"/>
      <c r="I50" s="11"/>
      <c r="J50" s="13"/>
      <c r="K50" s="10"/>
      <c r="M50" s="302">
        <f t="shared" si="1"/>
        <v>0</v>
      </c>
    </row>
    <row r="51" spans="1:13" s="302" customFormat="1" ht="18" customHeight="1" x14ac:dyDescent="0.15">
      <c r="A51" s="295">
        <f t="shared" si="2"/>
        <v>0</v>
      </c>
      <c r="B51" s="309"/>
      <c r="C51" s="310">
        <v>43</v>
      </c>
      <c r="D51" s="10"/>
      <c r="E51" s="11"/>
      <c r="F51" s="10"/>
      <c r="G51" s="11"/>
      <c r="H51" s="12"/>
      <c r="I51" s="11"/>
      <c r="J51" s="13"/>
      <c r="K51" s="10"/>
      <c r="M51" s="302">
        <f t="shared" si="1"/>
        <v>0</v>
      </c>
    </row>
    <row r="52" spans="1:13" s="302" customFormat="1" ht="18" customHeight="1" x14ac:dyDescent="0.15">
      <c r="A52" s="295">
        <f t="shared" si="2"/>
        <v>0</v>
      </c>
      <c r="B52" s="309"/>
      <c r="C52" s="310">
        <v>44</v>
      </c>
      <c r="D52" s="10"/>
      <c r="E52" s="11"/>
      <c r="F52" s="10"/>
      <c r="G52" s="11"/>
      <c r="H52" s="12"/>
      <c r="I52" s="11"/>
      <c r="J52" s="13"/>
      <c r="K52" s="10"/>
      <c r="M52" s="302">
        <f t="shared" si="1"/>
        <v>0</v>
      </c>
    </row>
    <row r="53" spans="1:13" s="302" customFormat="1" ht="18" customHeight="1" x14ac:dyDescent="0.15">
      <c r="A53" s="295">
        <f t="shared" si="2"/>
        <v>0</v>
      </c>
      <c r="B53" s="309"/>
      <c r="C53" s="310">
        <v>45</v>
      </c>
      <c r="D53" s="10"/>
      <c r="E53" s="11"/>
      <c r="F53" s="10"/>
      <c r="G53" s="11"/>
      <c r="H53" s="12"/>
      <c r="I53" s="11"/>
      <c r="J53" s="13"/>
      <c r="K53" s="10"/>
      <c r="M53" s="302">
        <f t="shared" si="1"/>
        <v>0</v>
      </c>
    </row>
    <row r="54" spans="1:13" s="302" customFormat="1" ht="18" customHeight="1" x14ac:dyDescent="0.15">
      <c r="A54" s="295">
        <f t="shared" si="2"/>
        <v>0</v>
      </c>
      <c r="B54" s="309"/>
      <c r="C54" s="310">
        <v>46</v>
      </c>
      <c r="D54" s="10"/>
      <c r="E54" s="11"/>
      <c r="F54" s="10"/>
      <c r="G54" s="11"/>
      <c r="H54" s="12"/>
      <c r="I54" s="11"/>
      <c r="J54" s="13"/>
      <c r="K54" s="10"/>
      <c r="M54" s="302">
        <f t="shared" si="1"/>
        <v>0</v>
      </c>
    </row>
    <row r="55" spans="1:13" s="302" customFormat="1" ht="18" customHeight="1" x14ac:dyDescent="0.15">
      <c r="A55" s="295">
        <f t="shared" si="2"/>
        <v>0</v>
      </c>
      <c r="B55" s="309"/>
      <c r="C55" s="310">
        <v>47</v>
      </c>
      <c r="D55" s="10"/>
      <c r="E55" s="11"/>
      <c r="F55" s="10"/>
      <c r="G55" s="11"/>
      <c r="H55" s="12"/>
      <c r="I55" s="11"/>
      <c r="J55" s="13"/>
      <c r="K55" s="10"/>
      <c r="M55" s="302">
        <f t="shared" si="1"/>
        <v>0</v>
      </c>
    </row>
    <row r="56" spans="1:13" s="302" customFormat="1" ht="18" customHeight="1" x14ac:dyDescent="0.15">
      <c r="A56" s="295">
        <f t="shared" si="2"/>
        <v>0</v>
      </c>
      <c r="B56" s="309"/>
      <c r="C56" s="310">
        <v>48</v>
      </c>
      <c r="D56" s="10"/>
      <c r="E56" s="11"/>
      <c r="F56" s="10"/>
      <c r="G56" s="11"/>
      <c r="H56" s="12"/>
      <c r="I56" s="11"/>
      <c r="J56" s="13"/>
      <c r="K56" s="10"/>
      <c r="M56" s="302">
        <f t="shared" si="1"/>
        <v>0</v>
      </c>
    </row>
    <row r="57" spans="1:13" s="302" customFormat="1" ht="18" customHeight="1" x14ac:dyDescent="0.15">
      <c r="A57" s="295">
        <f t="shared" si="2"/>
        <v>0</v>
      </c>
      <c r="B57" s="309"/>
      <c r="C57" s="310">
        <v>49</v>
      </c>
      <c r="D57" s="10"/>
      <c r="E57" s="11"/>
      <c r="F57" s="10"/>
      <c r="G57" s="11"/>
      <c r="H57" s="12"/>
      <c r="I57" s="11"/>
      <c r="J57" s="13"/>
      <c r="K57" s="10"/>
      <c r="M57" s="302">
        <f t="shared" si="1"/>
        <v>0</v>
      </c>
    </row>
    <row r="58" spans="1:13" s="302" customFormat="1" ht="18" customHeight="1" x14ac:dyDescent="0.15">
      <c r="A58" s="295">
        <f t="shared" si="2"/>
        <v>0</v>
      </c>
      <c r="B58" s="309"/>
      <c r="C58" s="311">
        <v>50</v>
      </c>
      <c r="D58" s="14"/>
      <c r="E58" s="15"/>
      <c r="F58" s="14"/>
      <c r="G58" s="15"/>
      <c r="H58" s="16"/>
      <c r="I58" s="15"/>
      <c r="J58" s="17"/>
      <c r="K58" s="14"/>
      <c r="M58" s="302">
        <f t="shared" si="1"/>
        <v>0</v>
      </c>
    </row>
  </sheetData>
  <sheetProtection algorithmName="SHA-512" hashValue="c0gly7W5piCSL2ulhtWfvQYi/Gcniy4PA25nSxIbirKkW2MmORqHT0uqh22pb5HT/Lgnq85q+0Z4DctH679VuA==" saltValue="L0EkFBuGGENBp9yjfIt/zw==" spinCount="100000" sheet="1" objects="1" scenarios="1"/>
  <mergeCells count="2">
    <mergeCell ref="C3:K3"/>
    <mergeCell ref="C4:K4"/>
  </mergeCells>
  <phoneticPr fontId="4"/>
  <conditionalFormatting sqref="D9:D58">
    <cfRule type="expression" dxfId="4" priority="5" stopIfTrue="1">
      <formula>AND($A9&lt;&gt;0, TRIM($D9)="")</formula>
    </cfRule>
  </conditionalFormatting>
  <conditionalFormatting sqref="E9:E58">
    <cfRule type="expression" dxfId="3" priority="4" stopIfTrue="1">
      <formula>AND($A9&lt;&gt;0, TRIM($E9)="")</formula>
    </cfRule>
  </conditionalFormatting>
  <conditionalFormatting sqref="F9:F58">
    <cfRule type="expression" dxfId="2" priority="3" stopIfTrue="1">
      <formula>AND($A9&lt;&gt;0, TRIM($F9)="")</formula>
    </cfRule>
  </conditionalFormatting>
  <conditionalFormatting sqref="G9:G58">
    <cfRule type="expression" dxfId="1" priority="2" stopIfTrue="1">
      <formula>AND($A9&lt;&gt;0, TRIM($G9)="")</formula>
    </cfRule>
  </conditionalFormatting>
  <conditionalFormatting sqref="H9:H58">
    <cfRule type="expression" dxfId="0" priority="1" stopIfTrue="1">
      <formula>AND($A9&lt;&gt;0, TRIM($H9)="")</formula>
    </cfRule>
  </conditionalFormatting>
  <dataValidations count="8">
    <dataValidation imeMode="hiragana" allowBlank="1" showInputMessage="1" showErrorMessage="1" sqref="D9:D58" xr:uid="{649D5928-9A55-45D6-A24F-28E06AC0A8F0}"/>
    <dataValidation imeMode="hiragana" allowBlank="1" showInputMessage="1" showErrorMessage="1" sqref="E9:E58" xr:uid="{D4EF82FB-AB96-4C89-A60F-E4100FED373B}"/>
    <dataValidation imeMode="fullKatakana" allowBlank="1" showInputMessage="1" showErrorMessage="1" sqref="F9:F58" xr:uid="{54B2A9CC-B77F-4551-A5FC-64A58FDD6A90}"/>
    <dataValidation type="list" imeMode="halfAlpha" allowBlank="1" showInputMessage="1" showErrorMessage="1" error="リストから選択してください" sqref="G9:G58" xr:uid="{4B834F7A-65E8-44EB-9013-12CD5EDF91BC}">
      <formula1>"男,女,　"</formula1>
    </dataValidation>
    <dataValidation type="date" imeMode="halfAlpha" allowBlank="1" showInputMessage="1" showErrorMessage="1" error="有効な日付を入力してください" sqref="H9:H58" xr:uid="{C2BE58C7-C044-42DE-BF09-668D4364FCF1}">
      <formula1>92</formula1>
      <formula2>73415</formula2>
    </dataValidation>
    <dataValidation type="list" imeMode="halfAlpha" allowBlank="1" showInputMessage="1" showErrorMessage="1" error="リストから選択してください" sqref="I9:I58" xr:uid="{6562ACB6-398F-4DB1-991B-FCDD73A1CF6D}">
      <formula1>"常勤,非常勤,　"</formula1>
    </dataValidation>
    <dataValidation imeMode="hiragana" allowBlank="1" showInputMessage="1" showErrorMessage="1" sqref="J9:J58" xr:uid="{628E0621-E3D5-4041-A5A9-390406B739CB}"/>
    <dataValidation imeMode="hiragana" allowBlank="1" showInputMessage="1" showErrorMessage="1" sqref="K9:K58" xr:uid="{66029E3C-9110-4898-8DF4-8470FE1BD144}"/>
  </dataValidations>
  <pageMargins left="0.43307086614173229" right="0.35433070866141736" top="0.52" bottom="0.31" header="0.31496062992125984" footer="0.31496062992125984"/>
  <pageSetup paperSize="9" fitToHeight="0" orientation="landscape" r:id="rId1"/>
  <headerFooter>
    <oddHeader>&amp;R&amp;8&amp;P/&amp;N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118" customWidth="1"/>
    <col min="2" max="16384" width="9" style="118"/>
  </cols>
  <sheetData>
    <row r="1" spans="1:1" x14ac:dyDescent="0.15">
      <c r="A1" s="11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18" t="str">
        <f>"@神奈川県@和歌山県@鹿児島県@"</f>
        <v>@神奈川県@和歌山県@鹿児島県@</v>
      </c>
    </row>
    <row r="3" spans="1:1" x14ac:dyDescent="0.15">
      <c r="A3" s="118" t="s">
        <v>232</v>
      </c>
    </row>
    <row r="4" spans="1:1" x14ac:dyDescent="0.15">
      <c r="A4" s="118" t="s">
        <v>233</v>
      </c>
    </row>
    <row r="10" spans="1:1" x14ac:dyDescent="0.15">
      <c r="A10" s="89" t="s">
        <v>127</v>
      </c>
    </row>
    <row r="11" spans="1:1" x14ac:dyDescent="0.15">
      <c r="A11" s="89" t="s">
        <v>14</v>
      </c>
    </row>
    <row r="12" spans="1:1" x14ac:dyDescent="0.15">
      <c r="A12" s="89" t="s">
        <v>15</v>
      </c>
    </row>
    <row r="13" spans="1:1" x14ac:dyDescent="0.15">
      <c r="A13" s="89" t="s">
        <v>16</v>
      </c>
    </row>
    <row r="14" spans="1:1" x14ac:dyDescent="0.15">
      <c r="A14" s="89" t="s">
        <v>17</v>
      </c>
    </row>
    <row r="15" spans="1:1" x14ac:dyDescent="0.15">
      <c r="A15" s="89" t="s">
        <v>18</v>
      </c>
    </row>
    <row r="16" spans="1:1" x14ac:dyDescent="0.15">
      <c r="A16" s="89" t="s">
        <v>19</v>
      </c>
    </row>
    <row r="17" spans="1:1" x14ac:dyDescent="0.15">
      <c r="A17" s="89" t="s">
        <v>20</v>
      </c>
    </row>
    <row r="18" spans="1:1" x14ac:dyDescent="0.15">
      <c r="A18" s="89" t="s">
        <v>21</v>
      </c>
    </row>
    <row r="19" spans="1:1" x14ac:dyDescent="0.15">
      <c r="A19" s="89" t="s">
        <v>22</v>
      </c>
    </row>
    <row r="20" spans="1:1" x14ac:dyDescent="0.15">
      <c r="A20" s="89" t="s">
        <v>23</v>
      </c>
    </row>
    <row r="21" spans="1:1" x14ac:dyDescent="0.15">
      <c r="A21" s="89" t="s">
        <v>24</v>
      </c>
    </row>
    <row r="22" spans="1:1" x14ac:dyDescent="0.15">
      <c r="A22" s="89" t="s">
        <v>25</v>
      </c>
    </row>
    <row r="23" spans="1:1" x14ac:dyDescent="0.15">
      <c r="A23" s="89" t="s">
        <v>26</v>
      </c>
    </row>
    <row r="24" spans="1:1" x14ac:dyDescent="0.15">
      <c r="A24" s="89" t="s">
        <v>27</v>
      </c>
    </row>
    <row r="25" spans="1:1" x14ac:dyDescent="0.15">
      <c r="A25" s="89" t="s">
        <v>28</v>
      </c>
    </row>
    <row r="26" spans="1:1" x14ac:dyDescent="0.15">
      <c r="A26" s="89" t="s">
        <v>29</v>
      </c>
    </row>
    <row r="27" spans="1:1" x14ac:dyDescent="0.15">
      <c r="A27" s="89" t="s">
        <v>30</v>
      </c>
    </row>
    <row r="28" spans="1:1" x14ac:dyDescent="0.15">
      <c r="A28" s="89" t="s">
        <v>31</v>
      </c>
    </row>
    <row r="29" spans="1:1" x14ac:dyDescent="0.15">
      <c r="A29" s="89" t="s">
        <v>32</v>
      </c>
    </row>
    <row r="30" spans="1:1" x14ac:dyDescent="0.15">
      <c r="A30" s="89" t="s">
        <v>33</v>
      </c>
    </row>
    <row r="31" spans="1:1" x14ac:dyDescent="0.15">
      <c r="A31" s="89" t="s">
        <v>34</v>
      </c>
    </row>
    <row r="32" spans="1:1" x14ac:dyDescent="0.15">
      <c r="A32" s="89" t="s">
        <v>35</v>
      </c>
    </row>
    <row r="33" spans="1:1" x14ac:dyDescent="0.15">
      <c r="A33" s="89" t="s">
        <v>36</v>
      </c>
    </row>
    <row r="34" spans="1:1" x14ac:dyDescent="0.15">
      <c r="A34" s="89" t="s">
        <v>37</v>
      </c>
    </row>
    <row r="35" spans="1:1" x14ac:dyDescent="0.15">
      <c r="A35" s="89" t="s">
        <v>38</v>
      </c>
    </row>
    <row r="36" spans="1:1" x14ac:dyDescent="0.15">
      <c r="A36" s="89" t="s">
        <v>39</v>
      </c>
    </row>
    <row r="37" spans="1:1" x14ac:dyDescent="0.15">
      <c r="A37" s="89" t="s">
        <v>40</v>
      </c>
    </row>
    <row r="38" spans="1:1" x14ac:dyDescent="0.15">
      <c r="A38" s="89" t="s">
        <v>41</v>
      </c>
    </row>
    <row r="39" spans="1:1" x14ac:dyDescent="0.15">
      <c r="A39" s="89" t="s">
        <v>42</v>
      </c>
    </row>
    <row r="40" spans="1:1" x14ac:dyDescent="0.15">
      <c r="A40" s="89" t="s">
        <v>43</v>
      </c>
    </row>
    <row r="41" spans="1:1" x14ac:dyDescent="0.15">
      <c r="A41" s="89" t="s">
        <v>44</v>
      </c>
    </row>
    <row r="42" spans="1:1" x14ac:dyDescent="0.15">
      <c r="A42" s="89" t="s">
        <v>45</v>
      </c>
    </row>
    <row r="43" spans="1:1" x14ac:dyDescent="0.15">
      <c r="A43" s="89" t="s">
        <v>46</v>
      </c>
    </row>
    <row r="44" spans="1:1" x14ac:dyDescent="0.15">
      <c r="A44" s="89" t="s">
        <v>47</v>
      </c>
    </row>
    <row r="45" spans="1:1" x14ac:dyDescent="0.15">
      <c r="A45" s="89" t="s">
        <v>48</v>
      </c>
    </row>
    <row r="46" spans="1:1" x14ac:dyDescent="0.15">
      <c r="A46" s="89" t="s">
        <v>49</v>
      </c>
    </row>
    <row r="47" spans="1:1" x14ac:dyDescent="0.15">
      <c r="A47" s="89" t="s">
        <v>50</v>
      </c>
    </row>
    <row r="48" spans="1:1" x14ac:dyDescent="0.15">
      <c r="A48" s="89" t="s">
        <v>51</v>
      </c>
    </row>
    <row r="49" spans="1:1" x14ac:dyDescent="0.15">
      <c r="A49" s="89" t="s">
        <v>52</v>
      </c>
    </row>
    <row r="50" spans="1:1" x14ac:dyDescent="0.15">
      <c r="A50" s="89" t="s">
        <v>53</v>
      </c>
    </row>
    <row r="51" spans="1:1" x14ac:dyDescent="0.15">
      <c r="A51" s="89" t="s">
        <v>54</v>
      </c>
    </row>
    <row r="52" spans="1:1" x14ac:dyDescent="0.15">
      <c r="A52" s="89" t="s">
        <v>55</v>
      </c>
    </row>
    <row r="53" spans="1:1" x14ac:dyDescent="0.15">
      <c r="A53" s="89" t="s">
        <v>56</v>
      </c>
    </row>
    <row r="54" spans="1:1" x14ac:dyDescent="0.15">
      <c r="A54" s="89" t="s">
        <v>57</v>
      </c>
    </row>
    <row r="55" spans="1:1" x14ac:dyDescent="0.15">
      <c r="A55" s="89" t="s">
        <v>58</v>
      </c>
    </row>
    <row r="56" spans="1:1" x14ac:dyDescent="0.15">
      <c r="A56" s="89" t="s">
        <v>59</v>
      </c>
    </row>
    <row r="57" spans="1:1" x14ac:dyDescent="0.15">
      <c r="A57" s="89" t="s">
        <v>60</v>
      </c>
    </row>
  </sheetData>
  <sheetProtection algorithmName="SHA-512" hashValue="lEhVwrnIzOCQvqanHO1zxAQcjm0dX9zxoqlX6KZCxX0xJkwPfT0RGcyEMxs1xamRZFAvLy+83DdJTokJKSO25w==" saltValue="4D1OunibBiXLGflfxTkHh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入力シート</vt:lpstr>
      <vt:lpstr>役員情報入力シート</vt:lpstr>
      <vt:lpstr>settings</vt:lpstr>
      <vt:lpstr>入力シート!Print_Titles</vt:lpstr>
      <vt:lpstr>役員情報入力シート!Print_Titles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2023-10-23T08:02:50Z</cp:lastPrinted>
  <dcterms:created xsi:type="dcterms:W3CDTF">2018-07-20T07:50:20Z</dcterms:created>
  <dcterms:modified xsi:type="dcterms:W3CDTF">2026-03-17T02:38:21Z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