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d:\develop_cloud\bid_entry\07申請書\doc\ver8\reg_standard\"/>
    </mc:Choice>
  </mc:AlternateContent>
  <xr:revisionPtr revIDLastSave="0" documentId="13_ncr:1_{9A6337CE-79DC-4CE9-9B0D-F0F1FE059AE3}" xr6:coauthVersionLast="47" xr6:coauthVersionMax="47" xr10:uidLastSave="{00000000-0000-0000-0000-000000000000}"/>
  <workbookProtection workbookAlgorithmName="SHA-512" workbookHashValue="ydIi5mP5CYee3Cl5+p75Rc5zkgHviKddTvHibB6bqI6ZWDdXFqoMWKmjPenriwC89McssYPPn88mtq8ROVjozw==" workbookSaltValue="RsM6iUEsGBa1+vX7DaT9Hg==" workbookSpinCount="100000" lockStructure="1"/>
  <bookViews>
    <workbookView xWindow="-120" yWindow="-120" windowWidth="29040" windowHeight="15720" xr2:uid="{00000000-000D-0000-FFFF-FFFF00000000}"/>
  </bookViews>
  <sheets>
    <sheet name="入力シート" sheetId="7" r:id="rId1"/>
    <sheet name="役員情報入力シート" sheetId="9" r:id="rId2"/>
    <sheet name="settings" sheetId="8" state="hidden" r:id="rId3"/>
  </sheets>
  <definedNames>
    <definedName name="_xlnm.Print_Titles" localSheetId="0">入力シート!$1:$1</definedName>
    <definedName name="_xlnm.Print_Titles" localSheetId="1">役員情報入力シート!$8:$8</definedName>
    <definedName name="業種名リスト">settings!$A$11:$A$82</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9" l="1"/>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208" i="7"/>
  <c r="A207" i="7"/>
  <c r="A206" i="7"/>
  <c r="A205" i="7"/>
  <c r="A204" i="7"/>
  <c r="A194" i="7"/>
  <c r="A193" i="7"/>
  <c r="A187" i="7"/>
  <c r="A186" i="7"/>
  <c r="A185" i="7"/>
  <c r="A180" i="7"/>
  <c r="A178" i="7"/>
  <c r="A176"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H8" i="9"/>
  <c r="A225" i="7" l="1"/>
  <c r="F215" i="7"/>
  <c r="F216" i="7"/>
  <c r="F217" i="7"/>
  <c r="F218" i="7"/>
  <c r="F214" i="7"/>
  <c r="W203" i="7" l="1"/>
  <c r="N192" i="7" l="1"/>
  <c r="N188" i="7" l="1"/>
  <c r="I188" i="7"/>
  <c r="M58" i="9" l="1"/>
  <c r="M57" i="9"/>
  <c r="M56" i="9"/>
  <c r="M55" i="9"/>
  <c r="M54" i="9"/>
  <c r="M53" i="9"/>
  <c r="M52" i="9"/>
  <c r="M51" i="9"/>
  <c r="M50" i="9"/>
  <c r="M49" i="9"/>
  <c r="M48" i="9"/>
  <c r="M47" i="9"/>
  <c r="M46" i="9"/>
  <c r="M45" i="9"/>
  <c r="M44" i="9"/>
  <c r="M43" i="9"/>
  <c r="M42" i="9"/>
  <c r="M41"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11" i="9"/>
  <c r="M8" i="9" s="1"/>
  <c r="M10" i="9"/>
  <c r="M9" i="9"/>
  <c r="D114" i="7" l="1"/>
  <c r="D116" i="7" s="1"/>
  <c r="D118" i="7" s="1"/>
  <c r="D120" i="7" s="1"/>
  <c r="D122" i="7" s="1"/>
  <c r="D124" i="7" s="1"/>
  <c r="D126" i="7" s="1"/>
  <c r="A2" i="8" l="1"/>
  <c r="A1" i="8"/>
</calcChain>
</file>

<file path=xl/sharedStrings.xml><?xml version="1.0" encoding="utf-8"?>
<sst xmlns="http://schemas.openxmlformats.org/spreadsheetml/2006/main" count="244" uniqueCount="191">
  <si>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</si>
  <si>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</si>
  <si>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</si>
  <si>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</si>
  <si>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</si>
  <si>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</si>
  <si>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</si>
  <si>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</si>
  <si>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</si>
  <si>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</si>
  <si>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</si>
  <si>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</si>
  <si>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</si>
  <si>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</si>
  <si>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</si>
  <si>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</si>
  <si>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</si>
  <si>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</si>
  <si>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</si>
  <si>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</si>
  <si>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行政書士登録番号</t>
    <rPh sb="0" eb="2">
      <t>ギョウセイ</t>
    </rPh>
    <rPh sb="2" eb="4">
      <t>ショシ</t>
    </rPh>
    <rPh sb="4" eb="6">
      <t>トウロク</t>
    </rPh>
    <rPh sb="6" eb="8">
      <t>バンゴウ</t>
    </rPh>
    <phoneticPr fontId="5"/>
  </si>
  <si>
    <t>内線番号(</t>
    <rPh sb="0" eb="4">
      <t>ナイセンバンゴウ</t>
    </rPh>
    <phoneticPr fontId="4"/>
  </si>
  <si>
    <t>)</t>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</si>
  <si>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</si>
  <si>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</si>
  <si>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</si>
  <si>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</si>
  <si>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</si>
  <si>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D.申請代理人情報</t>
    <rPh sb="2" eb="7">
      <t>シンセイダイリニン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</si>
  <si>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</si>
  <si>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</si>
  <si>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</si>
  <si>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</si>
  <si>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</si>
  <si>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</si>
  <si>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</si>
  <si>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</si>
  <si>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</si>
  <si>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</si>
  <si>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</si>
  <si>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</si>
  <si>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</si>
  <si>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</si>
  <si>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</si>
  <si>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</si>
  <si>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例)カブシキガイシャスズキグミ　正式名称を全角カタカナで入力してください。</t>
    <phoneticPr fontId="4"/>
  </si>
  <si>
    <t>例)株式会社鈴木組　正式名称で入力してください。</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</si>
  <si>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</si>
  <si>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</si>
  <si>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</si>
  <si>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</si>
  <si>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</si>
  <si>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</si>
  <si>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役員情報</t>
    <rPh sb="0" eb="2">
      <t>ヤクイン</t>
    </rPh>
    <rPh sb="2" eb="4">
      <t>ジョウホウ</t>
    </rPh>
    <phoneticPr fontId="4"/>
  </si>
  <si>
    <t>役員情報入力シートを開き、役員情報を入力してください。</t>
    <rPh sb="0" eb="2">
      <t>ヤクイン</t>
    </rPh>
    <rPh sb="2" eb="4">
      <t>ジョウホウ</t>
    </rPh>
    <rPh sb="4" eb="6">
      <t>ニュウリョク</t>
    </rPh>
    <rPh sb="10" eb="11">
      <t>ヒラ</t>
    </rPh>
    <rPh sb="13" eb="15">
      <t>ヤクイン</t>
    </rPh>
    <rPh sb="15" eb="17">
      <t>ジョウホウ</t>
    </rPh>
    <rPh sb="18" eb="20">
      <t>ニュウリョク</t>
    </rPh>
    <phoneticPr fontId="4"/>
  </si>
  <si>
    <t>役員</t>
  </si>
  <si>
    <t>登記された役員および、委任先営業所の役員を入力してください。役員が複数になる場合は、行をあけずに入力してください。</t>
  </si>
  <si>
    <t>*1 役職は、正式名称で入力してください。
*2 氏名は、姓と名を１文字分空けて入力してください。
*3 フリガナは、全角カタカナで入力し、姓と名は１文字分空けてください。
*4 性別、常勤・非常勤はリストから選択してください。</t>
  </si>
  <si>
    <r>
      <t xml:space="preserve">役職 </t>
    </r>
    <r>
      <rPr>
        <sz val="11"/>
        <color rgb="FFFF0000"/>
        <rFont val="ＭＳ ゴシック"/>
        <family val="3"/>
        <charset val="128"/>
      </rPr>
      <t>*1</t>
    </r>
    <rPh sb="0" eb="2">
      <t>ヤクショク</t>
    </rPh>
    <phoneticPr fontId="4"/>
  </si>
  <si>
    <r>
      <t xml:space="preserve">氏名 </t>
    </r>
    <r>
      <rPr>
        <sz val="11"/>
        <color rgb="FFFF0000"/>
        <rFont val="ＭＳ ゴシック"/>
        <family val="3"/>
        <charset val="128"/>
      </rPr>
      <t>*2</t>
    </r>
    <rPh sb="0" eb="2">
      <t>シメイ</t>
    </rPh>
    <phoneticPr fontId="4"/>
  </si>
  <si>
    <r>
      <t xml:space="preserve">フリガナ </t>
    </r>
    <r>
      <rPr>
        <sz val="11"/>
        <color rgb="FFFF0000"/>
        <rFont val="ＭＳ ゴシック"/>
        <family val="3"/>
        <charset val="128"/>
      </rPr>
      <t>*3</t>
    </r>
    <phoneticPr fontId="4"/>
  </si>
  <si>
    <r>
      <t xml:space="preserve">性別
</t>
    </r>
    <r>
      <rPr>
        <sz val="11"/>
        <color rgb="FFFF0000"/>
        <rFont val="ＭＳ ゴシック"/>
        <family val="3"/>
        <charset val="128"/>
      </rPr>
      <t>*4</t>
    </r>
    <rPh sb="0" eb="2">
      <t>セイベツ</t>
    </rPh>
    <phoneticPr fontId="4"/>
  </si>
  <si>
    <r>
      <t xml:space="preserve">常勤・非常勤
</t>
    </r>
    <r>
      <rPr>
        <sz val="11"/>
        <color rgb="FFFF0000"/>
        <rFont val="ＭＳ ゴシック"/>
        <family val="3"/>
        <charset val="128"/>
      </rPr>
      <t>*4</t>
    </r>
    <rPh sb="0" eb="2">
      <t>ジョウキン</t>
    </rPh>
    <rPh sb="3" eb="6">
      <t>ヒジョウキン</t>
    </rPh>
    <phoneticPr fontId="4"/>
  </si>
  <si>
    <t>住所</t>
    <rPh sb="0" eb="2">
      <t>ジュウショ</t>
    </rPh>
    <phoneticPr fontId="4"/>
  </si>
  <si>
    <t>備考</t>
    <rPh sb="0" eb="2">
      <t>ビコウ</t>
    </rPh>
    <phoneticPr fontId="4"/>
  </si>
  <si>
    <t xml:space="preserve">例)カブシキガイシャスズキグミ　キュウシュウエイギョウショ
正式名称を全角カタカナで入力してください。支店・営業所名は、１文字空けて入力してください。
</t>
    <phoneticPr fontId="4"/>
  </si>
  <si>
    <t xml:space="preserve">例)株式会社鈴木組　九州営業所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</si>
  <si>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技術職員</t>
    <rPh sb="0" eb="2">
      <t>ギジュツ</t>
    </rPh>
    <rPh sb="2" eb="4">
      <t>ショクイン</t>
    </rPh>
    <phoneticPr fontId="4"/>
  </si>
  <si>
    <t>事務職員</t>
    <rPh sb="0" eb="2">
      <t>ジム</t>
    </rPh>
    <rPh sb="2" eb="4">
      <t>ショクイン</t>
    </rPh>
    <phoneticPr fontId="4"/>
  </si>
  <si>
    <t>その他</t>
    <phoneticPr fontId="5"/>
  </si>
  <si>
    <t>合計</t>
    <rPh sb="0" eb="2">
      <t>ゴウケイケイ</t>
    </rPh>
    <phoneticPr fontId="4"/>
  </si>
  <si>
    <t>資本金額</t>
    <rPh sb="0" eb="2">
      <t>シホン</t>
    </rPh>
    <rPh sb="2" eb="4">
      <t>キンガク</t>
    </rPh>
    <phoneticPr fontId="5"/>
  </si>
  <si>
    <t>総従業員実数</t>
    <phoneticPr fontId="4"/>
  </si>
  <si>
    <t>千円</t>
    <rPh sb="0" eb="2">
      <t>センエン</t>
    </rPh>
    <phoneticPr fontId="4"/>
  </si>
  <si>
    <t>千円未満は切り捨ててください。</t>
    <rPh sb="0" eb="4">
      <t>センエンミマン</t>
    </rPh>
    <rPh sb="5" eb="6">
      <t>キ</t>
    </rPh>
    <rPh sb="7" eb="8">
      <t>ス</t>
    </rPh>
    <phoneticPr fontId="4"/>
  </si>
  <si>
    <t>規格</t>
    <rPh sb="0" eb="2">
      <t>キカク</t>
    </rPh>
    <phoneticPr fontId="5"/>
  </si>
  <si>
    <t>ISO9001</t>
    <phoneticPr fontId="5"/>
  </si>
  <si>
    <t>ISO14001</t>
    <phoneticPr fontId="4"/>
  </si>
  <si>
    <t>ISO取得認証状況</t>
    <rPh sb="3" eb="5">
      <t>シュトク</t>
    </rPh>
    <rPh sb="5" eb="7">
      <t>ニンショウ</t>
    </rPh>
    <rPh sb="7" eb="9">
      <t>ジョウキョウ</t>
    </rPh>
    <phoneticPr fontId="4"/>
  </si>
  <si>
    <t>常勤職員数(申請日現在)</t>
    <rPh sb="0" eb="2">
      <t>ジョウキン</t>
    </rPh>
    <rPh sb="2" eb="4">
      <t>ショクイン</t>
    </rPh>
    <rPh sb="4" eb="5">
      <t>スウ</t>
    </rPh>
    <phoneticPr fontId="5"/>
  </si>
  <si>
    <t>登録希望業種</t>
    <rPh sb="0" eb="2">
      <t>トウロク</t>
    </rPh>
    <rPh sb="2" eb="4">
      <t>キボウ</t>
    </rPh>
    <rPh sb="4" eb="6">
      <t>ギョウシュ</t>
    </rPh>
    <phoneticPr fontId="5"/>
  </si>
  <si>
    <t>筑後市 競争入札参加資格審査申請書【業務委託】</t>
    <rPh sb="0" eb="3">
      <t>チクゴシ</t>
    </rPh>
    <rPh sb="6" eb="8">
      <t>ニュウサツ</t>
    </rPh>
    <phoneticPr fontId="4"/>
  </si>
  <si>
    <t>年間平均売上高</t>
    <rPh sb="0" eb="2">
      <t>ネンカン</t>
    </rPh>
    <rPh sb="2" eb="4">
      <t>ヘイキン</t>
    </rPh>
    <rPh sb="4" eb="6">
      <t>ウリアゲ</t>
    </rPh>
    <rPh sb="6" eb="7">
      <t>ダカ</t>
    </rPh>
    <phoneticPr fontId="5"/>
  </si>
  <si>
    <t>取得の有無欄は、リストから選択してください。</t>
    <rPh sb="0" eb="2">
      <t>シュトク</t>
    </rPh>
    <rPh sb="3" eb="5">
      <t>ウム</t>
    </rPh>
    <rPh sb="5" eb="6">
      <t>ラン</t>
    </rPh>
    <phoneticPr fontId="4"/>
  </si>
  <si>
    <t>取得の有無</t>
    <rPh sb="0" eb="2">
      <t>シュトク</t>
    </rPh>
    <rPh sb="3" eb="5">
      <t>ウム</t>
    </rPh>
    <phoneticPr fontId="4"/>
  </si>
  <si>
    <t>2年平均実績高
(千円)</t>
    <rPh sb="4" eb="6">
      <t>ジッセキ</t>
    </rPh>
    <phoneticPr fontId="4"/>
  </si>
  <si>
    <t>登録事業名</t>
    <phoneticPr fontId="4"/>
  </si>
  <si>
    <t>「受任地の総従業員実数」は、委任する場合のみ入力してください。</t>
    <rPh sb="3" eb="4">
      <t>チ</t>
    </rPh>
    <rPh sb="14" eb="16">
      <t>イニン</t>
    </rPh>
    <rPh sb="18" eb="20">
      <t>バアイ</t>
    </rPh>
    <rPh sb="22" eb="24">
      <t>ニュウリョク</t>
    </rPh>
    <phoneticPr fontId="4"/>
  </si>
  <si>
    <t>受任地の総従業員実数</t>
    <rPh sb="2" eb="3">
      <t>チ</t>
    </rPh>
    <phoneticPr fontId="4"/>
  </si>
  <si>
    <t>業種の補記内容</t>
    <rPh sb="0" eb="2">
      <t>ギョウシュ</t>
    </rPh>
    <rPh sb="3" eb="4">
      <t>ホ</t>
    </rPh>
    <rPh sb="5" eb="7">
      <t>ナイヨウ</t>
    </rPh>
    <phoneticPr fontId="4"/>
  </si>
  <si>
    <t>登録番号
例)00-00000</t>
    <phoneticPr fontId="4"/>
  </si>
  <si>
    <t>技術者数(人)</t>
    <phoneticPr fontId="4"/>
  </si>
  <si>
    <t>技術士等</t>
    <phoneticPr fontId="4"/>
  </si>
  <si>
    <t>技術士補等</t>
    <phoneticPr fontId="4"/>
  </si>
  <si>
    <t>その他技術者</t>
    <phoneticPr fontId="4"/>
  </si>
  <si>
    <t>F.業種情報</t>
    <rPh sb="2" eb="4">
      <t>ギョウシュ</t>
    </rPh>
    <rPh sb="4" eb="6">
      <t>ジョウホウ</t>
    </rPh>
    <phoneticPr fontId="4"/>
  </si>
  <si>
    <t>希望
順位</t>
    <phoneticPr fontId="4"/>
  </si>
  <si>
    <t>1</t>
    <phoneticPr fontId="4"/>
  </si>
  <si>
    <t>2</t>
    <phoneticPr fontId="4"/>
  </si>
  <si>
    <t>3</t>
    <phoneticPr fontId="4"/>
  </si>
  <si>
    <t>4</t>
    <phoneticPr fontId="4"/>
  </si>
  <si>
    <t>5</t>
    <phoneticPr fontId="4"/>
  </si>
  <si>
    <t>業種名</t>
    <rPh sb="0" eb="3">
      <t>ギョウシュメイ</t>
    </rPh>
    <phoneticPr fontId="4"/>
  </si>
  <si>
    <t>　</t>
    <phoneticPr fontId="4"/>
  </si>
  <si>
    <t>(1)で選択した業種について、技術者数欄を入力してください。
常時雇用している全従業員のうち、希望業種毎に申請要領の説明に従い、人数を入力してください。</t>
    <rPh sb="4" eb="6">
      <t>センタク</t>
    </rPh>
    <rPh sb="8" eb="10">
      <t>ギョウシュ</t>
    </rPh>
    <rPh sb="15" eb="18">
      <t>ギジュツシャ</t>
    </rPh>
    <rPh sb="18" eb="19">
      <t>スウ</t>
    </rPh>
    <rPh sb="19" eb="20">
      <t>ラン</t>
    </rPh>
    <rPh sb="21" eb="23">
      <t>ニュウリョク</t>
    </rPh>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</si>
  <si>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</si>
  <si>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技術者数</t>
    <rPh sb="0" eb="2">
      <t>ギジュツ</t>
    </rPh>
    <rPh sb="2" eb="3">
      <t>シャ</t>
    </rPh>
    <rPh sb="3" eb="4">
      <t>スウ</t>
    </rPh>
    <phoneticPr fontId="5"/>
  </si>
  <si>
    <t>40_筑後市</t>
  </si>
  <si>
    <t>業務委託</t>
  </si>
  <si>
    <t>42 電気通信設備保守点検</t>
  </si>
  <si>
    <t>71 その他</t>
  </si>
  <si>
    <t>01 一般測量</t>
  </si>
  <si>
    <t>52 会議録・議事録作成</t>
  </si>
  <si>
    <t>57 レセプト等整順業務</t>
  </si>
  <si>
    <t>02 航空測量</t>
  </si>
  <si>
    <t>03 下水道設計</t>
  </si>
  <si>
    <t>04 道路設計</t>
  </si>
  <si>
    <t>05 河川設計</t>
  </si>
  <si>
    <t>06 農業土木設計</t>
  </si>
  <si>
    <t>07 造園設計</t>
  </si>
  <si>
    <t>08 上水道設計</t>
  </si>
  <si>
    <t>09 都市計画設計</t>
  </si>
  <si>
    <t>10 鋼構造設計</t>
  </si>
  <si>
    <t>11 橋梁設計</t>
  </si>
  <si>
    <t>12 建築設計</t>
  </si>
  <si>
    <t>13 電気設備設計</t>
  </si>
  <si>
    <t>14 機械設備設計</t>
  </si>
  <si>
    <t>16 補償ｺﾝｻﾙﾀﾝﾄ</t>
  </si>
  <si>
    <t>17 地質調査</t>
  </si>
  <si>
    <t>18 空中写真撮影</t>
  </si>
  <si>
    <t>19 埋設物調査</t>
  </si>
  <si>
    <t>20 漏水調査</t>
  </si>
  <si>
    <t>21 電波障害調査</t>
  </si>
  <si>
    <t>22 ＴＶｶﾒﾗ調査</t>
  </si>
  <si>
    <t>23 計量証明（一般）</t>
  </si>
  <si>
    <t>24 計量証明（環境）</t>
  </si>
  <si>
    <t>25 不動産鑑定</t>
  </si>
  <si>
    <t>26 調査企画分析</t>
  </si>
  <si>
    <t>27 樹木管理</t>
  </si>
  <si>
    <t>28 建物維持管理</t>
  </si>
  <si>
    <t>29 側溝清掃</t>
  </si>
  <si>
    <t>30 道路清掃</t>
  </si>
  <si>
    <t>31 建物清掃</t>
  </si>
  <si>
    <t>32 建物消毒</t>
  </si>
  <si>
    <t>33 防蟻</t>
  </si>
  <si>
    <t>34 除草</t>
  </si>
  <si>
    <t>35 貯水槽清掃</t>
  </si>
  <si>
    <t>36 下水道管清掃</t>
  </si>
  <si>
    <t>37 廃棄物処理</t>
  </si>
  <si>
    <t>38 浄化槽保守点検</t>
  </si>
  <si>
    <t>39 下水道設備保守点検</t>
  </si>
  <si>
    <t>40 消防設備保守点検</t>
  </si>
  <si>
    <t>41 空調機器保守点検</t>
  </si>
  <si>
    <t>43 昇降機等保守点検</t>
  </si>
  <si>
    <t>44 機械設備保守点検</t>
  </si>
  <si>
    <t>45 事務機器保守</t>
  </si>
  <si>
    <t>46 建物警備</t>
  </si>
  <si>
    <t>47 機械警備</t>
  </si>
  <si>
    <t>48 埋蔵文化財調査</t>
  </si>
  <si>
    <t>49 埋蔵文化財遺物整理</t>
  </si>
  <si>
    <t>50 旅客自動車運送</t>
  </si>
  <si>
    <t>51 貨物自動車運送</t>
  </si>
  <si>
    <t>53 データパンチ入力</t>
  </si>
  <si>
    <t>54 集団健診</t>
  </si>
  <si>
    <t>55 電話交換業務</t>
  </si>
  <si>
    <t>56 語学講師派遣</t>
  </si>
  <si>
    <t>58 イベント企画運営</t>
  </si>
  <si>
    <t>59 電算処理</t>
  </si>
  <si>
    <t>60 介護サービス</t>
  </si>
  <si>
    <t>61 プール監視</t>
  </si>
  <si>
    <t>62 自動車運行管理</t>
  </si>
  <si>
    <t>63 給食業務</t>
  </si>
  <si>
    <t>64 図書館業務</t>
  </si>
  <si>
    <t>65 用務員業務</t>
  </si>
  <si>
    <t>66 保育業務</t>
  </si>
  <si>
    <t>67 滞納徴収業務</t>
  </si>
  <si>
    <t>68 人材派遣</t>
  </si>
  <si>
    <t>69 検針業務</t>
  </si>
  <si>
    <t>70 公用車車検整備</t>
  </si>
  <si>
    <t xml:space="preserve">登録を希望する業種名、業種の補記内容、2年平均実績高、登録事業名、登録番号、登録年月日欄を入力してください。
業種名欄は、希望順位の1から順番にリストから選択してください。(最大5業種まで)
業種名で「71 その他」を選択した場合、および、業種名では判断が付きにくい場合は、業種の補記内容欄に詳細を入力してください。
2年平均実績高欄は、消費税を含む額を入力してください。
</t>
    <rPh sb="0" eb="2">
      <t>トウロク</t>
    </rPh>
    <rPh sb="3" eb="5">
      <t>キボウ</t>
    </rPh>
    <rPh sb="7" eb="10">
      <t>ギョウシュメイ</t>
    </rPh>
    <rPh sb="11" eb="13">
      <t>ギョウシュ</t>
    </rPh>
    <rPh sb="14" eb="15">
      <t>ホ</t>
    </rPh>
    <rPh sb="23" eb="25">
      <t>ジッセキ</t>
    </rPh>
    <rPh sb="27" eb="32">
      <t>トウロクジギョウメイ</t>
    </rPh>
    <rPh sb="33" eb="37">
      <t>トウロクバンゴウ</t>
    </rPh>
    <rPh sb="38" eb="43">
      <t>トウロクネンガッピ</t>
    </rPh>
    <rPh sb="43" eb="44">
      <t>ラン</t>
    </rPh>
    <rPh sb="55" eb="58">
      <t>ギョウシュメイ</t>
    </rPh>
    <rPh sb="58" eb="59">
      <t>ラン</t>
    </rPh>
    <rPh sb="61" eb="65">
      <t>キボウジュンイ</t>
    </rPh>
    <rPh sb="69" eb="71">
      <t>ジュンバン</t>
    </rPh>
    <rPh sb="77" eb="79">
      <t>センタク</t>
    </rPh>
    <rPh sb="106" eb="107">
      <t>タ</t>
    </rPh>
    <rPh sb="109" eb="111">
      <t>センタク</t>
    </rPh>
    <rPh sb="113" eb="115">
      <t>バアイ</t>
    </rPh>
    <rPh sb="120" eb="123">
      <t>ギョウシュメイ</t>
    </rPh>
    <rPh sb="137" eb="139">
      <t>ギョウシュ</t>
    </rPh>
    <rPh sb="146" eb="148">
      <t>ショウサイ</t>
    </rPh>
    <rPh sb="149" eb="151">
      <t>ニュウリョク</t>
    </rPh>
    <rPh sb="166" eb="167">
      <t>ラン</t>
    </rPh>
    <phoneticPr fontId="4"/>
  </si>
  <si>
    <t>15 その他設計</t>
    <phoneticPr fontId="4"/>
  </si>
  <si>
    <t>例)0000-00-0000　半角の数字とハイフンで入力してください。
ＦＡＸがない場合は「0000-00-0000」と入力してください。</t>
    <phoneticPr fontId="4"/>
  </si>
  <si>
    <t>筑後市の業務委託にかかる競争入札に参加する資格の審査を申請します。</t>
    <rPh sb="12" eb="14">
      <t>キョウソウ</t>
    </rPh>
    <rPh sb="14" eb="16">
      <t>ニュウサツ</t>
    </rPh>
    <rPh sb="17" eb="19">
      <t>サンカ</t>
    </rPh>
    <rPh sb="21" eb="23">
      <t>シカク</t>
    </rPh>
    <rPh sb="24" eb="26">
      <t>シンサ</t>
    </rPh>
    <rPh sb="27" eb="29">
      <t>シンセイ</t>
    </rPh>
    <phoneticPr fontId="4"/>
  </si>
  <si>
    <t>7.0.1</t>
  </si>
  <si>
    <t>都道府県から入力してください。全て全角で入力してください。</t>
    <phoneticPr fontId="4"/>
  </si>
  <si>
    <t>本社（店）と異なる場合のみ、都道府県から入力してください。全て全角で入力してください。</t>
    <rPh sb="14" eb="18">
      <t>トドウフケン</t>
    </rPh>
    <phoneticPr fontId="4"/>
  </si>
  <si>
    <t>Ver.8.0.1</t>
    <phoneticPr fontId="4"/>
  </si>
  <si>
    <t>8.0.1</t>
  </si>
  <si>
    <t>Ver.7.0.1</t>
    <phoneticPr fontId="4"/>
  </si>
  <si>
    <t>例)2026/4/1、R8/4/1</t>
    <phoneticPr fontId="4"/>
  </si>
  <si>
    <t>例)2026/4/1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</si>
</sst>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000000"/>
    <numFmt numFmtId="183" formatCode="&quot;Ver.&quot;@"/>
  </numFmts>
  <fonts count="2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color rgb="FF0D0D0D"/>
      <name val="ＭＳ ゴシック"/>
      <family val="3"/>
      <charset val="128"/>
    </font>
    <font>
      <sz val="9"/>
      <name val="ＭＳ ゴシック"/>
      <family val="3"/>
      <charset val="128"/>
    </font>
    <font>
      <b/>
      <sz val="16"/>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rgb="FFCCEDFC"/>
        <bgColor indexed="64"/>
      </patternFill>
    </fill>
  </fills>
  <borders count="4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style="hair">
        <color auto="1"/>
      </left>
      <right/>
      <top style="thin">
        <color indexed="64"/>
      </top>
      <bottom style="thin">
        <color indexed="64"/>
      </bottom>
      <diagonal/>
    </border>
    <border>
      <left/>
      <right style="hair">
        <color auto="1"/>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s>
  <cellStyleXfs count="10">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cellStyleXfs>
  <cellXfs count="309">
    <xf numFmtId="0" fontId="0" fillId="0" borderId="0" xfId="0">
      <alignment vertical="center"/>
    </xf>
    <xf numFmtId="49" fontId="13" fillId="2" borderId="0" xfId="0" applyNumberFormat="1" applyFont="1" applyFill="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28" xfId="0" applyNumberFormat="1" applyFont="1" applyFill="1" applyBorder="1" applyAlignment="1" applyProtection="1">
      <alignment horizontal="left" vertical="center"/>
      <protection locked="0"/>
    </xf>
    <xf numFmtId="49" fontId="13" fillId="2" borderId="18" xfId="0" applyNumberFormat="1" applyFont="1" applyFill="1" applyBorder="1" applyAlignment="1" applyProtection="1">
      <alignment horizontal="left" vertical="center"/>
      <protection locked="0"/>
    </xf>
    <xf numFmtId="49" fontId="13" fillId="2" borderId="19" xfId="0" applyNumberFormat="1" applyFont="1" applyFill="1" applyBorder="1" applyAlignment="1" applyProtection="1">
      <alignment horizontal="left" vertical="center"/>
      <protection locked="0"/>
    </xf>
    <xf numFmtId="14" fontId="13" fillId="2" borderId="28" xfId="0" applyNumberFormat="1" applyFont="1" applyFill="1" applyBorder="1" applyAlignment="1" applyProtection="1">
      <alignment horizontal="left" vertical="center"/>
      <protection locked="0"/>
    </xf>
    <xf numFmtId="49" fontId="13" fillId="2" borderId="28" xfId="0" applyNumberFormat="1" applyFont="1" applyFill="1" applyBorder="1" applyAlignment="1" applyProtection="1">
      <alignment horizontal="left" vertical="center" shrinkToFit="1"/>
      <protection locked="0"/>
    </xf>
    <xf numFmtId="49" fontId="13" fillId="2" borderId="29" xfId="0" applyNumberFormat="1" applyFont="1" applyFill="1" applyBorder="1" applyAlignment="1" applyProtection="1">
      <alignment horizontal="left" vertical="center"/>
      <protection locked="0"/>
    </xf>
    <xf numFmtId="14" fontId="13" fillId="2" borderId="29" xfId="0" applyNumberFormat="1" applyFont="1" applyFill="1" applyBorder="1" applyAlignment="1" applyProtection="1">
      <alignment horizontal="left" vertical="center"/>
      <protection locked="0"/>
    </xf>
    <xf numFmtId="49" fontId="13" fillId="2" borderId="29" xfId="0" applyNumberFormat="1" applyFont="1" applyFill="1" applyBorder="1" applyAlignment="1" applyProtection="1">
      <alignment horizontal="left" vertical="center" shrinkToFit="1"/>
      <protection locked="0"/>
    </xf>
    <xf numFmtId="49" fontId="13" fillId="2" borderId="30"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14" fontId="13" fillId="2" borderId="30" xfId="0" applyNumberFormat="1" applyFont="1" applyFill="1" applyBorder="1" applyAlignment="1" applyProtection="1">
      <alignment horizontal="left" vertical="center"/>
      <protection locked="0"/>
    </xf>
    <xf numFmtId="49" fontId="13" fillId="2" borderId="30" xfId="0" applyNumberFormat="1" applyFont="1" applyFill="1" applyBorder="1" applyAlignment="1" applyProtection="1">
      <alignment horizontal="left" vertical="center" shrinkToFit="1"/>
      <protection locked="0"/>
    </xf>
    <xf numFmtId="49" fontId="13" fillId="2" borderId="38" xfId="8" applyNumberFormat="1" applyFont="1" applyFill="1" applyBorder="1" applyAlignment="1" applyProtection="1">
      <alignment horizontal="left" vertical="center" wrapText="1"/>
      <protection locked="0"/>
    </xf>
    <xf numFmtId="49" fontId="13" fillId="2" borderId="41" xfId="8" applyNumberFormat="1" applyFont="1" applyFill="1" applyBorder="1" applyAlignment="1" applyProtection="1">
      <alignment horizontal="left" vertical="center" wrapText="1"/>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protection locked="0"/>
    </xf>
    <xf numFmtId="49" fontId="13" fillId="2" borderId="14" xfId="8" applyNumberFormat="1" applyFont="1" applyFill="1" applyBorder="1" applyAlignment="1" applyProtection="1">
      <alignment horizontal="left" vertical="center" wrapText="1"/>
      <protection locked="0"/>
    </xf>
    <xf numFmtId="49" fontId="13" fillId="2" borderId="8" xfId="8" applyNumberFormat="1" applyFont="1" applyFill="1" applyBorder="1" applyAlignment="1" applyProtection="1">
      <alignment horizontal="left" vertical="center" wrapText="1"/>
      <protection locked="0"/>
    </xf>
    <xf numFmtId="49" fontId="13" fillId="2" borderId="9" xfId="8" applyNumberFormat="1" applyFont="1" applyFill="1" applyBorder="1" applyAlignment="1" applyProtection="1">
      <alignment horizontal="left" vertical="center" wrapText="1"/>
      <protection locked="0"/>
    </xf>
    <xf numFmtId="38" fontId="13" fillId="2" borderId="9" xfId="8" applyFont="1" applyFill="1" applyBorder="1" applyAlignment="1" applyProtection="1">
      <alignment horizontal="right" vertical="center"/>
      <protection locked="0"/>
    </xf>
    <xf numFmtId="49" fontId="13" fillId="2" borderId="7" xfId="8" applyNumberFormat="1" applyFont="1" applyFill="1" applyBorder="1" applyAlignment="1" applyProtection="1">
      <alignment horizontal="left" vertical="center" wrapText="1"/>
      <protection locked="0"/>
    </xf>
    <xf numFmtId="14" fontId="13" fillId="2" borderId="13" xfId="0" applyNumberFormat="1"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protection locked="0"/>
    </xf>
    <xf numFmtId="0" fontId="13" fillId="2" borderId="6" xfId="0" applyFont="1" applyFill="1" applyBorder="1" applyAlignment="1" applyProtection="1">
      <alignment horizontal="left" vertical="center"/>
      <protection locked="0"/>
    </xf>
    <xf numFmtId="38" fontId="13" fillId="2" borderId="5" xfId="8" applyFont="1" applyFill="1" applyBorder="1" applyAlignment="1" applyProtection="1">
      <alignment horizontal="right" vertical="center"/>
      <protection locked="0"/>
    </xf>
    <xf numFmtId="49" fontId="13" fillId="2" borderId="3" xfId="8" applyNumberFormat="1" applyFont="1" applyFill="1" applyBorder="1" applyAlignment="1" applyProtection="1">
      <alignment horizontal="left" vertical="center" wrapText="1"/>
      <protection locked="0"/>
    </xf>
    <xf numFmtId="49" fontId="13" fillId="2" borderId="4" xfId="8" applyNumberFormat="1" applyFont="1" applyFill="1" applyBorder="1" applyAlignment="1" applyProtection="1">
      <alignment horizontal="left" vertical="center" wrapText="1"/>
      <protection locked="0"/>
    </xf>
    <xf numFmtId="49" fontId="13" fillId="2" borderId="5" xfId="8" applyNumberFormat="1" applyFont="1" applyFill="1" applyBorder="1" applyAlignment="1" applyProtection="1">
      <alignment horizontal="left" vertical="center" wrapText="1"/>
      <protection locked="0"/>
    </xf>
    <xf numFmtId="14" fontId="13" fillId="2" borderId="7" xfId="8" applyNumberFormat="1" applyFont="1" applyFill="1" applyBorder="1" applyAlignment="1" applyProtection="1">
      <alignment horizontal="left" vertical="center"/>
      <protection locked="0"/>
    </xf>
    <xf numFmtId="0" fontId="13" fillId="2" borderId="8" xfId="8" applyNumberFormat="1" applyFont="1" applyFill="1" applyBorder="1" applyAlignment="1" applyProtection="1">
      <alignment horizontal="left" vertical="center"/>
      <protection locked="0"/>
    </xf>
    <xf numFmtId="0" fontId="13" fillId="2" borderId="10" xfId="8" applyNumberFormat="1" applyFont="1" applyFill="1" applyBorder="1" applyAlignment="1" applyProtection="1">
      <alignment horizontal="left" vertical="center"/>
      <protection locked="0"/>
    </xf>
    <xf numFmtId="49" fontId="13" fillId="2" borderId="13" xfId="6" applyNumberFormat="1" applyFont="1" applyFill="1" applyBorder="1" applyAlignment="1" applyProtection="1">
      <alignment horizontal="center" vertical="center"/>
      <protection locked="0"/>
    </xf>
    <xf numFmtId="49" fontId="13" fillId="2" borderId="4" xfId="6" applyNumberFormat="1" applyFont="1" applyFill="1" applyBorder="1" applyAlignment="1" applyProtection="1">
      <alignment horizontal="center" vertical="center"/>
      <protection locked="0"/>
    </xf>
    <xf numFmtId="38" fontId="13" fillId="2" borderId="4" xfId="6" applyNumberFormat="1" applyFont="1" applyFill="1" applyBorder="1" applyAlignment="1" applyProtection="1">
      <alignment horizontal="center" vertical="center"/>
      <protection locked="0"/>
    </xf>
    <xf numFmtId="49" fontId="13" fillId="2" borderId="6" xfId="6" applyNumberFormat="1" applyFont="1" applyFill="1" applyBorder="1" applyAlignment="1" applyProtection="1">
      <alignment horizontal="center" vertical="center"/>
      <protection locked="0"/>
    </xf>
    <xf numFmtId="49" fontId="13" fillId="2" borderId="15" xfId="0" applyNumberFormat="1" applyFont="1" applyFill="1" applyBorder="1" applyAlignment="1" applyProtection="1">
      <alignment horizontal="center" vertical="center"/>
      <protection locked="0"/>
    </xf>
    <xf numFmtId="0" fontId="13" fillId="2" borderId="11" xfId="0" applyFont="1" applyFill="1" applyBorder="1" applyAlignment="1" applyProtection="1">
      <alignment horizontal="center" vertical="center"/>
      <protection locked="0"/>
    </xf>
    <xf numFmtId="0" fontId="13" fillId="2" borderId="12" xfId="0" applyFont="1" applyFill="1" applyBorder="1" applyAlignment="1" applyProtection="1">
      <alignment horizontal="center" vertical="center"/>
      <protection locked="0"/>
    </xf>
    <xf numFmtId="14"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182"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38" fontId="13" fillId="2" borderId="31" xfId="1" applyNumberFormat="1" applyFont="1" applyFill="1" applyBorder="1" applyAlignment="1" applyProtection="1">
      <alignment horizontal="right" vertical="center"/>
      <protection locked="0"/>
    </xf>
    <xf numFmtId="181" fontId="13" fillId="2" borderId="32" xfId="1" applyNumberFormat="1" applyFont="1" applyFill="1" applyBorder="1" applyAlignment="1" applyProtection="1">
      <alignment horizontal="right" vertical="center"/>
      <protection locked="0"/>
    </xf>
    <xf numFmtId="181" fontId="13" fillId="2" borderId="33" xfId="1" applyNumberFormat="1" applyFont="1" applyFill="1" applyBorder="1" applyAlignment="1" applyProtection="1">
      <alignment horizontal="right" vertical="center"/>
      <protection locked="0"/>
    </xf>
    <xf numFmtId="38" fontId="13" fillId="2" borderId="0" xfId="0" applyNumberFormat="1" applyFont="1" applyFill="1" applyAlignment="1" applyProtection="1">
      <alignment horizontal="right" vertical="center"/>
      <protection locked="0"/>
    </xf>
    <xf numFmtId="38" fontId="13" fillId="2" borderId="13" xfId="1" applyNumberFormat="1" applyFont="1" applyFill="1" applyBorder="1" applyAlignment="1" applyProtection="1">
      <alignment horizontal="right" vertical="center"/>
      <protection locked="0"/>
    </xf>
    <xf numFmtId="38" fontId="13" fillId="2" borderId="4" xfId="1" applyNumberFormat="1" applyFont="1" applyFill="1" applyBorder="1" applyAlignment="1" applyProtection="1">
      <alignment horizontal="right" vertical="center"/>
      <protection locked="0"/>
    </xf>
    <xf numFmtId="38" fontId="13" fillId="2" borderId="6" xfId="1" applyNumberFormat="1" applyFont="1" applyFill="1" applyBorder="1" applyAlignment="1" applyProtection="1">
      <alignment horizontal="right" vertical="center"/>
      <protection locked="0"/>
    </xf>
    <xf numFmtId="38" fontId="13" fillId="2" borderId="8" xfId="1" applyNumberFormat="1" applyFont="1" applyFill="1" applyBorder="1" applyAlignment="1" applyProtection="1">
      <alignment horizontal="right" vertical="center"/>
      <protection locked="0"/>
    </xf>
    <xf numFmtId="38" fontId="13" fillId="2" borderId="10" xfId="1" applyNumberFormat="1" applyFont="1" applyFill="1" applyBorder="1" applyAlignment="1" applyProtection="1">
      <alignment horizontal="right" vertical="center"/>
      <protection locked="0"/>
    </xf>
    <xf numFmtId="177" fontId="13" fillId="2" borderId="0" xfId="0" applyNumberFormat="1" applyFont="1" applyFill="1" applyAlignment="1" applyProtection="1">
      <alignment horizontal="left" vertical="center"/>
      <protection locked="0"/>
    </xf>
    <xf numFmtId="49" fontId="13" fillId="2" borderId="14" xfId="2" applyNumberFormat="1" applyFont="1" applyFill="1" applyBorder="1" applyAlignment="1" applyProtection="1">
      <alignment horizontal="left" vertical="center" wrapText="1"/>
      <protection locked="0"/>
    </xf>
    <xf numFmtId="49" fontId="13" fillId="2" borderId="8" xfId="2" applyNumberFormat="1" applyFont="1" applyFill="1" applyBorder="1" applyAlignment="1" applyProtection="1">
      <alignment horizontal="left" vertical="center" wrapText="1"/>
      <protection locked="0"/>
    </xf>
    <xf numFmtId="49" fontId="13" fillId="2" borderId="10" xfId="2" applyNumberFormat="1" applyFont="1" applyFill="1" applyBorder="1" applyAlignment="1" applyProtection="1">
      <alignment horizontal="left" vertical="center" wrapText="1"/>
      <protection locked="0"/>
    </xf>
    <xf numFmtId="49" fontId="13" fillId="2" borderId="13" xfId="8" applyNumberFormat="1" applyFont="1" applyFill="1" applyBorder="1" applyAlignment="1" applyProtection="1">
      <alignment horizontal="left" vertical="center" wrapText="1"/>
      <protection locked="0"/>
    </xf>
    <xf numFmtId="38" fontId="13" fillId="2" borderId="32" xfId="1" applyNumberFormat="1" applyFont="1" applyFill="1" applyBorder="1" applyAlignment="1" applyProtection="1">
      <alignment horizontal="right" vertical="center"/>
      <protection locked="0"/>
    </xf>
    <xf numFmtId="38" fontId="13" fillId="2" borderId="33" xfId="1" applyNumberFormat="1" applyFont="1" applyFill="1" applyBorder="1" applyAlignment="1" applyProtection="1">
      <alignment horizontal="right" vertical="center"/>
      <protection locked="0"/>
    </xf>
    <xf numFmtId="14" fontId="13" fillId="2" borderId="3" xfId="8" applyNumberFormat="1" applyFont="1" applyFill="1" applyBorder="1" applyAlignment="1" applyProtection="1">
      <alignment horizontal="left" vertical="center"/>
      <protection locked="0"/>
    </xf>
    <xf numFmtId="0" fontId="13" fillId="2" borderId="4" xfId="8" applyNumberFormat="1" applyFont="1" applyFill="1" applyBorder="1" applyAlignment="1" applyProtection="1">
      <alignment horizontal="left" vertical="center"/>
      <protection locked="0"/>
    </xf>
    <xf numFmtId="0" fontId="13" fillId="2" borderId="6" xfId="8" applyNumberFormat="1" applyFont="1" applyFill="1" applyBorder="1" applyAlignment="1" applyProtection="1">
      <alignment horizontal="left" vertical="center"/>
      <protection locked="0"/>
    </xf>
    <xf numFmtId="49" fontId="13" fillId="2" borderId="13" xfId="2" applyNumberFormat="1" applyFont="1" applyFill="1" applyBorder="1" applyAlignment="1" applyProtection="1">
      <alignment horizontal="left" vertical="center" wrapText="1"/>
      <protection locked="0"/>
    </xf>
    <xf numFmtId="49" fontId="13" fillId="2" borderId="4" xfId="2" applyNumberFormat="1" applyFont="1" applyFill="1" applyBorder="1" applyAlignment="1" applyProtection="1">
      <alignment horizontal="left" vertical="center" wrapText="1"/>
      <protection locked="0"/>
    </xf>
    <xf numFmtId="49" fontId="13" fillId="2" borderId="6" xfId="2" applyNumberFormat="1" applyFont="1" applyFill="1" applyBorder="1" applyAlignment="1" applyProtection="1">
      <alignment horizontal="left" vertical="center" wrapText="1"/>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49" fontId="13" fillId="2" borderId="15" xfId="2" applyNumberFormat="1" applyFont="1" applyFill="1" applyBorder="1" applyAlignment="1" applyProtection="1">
      <alignment horizontal="left" vertical="center" wrapText="1"/>
      <protection locked="0"/>
    </xf>
    <xf numFmtId="49" fontId="13" fillId="2" borderId="11" xfId="2" applyNumberFormat="1" applyFont="1" applyFill="1" applyBorder="1" applyAlignment="1" applyProtection="1">
      <alignment horizontal="left" vertical="center" wrapText="1"/>
      <protection locked="0"/>
    </xf>
    <xf numFmtId="49" fontId="13" fillId="2" borderId="12" xfId="2" applyNumberFormat="1" applyFont="1" applyFill="1" applyBorder="1" applyAlignment="1" applyProtection="1">
      <alignment horizontal="left" vertical="center" wrapText="1"/>
      <protection locked="0"/>
    </xf>
    <xf numFmtId="49" fontId="13" fillId="2" borderId="25" xfId="8" applyNumberFormat="1" applyFont="1" applyFill="1" applyBorder="1" applyAlignment="1" applyProtection="1">
      <alignment horizontal="left" vertical="center" wrapText="1"/>
      <protection locked="0"/>
    </xf>
    <xf numFmtId="49" fontId="13" fillId="2" borderId="11" xfId="8" applyNumberFormat="1" applyFont="1" applyFill="1" applyBorder="1" applyAlignment="1" applyProtection="1">
      <alignment horizontal="left" vertical="center" wrapText="1"/>
      <protection locked="0"/>
    </xf>
    <xf numFmtId="49" fontId="13" fillId="2" borderId="26" xfId="8" applyNumberFormat="1" applyFont="1" applyFill="1" applyBorder="1" applyAlignment="1" applyProtection="1">
      <alignment horizontal="left" vertical="center" wrapText="1"/>
      <protection locked="0"/>
    </xf>
    <xf numFmtId="14" fontId="13" fillId="2" borderId="25" xfId="8" applyNumberFormat="1" applyFont="1" applyFill="1" applyBorder="1" applyAlignment="1" applyProtection="1">
      <alignment horizontal="left" vertical="center"/>
      <protection locked="0"/>
    </xf>
    <xf numFmtId="0" fontId="13" fillId="2" borderId="11" xfId="8" applyNumberFormat="1" applyFont="1" applyFill="1" applyBorder="1" applyAlignment="1" applyProtection="1">
      <alignment horizontal="left" vertical="center"/>
      <protection locked="0"/>
    </xf>
    <xf numFmtId="0" fontId="13" fillId="2" borderId="12" xfId="8" applyNumberFormat="1" applyFont="1" applyFill="1" applyBorder="1" applyAlignment="1" applyProtection="1">
      <alignment horizontal="left" vertical="center"/>
      <protection locked="0"/>
    </xf>
    <xf numFmtId="38" fontId="13" fillId="2" borderId="6" xfId="8" applyFont="1" applyFill="1" applyBorder="1" applyAlignment="1" applyProtection="1">
      <alignment horizontal="right" vertical="center"/>
      <protection locked="0"/>
    </xf>
    <xf numFmtId="49" fontId="13" fillId="2" borderId="15" xfId="8" applyNumberFormat="1" applyFont="1" applyFill="1" applyBorder="1" applyAlignment="1" applyProtection="1">
      <alignment horizontal="left" vertical="center" wrapText="1"/>
      <protection locked="0"/>
    </xf>
    <xf numFmtId="38" fontId="13" fillId="2" borderId="26" xfId="8" applyFont="1" applyFill="1" applyBorder="1" applyAlignment="1" applyProtection="1">
      <alignment horizontal="right" vertical="center"/>
      <protection locked="0"/>
    </xf>
    <xf numFmtId="38" fontId="13" fillId="2" borderId="8" xfId="8" applyFont="1" applyFill="1" applyBorder="1" applyAlignment="1" applyProtection="1">
      <alignment horizontal="right" vertical="center"/>
      <protection locked="0"/>
    </xf>
    <xf numFmtId="38" fontId="13" fillId="2" borderId="10" xfId="8" applyFont="1" applyFill="1" applyBorder="1" applyAlignment="1" applyProtection="1">
      <alignment horizontal="right" vertical="center"/>
      <protection locked="0"/>
    </xf>
    <xf numFmtId="38" fontId="13" fillId="2" borderId="4" xfId="8" applyFont="1" applyFill="1" applyBorder="1" applyAlignment="1" applyProtection="1">
      <alignment horizontal="right" vertical="center"/>
      <protection locked="0"/>
    </xf>
    <xf numFmtId="38" fontId="13" fillId="2" borderId="11" xfId="8" applyFont="1" applyFill="1" applyBorder="1" applyAlignment="1" applyProtection="1">
      <alignment horizontal="right" vertical="center"/>
      <protection locked="0"/>
    </xf>
    <xf numFmtId="38" fontId="13" fillId="2" borderId="12" xfId="8" applyFont="1" applyFill="1" applyBorder="1" applyAlignment="1" applyProtection="1">
      <alignment horizontal="righ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83"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applyFont="1" applyAlignment="1" applyProtection="1">
      <alignment vertical="top" wrapText="1"/>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0"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0" fontId="19" fillId="0" borderId="0" xfId="0" applyFont="1" applyAlignment="1" applyProtection="1">
      <alignment vertical="top"/>
    </xf>
    <xf numFmtId="0" fontId="23" fillId="0" borderId="0" xfId="0" applyFont="1" applyAlignment="1" applyProtection="1">
      <alignment vertical="top"/>
    </xf>
    <xf numFmtId="180" fontId="3" fillId="0" borderId="0" xfId="0" applyNumberFormat="1" applyFont="1" applyProtection="1">
      <alignment vertical="center"/>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38" fontId="13" fillId="0" borderId="13" xfId="1" applyNumberFormat="1" applyFont="1" applyBorder="1" applyAlignment="1" applyProtection="1">
      <alignment horizontal="center" vertical="center"/>
    </xf>
    <xf numFmtId="181" fontId="13" fillId="0" borderId="4" xfId="1" applyNumberFormat="1" applyFont="1" applyBorder="1" applyAlignment="1" applyProtection="1">
      <alignment horizontal="center" vertical="center"/>
    </xf>
    <xf numFmtId="38" fontId="13" fillId="0" borderId="23" xfId="1" applyNumberFormat="1" applyFont="1" applyBorder="1" applyAlignment="1" applyProtection="1">
      <alignment horizontal="center" vertical="center"/>
    </xf>
    <xf numFmtId="38" fontId="13" fillId="0" borderId="1" xfId="1" applyNumberFormat="1" applyFont="1" applyBorder="1" applyAlignment="1" applyProtection="1">
      <alignment horizontal="center" vertical="center"/>
    </xf>
    <xf numFmtId="38" fontId="13" fillId="0" borderId="2" xfId="1" applyNumberFormat="1" applyFont="1" applyBorder="1" applyAlignment="1" applyProtection="1">
      <alignment horizontal="center" vertical="center"/>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81" fontId="3" fillId="0" borderId="31" xfId="1" applyNumberFormat="1" applyFont="1" applyBorder="1" applyAlignment="1" applyProtection="1">
      <alignment horizontal="left" vertical="center"/>
    </xf>
    <xf numFmtId="181" fontId="3" fillId="0" borderId="32" xfId="1" applyNumberFormat="1" applyFont="1" applyBorder="1" applyAlignment="1" applyProtection="1">
      <alignment horizontal="left" vertical="center"/>
    </xf>
    <xf numFmtId="181" fontId="3" fillId="0" borderId="33" xfId="1" applyNumberFormat="1" applyFont="1" applyBorder="1" applyAlignment="1" applyProtection="1">
      <alignment horizontal="left" vertical="center"/>
    </xf>
    <xf numFmtId="177" fontId="3" fillId="0" borderId="20" xfId="1" applyNumberFormat="1" applyFont="1" applyBorder="1" applyAlignment="1" applyProtection="1">
      <alignment horizontal="left" vertical="center"/>
    </xf>
    <xf numFmtId="177" fontId="3" fillId="0" borderId="16" xfId="1" applyNumberFormat="1" applyFont="1" applyBorder="1" applyAlignment="1" applyProtection="1">
      <alignment horizontal="left" vertical="center"/>
    </xf>
    <xf numFmtId="177" fontId="3" fillId="0" borderId="17" xfId="1" applyNumberFormat="1" applyFont="1" applyBorder="1" applyAlignment="1" applyProtection="1">
      <alignment horizontal="left" vertical="center"/>
    </xf>
    <xf numFmtId="38" fontId="13" fillId="0" borderId="35" xfId="1" applyNumberFormat="1" applyFont="1" applyBorder="1" applyAlignment="1" applyProtection="1">
      <alignment horizontal="right" vertical="center"/>
    </xf>
    <xf numFmtId="181" fontId="13" fillId="0" borderId="36" xfId="1" applyNumberFormat="1" applyFont="1" applyBorder="1" applyAlignment="1" applyProtection="1">
      <alignment horizontal="right" vertical="center"/>
    </xf>
    <xf numFmtId="181" fontId="13" fillId="0" borderId="37" xfId="1" applyNumberFormat="1" applyFont="1" applyBorder="1" applyAlignment="1" applyProtection="1">
      <alignment horizontal="right" vertical="center"/>
    </xf>
    <xf numFmtId="38" fontId="13" fillId="0" borderId="36" xfId="1" applyNumberFormat="1" applyFont="1" applyBorder="1" applyAlignment="1" applyProtection="1">
      <alignment horizontal="right" vertical="center"/>
    </xf>
    <xf numFmtId="38" fontId="13" fillId="0" borderId="37" xfId="1" applyNumberFormat="1" applyFont="1" applyBorder="1" applyAlignment="1" applyProtection="1">
      <alignment horizontal="right" vertical="center"/>
    </xf>
    <xf numFmtId="177" fontId="3" fillId="0" borderId="0" xfId="1" applyNumberFormat="1" applyFont="1" applyAlignment="1" applyProtection="1">
      <alignment horizontal="left" vertical="center"/>
    </xf>
    <xf numFmtId="38" fontId="13" fillId="0" borderId="0" xfId="1" applyNumberFormat="1" applyFont="1" applyAlignment="1" applyProtection="1">
      <alignment horizontal="right" vertical="center"/>
    </xf>
    <xf numFmtId="181" fontId="13" fillId="0" borderId="0" xfId="1" applyNumberFormat="1" applyFont="1" applyAlignment="1" applyProtection="1">
      <alignment horizontal="right" vertical="center"/>
    </xf>
    <xf numFmtId="38" fontId="13" fillId="0" borderId="0" xfId="1" applyNumberFormat="1" applyFont="1" applyProtection="1">
      <alignment vertical="center"/>
    </xf>
    <xf numFmtId="0" fontId="3" fillId="0" borderId="0" xfId="0" applyFont="1" applyAlignment="1" applyProtection="1">
      <alignment horizontal="right" vertical="top"/>
    </xf>
    <xf numFmtId="38" fontId="3" fillId="0" borderId="0" xfId="0" applyNumberFormat="1" applyFont="1" applyAlignment="1" applyProtection="1">
      <alignment vertical="top"/>
    </xf>
    <xf numFmtId="0" fontId="23" fillId="0" borderId="0" xfId="0" applyFont="1" applyProtection="1">
      <alignment vertical="center"/>
    </xf>
    <xf numFmtId="0" fontId="3" fillId="0" borderId="23" xfId="6" applyFont="1" applyBorder="1" applyProtection="1">
      <alignment vertical="center"/>
    </xf>
    <xf numFmtId="0" fontId="3" fillId="0" borderId="1" xfId="6" applyFont="1" applyBorder="1" applyProtection="1">
      <alignment vertical="center"/>
    </xf>
    <xf numFmtId="0" fontId="3" fillId="0" borderId="2" xfId="6" applyFont="1" applyBorder="1" applyProtection="1">
      <alignment vertical="center"/>
    </xf>
    <xf numFmtId="49" fontId="3" fillId="0" borderId="23"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38" fontId="3" fillId="0" borderId="1" xfId="0" applyNumberFormat="1" applyFont="1" applyBorder="1" applyAlignment="1" applyProtection="1">
      <alignment horizontal="center" vertical="center"/>
    </xf>
    <xf numFmtId="49" fontId="3" fillId="0" borderId="2" xfId="0" applyNumberFormat="1" applyFont="1" applyBorder="1" applyAlignment="1" applyProtection="1">
      <alignment horizontal="center" vertical="center"/>
    </xf>
    <xf numFmtId="0" fontId="13" fillId="0" borderId="23" xfId="0" applyFont="1" applyBorder="1" applyAlignment="1" applyProtection="1">
      <alignment horizontal="left" vertical="center"/>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3" fillId="0" borderId="13" xfId="6" applyFont="1" applyBorder="1" applyAlignment="1" applyProtection="1">
      <alignment horizontal="left" vertical="center"/>
    </xf>
    <xf numFmtId="0" fontId="3" fillId="0" borderId="4" xfId="6" applyFont="1" applyBorder="1" applyAlignment="1" applyProtection="1">
      <alignment horizontal="left" vertical="center"/>
    </xf>
    <xf numFmtId="0" fontId="3" fillId="0" borderId="6" xfId="6" applyFont="1" applyBorder="1" applyAlignment="1" applyProtection="1">
      <alignment horizontal="left" vertical="center"/>
    </xf>
    <xf numFmtId="0" fontId="3" fillId="0" borderId="15" xfId="0" applyFont="1" applyBorder="1" applyProtection="1">
      <alignment vertical="center"/>
    </xf>
    <xf numFmtId="0" fontId="3" fillId="0" borderId="11" xfId="0" applyFont="1" applyBorder="1" applyProtection="1">
      <alignment vertical="center"/>
    </xf>
    <xf numFmtId="0" fontId="3" fillId="0" borderId="12" xfId="0" applyFont="1" applyBorder="1" applyProtection="1">
      <alignment vertical="center"/>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0" fontId="16" fillId="0" borderId="0" xfId="0" applyFont="1" applyAlignment="1" applyProtection="1">
      <alignment horizontal="left" vertical="top" wrapText="1"/>
    </xf>
    <xf numFmtId="0" fontId="3" fillId="0" borderId="27" xfId="0" applyFont="1" applyBorder="1" applyAlignment="1" applyProtection="1">
      <alignment horizontal="center" vertical="center" wrapText="1"/>
    </xf>
    <xf numFmtId="0" fontId="3" fillId="0" borderId="23" xfId="0" applyFont="1" applyBorder="1" applyProtection="1">
      <alignment vertical="center"/>
    </xf>
    <xf numFmtId="0" fontId="3" fillId="0" borderId="1" xfId="0" applyFont="1" applyBorder="1" applyProtection="1">
      <alignment vertical="center"/>
    </xf>
    <xf numFmtId="0" fontId="3" fillId="0" borderId="2" xfId="0" applyFont="1" applyBorder="1" applyProtection="1">
      <alignment vertical="center"/>
    </xf>
    <xf numFmtId="49" fontId="3" fillId="0" borderId="1" xfId="0" applyNumberFormat="1" applyFont="1" applyBorder="1" applyAlignment="1" applyProtection="1">
      <alignment vertical="center" wrapText="1"/>
    </xf>
    <xf numFmtId="49" fontId="3" fillId="0" borderId="40" xfId="0" applyNumberFormat="1" applyFont="1" applyBorder="1" applyAlignment="1" applyProtection="1">
      <alignment vertical="center" wrapText="1"/>
    </xf>
    <xf numFmtId="49" fontId="3" fillId="0" borderId="39" xfId="0" applyNumberFormat="1" applyFont="1" applyBorder="1" applyAlignment="1" applyProtection="1">
      <alignment horizontal="center" vertical="center" wrapText="1"/>
    </xf>
    <xf numFmtId="49" fontId="3" fillId="0" borderId="40" xfId="0" applyNumberFormat="1" applyFont="1" applyBorder="1" applyAlignment="1" applyProtection="1">
      <alignment horizontal="center" vertical="center" wrapText="1"/>
    </xf>
    <xf numFmtId="49" fontId="3" fillId="0" borderId="39" xfId="0" applyNumberFormat="1" applyFont="1" applyBorder="1" applyAlignment="1" applyProtection="1">
      <alignment horizontal="left" vertical="center" wrapText="1"/>
    </xf>
    <xf numFmtId="49" fontId="3" fillId="0" borderId="1" xfId="0" applyNumberFormat="1" applyFont="1" applyBorder="1" applyAlignment="1" applyProtection="1">
      <alignment horizontal="left" vertical="center" wrapText="1"/>
    </xf>
    <xf numFmtId="49" fontId="3" fillId="0" borderId="40" xfId="0" applyNumberFormat="1" applyFont="1" applyBorder="1" applyAlignment="1" applyProtection="1">
      <alignment horizontal="left" vertical="center" wrapText="1"/>
    </xf>
    <xf numFmtId="49" fontId="3" fillId="0" borderId="42" xfId="0" applyNumberFormat="1" applyFont="1" applyBorder="1" applyAlignment="1" applyProtection="1">
      <alignment horizontal="left" vertical="center" wrapText="1"/>
    </xf>
    <xf numFmtId="0" fontId="3" fillId="0" borderId="42" xfId="0" applyFont="1" applyBorder="1" applyAlignment="1" applyProtection="1">
      <alignment horizontal="left" vertical="center" wrapText="1"/>
    </xf>
    <xf numFmtId="0" fontId="3" fillId="0" borderId="43" xfId="0" applyFont="1" applyBorder="1" applyAlignment="1" applyProtection="1">
      <alignment horizontal="left" vertical="center" wrapText="1"/>
    </xf>
    <xf numFmtId="49" fontId="3" fillId="0" borderId="44" xfId="0" applyNumberFormat="1" applyFont="1" applyBorder="1" applyAlignment="1" applyProtection="1">
      <alignment horizontal="center" vertical="center"/>
    </xf>
    <xf numFmtId="49" fontId="3" fillId="0" borderId="45" xfId="0" applyNumberFormat="1" applyFont="1" applyBorder="1" applyAlignment="1" applyProtection="1">
      <alignment horizontal="center" vertical="center"/>
    </xf>
    <xf numFmtId="49" fontId="3" fillId="0" borderId="29" xfId="0" applyNumberFormat="1" applyFont="1" applyBorder="1" applyAlignment="1" applyProtection="1">
      <alignment horizontal="center" vertical="center"/>
    </xf>
    <xf numFmtId="49" fontId="3" fillId="0" borderId="30" xfId="0" applyNumberFormat="1" applyFont="1" applyBorder="1" applyAlignment="1" applyProtection="1">
      <alignment horizontal="center" vertical="center"/>
    </xf>
    <xf numFmtId="0" fontId="16" fillId="0" borderId="0" xfId="0" applyFont="1" applyAlignment="1" applyProtection="1">
      <alignment horizontal="left" vertical="top"/>
    </xf>
    <xf numFmtId="0" fontId="3" fillId="0" borderId="18" xfId="0" applyFont="1" applyBorder="1" applyAlignment="1" applyProtection="1">
      <alignment horizontal="center" vertical="center" wrapText="1"/>
    </xf>
    <xf numFmtId="0" fontId="3" fillId="0" borderId="18" xfId="0" applyFont="1" applyBorder="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49" fontId="3" fillId="0" borderId="4" xfId="0" applyNumberFormat="1" applyFont="1" applyBorder="1" applyAlignment="1" applyProtection="1">
      <alignment horizontal="center" vertical="center"/>
    </xf>
    <xf numFmtId="49" fontId="3" fillId="0" borderId="6" xfId="0" applyNumberFormat="1" applyFont="1" applyBorder="1" applyAlignment="1" applyProtection="1">
      <alignment horizontal="center" vertical="center"/>
    </xf>
    <xf numFmtId="0" fontId="3" fillId="0" borderId="20" xfId="0" applyFont="1" applyBorder="1" applyAlignment="1" applyProtection="1">
      <alignment horizontal="center" vertical="center" wrapText="1"/>
    </xf>
    <xf numFmtId="0" fontId="3" fillId="0" borderId="20" xfId="0" applyFont="1" applyBorder="1" applyProtection="1">
      <alignment vertical="center"/>
    </xf>
    <xf numFmtId="0" fontId="3" fillId="0" borderId="16" xfId="0" applyFont="1" applyBorder="1" applyProtection="1">
      <alignment vertical="center"/>
    </xf>
    <xf numFmtId="0" fontId="3" fillId="0" borderId="17" xfId="0" applyFont="1" applyBorder="1" applyProtection="1">
      <alignment vertical="center"/>
    </xf>
    <xf numFmtId="49" fontId="3" fillId="0" borderId="11" xfId="0" applyNumberFormat="1" applyFont="1" applyBorder="1" applyAlignment="1" applyProtection="1">
      <alignment horizontal="center" vertical="center" wrapText="1"/>
    </xf>
    <xf numFmtId="49" fontId="3" fillId="0" borderId="26" xfId="0" applyNumberFormat="1" applyFont="1" applyBorder="1" applyAlignment="1" applyProtection="1">
      <alignment horizontal="center" vertical="center" wrapText="1"/>
    </xf>
    <xf numFmtId="49" fontId="3" fillId="0" borderId="25" xfId="0" applyNumberFormat="1" applyFont="1" applyBorder="1" applyAlignment="1" applyProtection="1">
      <alignment horizontal="center" vertical="center" wrapText="1"/>
    </xf>
    <xf numFmtId="49" fontId="3" fillId="0" borderId="34" xfId="0" applyNumberFormat="1" applyFont="1" applyBorder="1" applyAlignment="1" applyProtection="1">
      <alignment horizontal="center" vertical="center" wrapText="1"/>
    </xf>
    <xf numFmtId="49" fontId="3" fillId="0" borderId="17" xfId="0" applyNumberFormat="1" applyFont="1" applyBorder="1" applyAlignment="1" applyProtection="1">
      <alignment horizontal="center" vertical="center" wrapText="1"/>
    </xf>
    <xf numFmtId="49" fontId="3" fillId="0" borderId="13" xfId="0" applyNumberFormat="1"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49" fontId="3" fillId="0" borderId="14" xfId="0" applyNumberFormat="1"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49" fontId="3" fillId="0" borderId="15" xfId="0" applyNumberFormat="1"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12" xfId="0" applyFont="1" applyBorder="1" applyAlignment="1" applyProtection="1">
      <alignment horizontal="left" vertical="center" wrapText="1"/>
    </xf>
    <xf numFmtId="176" fontId="3" fillId="0" borderId="16" xfId="0" applyNumberFormat="1" applyFont="1" applyBorder="1" applyProtection="1">
      <alignment vertical="center"/>
    </xf>
    <xf numFmtId="0" fontId="3" fillId="0" borderId="21" xfId="2" applyFont="1" applyBorder="1" applyProtection="1">
      <alignment vertical="center"/>
    </xf>
    <xf numFmtId="49" fontId="3" fillId="0" borderId="0" xfId="0" applyNumberFormat="1" applyFont="1" applyAlignment="1" applyProtection="1">
      <alignment horizontal="right" vertical="top"/>
    </xf>
    <xf numFmtId="49" fontId="3" fillId="0" borderId="16" xfId="0" applyNumberFormat="1" applyFont="1" applyBorder="1" applyAlignment="1" applyProtection="1">
      <alignment vertical="top"/>
    </xf>
    <xf numFmtId="0" fontId="3" fillId="0" borderId="16" xfId="0" applyFont="1" applyBorder="1" applyAlignment="1" applyProtection="1">
      <alignment vertical="top"/>
    </xf>
    <xf numFmtId="0" fontId="3" fillId="0" borderId="17" xfId="2" applyFont="1" applyBorder="1" applyProtection="1">
      <alignment vertical="center"/>
    </xf>
    <xf numFmtId="0" fontId="13" fillId="0" borderId="0" xfId="0" applyFont="1" applyAlignment="1" applyProtection="1">
      <alignment horizontal="left" vertical="center"/>
    </xf>
    <xf numFmtId="0" fontId="21" fillId="0" borderId="0" xfId="0" applyFont="1" applyAlignment="1" applyProtection="1">
      <alignment vertical="top"/>
    </xf>
    <xf numFmtId="0" fontId="22" fillId="0" borderId="0" xfId="0" applyFont="1" applyProtection="1">
      <alignment vertical="center"/>
    </xf>
    <xf numFmtId="0" fontId="22" fillId="0" borderId="0" xfId="0" applyFont="1" applyAlignment="1" applyProtection="1">
      <alignment horizontal="left" vertical="center"/>
    </xf>
    <xf numFmtId="0" fontId="21" fillId="0" borderId="0" xfId="0" applyFont="1" applyProtection="1">
      <alignment vertical="center"/>
    </xf>
    <xf numFmtId="0" fontId="3" fillId="0" borderId="0" xfId="0" applyFont="1" applyAlignment="1" applyProtection="1">
      <alignment vertical="top"/>
    </xf>
    <xf numFmtId="0" fontId="13" fillId="0" borderId="0" xfId="0" applyFont="1" applyProtection="1">
      <alignment vertical="center"/>
    </xf>
    <xf numFmtId="0" fontId="3" fillId="0" borderId="27" xfId="0" applyFont="1" applyBorder="1" applyAlignment="1" applyProtection="1">
      <alignment horizontal="center" vertical="center" textRotation="255"/>
    </xf>
    <xf numFmtId="0" fontId="3" fillId="0" borderId="27" xfId="0" applyFont="1" applyBorder="1" applyAlignment="1" applyProtection="1">
      <alignment horizontal="left" vertical="center"/>
    </xf>
    <xf numFmtId="0" fontId="3" fillId="0" borderId="27" xfId="0" applyFont="1" applyBorder="1" applyAlignment="1" applyProtection="1">
      <alignment horizontal="left" vertical="center" wrapText="1"/>
    </xf>
    <xf numFmtId="0" fontId="13" fillId="0" borderId="27" xfId="0" applyFont="1" applyBorder="1" applyAlignment="1" applyProtection="1">
      <alignment horizontal="left" vertical="center" wrapText="1"/>
    </xf>
    <xf numFmtId="0" fontId="13" fillId="0" borderId="27" xfId="0" applyFont="1" applyBorder="1" applyAlignment="1" applyProtection="1">
      <alignment horizontal="left" vertical="center"/>
    </xf>
    <xf numFmtId="0" fontId="13" fillId="0" borderId="28" xfId="0" applyFont="1" applyBorder="1" applyProtection="1">
      <alignment vertical="center"/>
    </xf>
    <xf numFmtId="0" fontId="13" fillId="0" borderId="24" xfId="0" applyFont="1" applyBorder="1" applyProtection="1">
      <alignment vertical="center"/>
    </xf>
    <xf numFmtId="0" fontId="13" fillId="0" borderId="10" xfId="0" applyFont="1" applyBorder="1" applyProtection="1">
      <alignment vertical="center"/>
    </xf>
    <xf numFmtId="0" fontId="13" fillId="0" borderId="30" xfId="0"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xf numFmtId="38" fontId="13" fillId="2" borderId="3" xfId="8" applyNumberFormat="1" applyFont="1" applyFill="1" applyBorder="1" applyAlignment="1" applyProtection="1">
      <alignment horizontal="right" vertical="center"/>
      <protection locked="0"/>
    </xf>
    <xf numFmtId="38" fontId="13" fillId="2" borderId="7" xfId="8" applyNumberFormat="1" applyFont="1" applyFill="1" applyBorder="1" applyAlignment="1" applyProtection="1">
      <alignment horizontal="right" vertical="center"/>
      <protection locked="0"/>
    </xf>
    <xf numFmtId="38" fontId="13" fillId="2" borderId="25" xfId="8" applyNumberFormat="1" applyFont="1" applyFill="1" applyBorder="1" applyAlignment="1" applyProtection="1">
      <alignment horizontal="right" vertical="center"/>
      <protection locked="0"/>
    </xf>
    <xf numFmtId="38" fontId="13" fillId="2" borderId="13" xfId="8" applyNumberFormat="1" applyFont="1" applyFill="1" applyBorder="1" applyAlignment="1" applyProtection="1">
      <alignment horizontal="right" vertical="center"/>
      <protection locked="0"/>
    </xf>
    <xf numFmtId="38" fontId="13" fillId="2" borderId="14" xfId="8" applyNumberFormat="1" applyFont="1" applyFill="1" applyBorder="1" applyAlignment="1" applyProtection="1">
      <alignment horizontal="right" vertical="center"/>
      <protection locked="0"/>
    </xf>
    <xf numFmtId="38" fontId="13" fillId="2" borderId="15" xfId="8" applyNumberFormat="1" applyFont="1" applyFill="1" applyBorder="1" applyAlignment="1" applyProtection="1">
      <alignment horizontal="right" vertical="center"/>
      <protection locked="0"/>
    </xf>
    <xf numFmtId="0" fontId="13" fillId="0" borderId="0" xfId="0" applyNumberFormat="1" applyFont="1" applyAlignment="1" applyProtection="1">
      <alignment horizontal="left" vertical="center"/>
    </xf>
    <xf numFmtId="0" fontId="6" fillId="0" borderId="0" xfId="1" applyNumberFormat="1" applyFont="1" applyAlignment="1" applyProtection="1">
      <alignment horizontal="right" vertical="top"/>
    </xf>
  </cellXfs>
  <cellStyles count="10">
    <cellStyle name="桁区切り" xfId="8" builtinId="6"/>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5 2 2 2" xfId="9" xr:uid="{9084E8BD-6D39-4E85-ADC9-5E091959B468}"/>
    <cellStyle name="標準 9" xfId="5" xr:uid="{00000000-0005-0000-0000-000008000000}"/>
  </cellStyles>
  <dxfs count="122">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27"/>
  <sheetViews>
    <sheetView showGridLines="0" tabSelected="1" topLeftCell="B1" zoomScaleNormal="100" workbookViewId="0">
      <selection activeCell="B1" sqref="B1"/>
    </sheetView>
  </sheetViews>
  <sheetFormatPr defaultColWidth="9" defaultRowHeight="13.5" x14ac:dyDescent="0.15"/>
  <cols>
    <col min="1" max="1" width="10.375" style="95" hidden="1" customWidth="1"/>
    <col min="2" max="2" width="1.625" style="95" customWidth="1"/>
    <col min="3" max="3" width="2.625" style="95" customWidth="1"/>
    <col min="4" max="5" width="5.625" style="95" customWidth="1"/>
    <col min="6" max="6" width="6.625" style="95" customWidth="1"/>
    <col min="7" max="7" width="6.125" style="95" customWidth="1"/>
    <col min="8" max="8" width="6.25" style="95" customWidth="1"/>
    <col min="9" max="9" width="1.625" style="95" customWidth="1"/>
    <col min="10" max="10" width="6.25" style="95" customWidth="1"/>
    <col min="11" max="11" width="4.125" style="95" customWidth="1"/>
    <col min="12" max="12" width="4.75" style="95" customWidth="1"/>
    <col min="13" max="14" width="6.25" style="95" customWidth="1"/>
    <col min="15" max="16" width="9" style="95" customWidth="1"/>
    <col min="17" max="17" width="6.25" style="95" customWidth="1"/>
    <col min="18" max="18" width="5.625" style="95" customWidth="1"/>
    <col min="19" max="19" width="7.5" style="95" customWidth="1"/>
    <col min="20" max="21" width="4.5" style="95" customWidth="1"/>
    <col min="22" max="22" width="15" style="95" customWidth="1"/>
    <col min="23" max="23" width="5.75" style="95" customWidth="1"/>
    <col min="24" max="25" width="5" style="95" customWidth="1"/>
    <col min="26" max="26" width="2.625" style="95" customWidth="1"/>
    <col min="27" max="27" width="3.625" style="95" customWidth="1"/>
    <col min="28" max="16384" width="9" style="95"/>
  </cols>
  <sheetData>
    <row r="1" spans="1:27" ht="30" customHeight="1" x14ac:dyDescent="0.15">
      <c r="A1" s="298" t="s">
        <v>107</v>
      </c>
      <c r="B1" s="93"/>
      <c r="C1" s="94" t="s">
        <v>81</v>
      </c>
      <c r="D1" s="94"/>
      <c r="Q1" s="96"/>
      <c r="R1" s="96"/>
      <c r="T1" s="97"/>
      <c r="U1" s="97"/>
      <c r="V1" s="97"/>
      <c r="W1" s="297" t="s">
        <v>186</v>
      </c>
      <c r="X1" s="98"/>
      <c r="Y1" s="98"/>
      <c r="Z1" s="98"/>
      <c r="AA1" s="96"/>
    </row>
    <row r="2" spans="1:27" ht="15" hidden="1" customHeight="1" x14ac:dyDescent="0.15">
      <c r="A2" s="298" t="s">
        <v>108</v>
      </c>
      <c r="B2" s="93"/>
      <c r="C2" s="99"/>
      <c r="D2" s="99"/>
      <c r="AA2" s="96"/>
    </row>
    <row r="3" spans="1:27" ht="30" customHeight="1" x14ac:dyDescent="0.15">
      <c r="A3" s="299" t="s">
        <v>187</v>
      </c>
      <c r="B3" s="100"/>
      <c r="C3" s="95" t="s">
        <v>182</v>
      </c>
      <c r="AA3" s="96"/>
    </row>
    <row r="4" spans="1:27" ht="5.25" customHeight="1" x14ac:dyDescent="0.15">
      <c r="A4" s="100"/>
      <c r="B4" s="100"/>
      <c r="C4" s="101"/>
      <c r="D4" s="102"/>
      <c r="E4" s="102"/>
      <c r="F4" s="102"/>
      <c r="G4" s="102"/>
      <c r="H4" s="102"/>
      <c r="I4" s="102"/>
      <c r="J4" s="102"/>
      <c r="K4" s="102"/>
      <c r="L4" s="102"/>
      <c r="M4" s="102"/>
      <c r="N4" s="102"/>
      <c r="O4" s="102"/>
      <c r="P4" s="102"/>
      <c r="Q4" s="102"/>
      <c r="R4" s="102"/>
      <c r="S4" s="102"/>
      <c r="T4" s="102"/>
      <c r="U4" s="102"/>
      <c r="V4" s="102"/>
      <c r="W4" s="102"/>
      <c r="X4" s="102"/>
      <c r="Y4" s="102"/>
      <c r="Z4" s="103"/>
    </row>
    <row r="5" spans="1:27" ht="15" customHeight="1" x14ac:dyDescent="0.15">
      <c r="A5" s="100"/>
      <c r="B5" s="104"/>
      <c r="C5" s="105" t="s">
        <v>52</v>
      </c>
      <c r="D5" s="106"/>
      <c r="E5" s="106"/>
      <c r="F5" s="106"/>
      <c r="G5" s="106"/>
      <c r="H5" s="106"/>
      <c r="I5" s="106"/>
      <c r="J5" s="106"/>
      <c r="K5" s="106"/>
      <c r="L5" s="106"/>
      <c r="M5" s="106"/>
      <c r="N5" s="106"/>
      <c r="O5" s="106"/>
      <c r="P5" s="106"/>
      <c r="Q5" s="106"/>
      <c r="R5" s="106"/>
      <c r="S5" s="106"/>
      <c r="T5" s="106"/>
      <c r="U5" s="106"/>
      <c r="V5" s="106"/>
      <c r="W5" s="106"/>
      <c r="X5" s="106"/>
      <c r="Y5" s="106"/>
      <c r="Z5" s="107"/>
    </row>
    <row r="6" spans="1:27" ht="15" customHeight="1" x14ac:dyDescent="0.15">
      <c r="A6" s="100"/>
      <c r="B6" s="100"/>
      <c r="C6" s="105" t="s">
        <v>11</v>
      </c>
      <c r="D6" s="106"/>
      <c r="E6" s="106"/>
      <c r="F6" s="106"/>
      <c r="G6" s="106"/>
      <c r="H6" s="106"/>
      <c r="I6" s="106"/>
      <c r="J6" s="106"/>
      <c r="K6" s="106"/>
      <c r="L6" s="106"/>
      <c r="M6" s="106"/>
      <c r="N6" s="106"/>
      <c r="O6" s="106"/>
      <c r="P6" s="106"/>
      <c r="Q6" s="106"/>
      <c r="R6" s="106"/>
      <c r="S6" s="106"/>
      <c r="T6" s="106"/>
      <c r="U6" s="106"/>
      <c r="V6" s="106"/>
      <c r="W6" s="106"/>
      <c r="X6" s="106"/>
      <c r="Y6" s="106"/>
      <c r="Z6" s="107"/>
    </row>
    <row r="7" spans="1:27" ht="15" customHeight="1" x14ac:dyDescent="0.15">
      <c r="A7" s="100"/>
      <c r="B7" s="100"/>
      <c r="C7" s="105" t="s">
        <v>12</v>
      </c>
      <c r="D7" s="106"/>
      <c r="E7" s="106"/>
      <c r="F7" s="106"/>
      <c r="G7" s="106"/>
      <c r="H7" s="106"/>
      <c r="I7" s="106"/>
      <c r="J7" s="106"/>
      <c r="K7" s="106"/>
      <c r="L7" s="106"/>
      <c r="M7" s="106"/>
      <c r="N7" s="106"/>
      <c r="O7" s="106"/>
      <c r="P7" s="106"/>
      <c r="Q7" s="106"/>
      <c r="R7" s="106"/>
      <c r="S7" s="106"/>
      <c r="T7" s="106"/>
      <c r="U7" s="106"/>
      <c r="V7" s="106"/>
      <c r="W7" s="106"/>
      <c r="X7" s="106"/>
      <c r="Y7" s="106"/>
      <c r="Z7" s="107"/>
    </row>
    <row r="8" spans="1:27" ht="15" hidden="1" customHeight="1" x14ac:dyDescent="0.15">
      <c r="A8" s="100"/>
      <c r="B8" s="100"/>
      <c r="C8" s="105"/>
      <c r="D8" s="106"/>
      <c r="E8" s="106"/>
      <c r="F8" s="106"/>
      <c r="G8" s="106"/>
      <c r="H8" s="106"/>
      <c r="I8" s="106"/>
      <c r="J8" s="106"/>
      <c r="K8" s="106"/>
      <c r="L8" s="106"/>
      <c r="M8" s="106"/>
      <c r="N8" s="106"/>
      <c r="O8" s="106"/>
      <c r="P8" s="106"/>
      <c r="Q8" s="106"/>
      <c r="R8" s="106"/>
      <c r="S8" s="106"/>
      <c r="T8" s="106"/>
      <c r="U8" s="106"/>
      <c r="V8" s="106"/>
      <c r="W8" s="106"/>
      <c r="X8" s="106"/>
      <c r="Y8" s="106"/>
      <c r="Z8" s="107"/>
    </row>
    <row r="9" spans="1:27" ht="5.25" customHeight="1" x14ac:dyDescent="0.15">
      <c r="A9" s="100"/>
      <c r="B9" s="100"/>
      <c r="C9" s="108"/>
      <c r="D9" s="109"/>
      <c r="E9" s="109"/>
      <c r="F9" s="109"/>
      <c r="G9" s="109"/>
      <c r="H9" s="109"/>
      <c r="I9" s="109"/>
      <c r="J9" s="109"/>
      <c r="K9" s="109"/>
      <c r="L9" s="109"/>
      <c r="M9" s="109"/>
      <c r="N9" s="109"/>
      <c r="O9" s="109"/>
      <c r="P9" s="109"/>
      <c r="Q9" s="109"/>
      <c r="R9" s="109"/>
      <c r="S9" s="109"/>
      <c r="T9" s="109"/>
      <c r="U9" s="109"/>
      <c r="V9" s="109"/>
      <c r="W9" s="109"/>
      <c r="X9" s="109"/>
      <c r="Y9" s="109"/>
      <c r="Z9" s="110"/>
    </row>
    <row r="10" spans="1:27" ht="30" customHeight="1" x14ac:dyDescent="0.15">
      <c r="A10" s="100"/>
      <c r="B10" s="100"/>
    </row>
    <row r="11" spans="1:27" ht="15" hidden="1" customHeight="1" x14ac:dyDescent="0.15">
      <c r="A11" s="100"/>
      <c r="B11" s="100"/>
    </row>
    <row r="12" spans="1:27" ht="15" hidden="1" customHeight="1" x14ac:dyDescent="0.15">
      <c r="A12" s="100"/>
      <c r="B12" s="100"/>
    </row>
    <row r="13" spans="1:27" ht="20.100000000000001" customHeight="1" x14ac:dyDescent="0.15">
      <c r="A13" s="100"/>
      <c r="B13" s="100"/>
      <c r="C13" s="111" t="s">
        <v>33</v>
      </c>
      <c r="D13" s="112"/>
      <c r="E13" s="112"/>
      <c r="F13" s="112"/>
      <c r="G13" s="112"/>
      <c r="H13" s="113"/>
    </row>
    <row r="14" spans="1:27" ht="15" customHeight="1" x14ac:dyDescent="0.15">
      <c r="A14" s="100"/>
      <c r="B14" s="100"/>
      <c r="C14" s="114"/>
      <c r="D14" s="115"/>
      <c r="E14" s="115"/>
      <c r="F14" s="115"/>
      <c r="G14" s="115"/>
      <c r="H14" s="115"/>
      <c r="I14" s="116"/>
      <c r="J14" s="116"/>
      <c r="K14" s="116"/>
      <c r="L14" s="116"/>
      <c r="M14" s="116"/>
      <c r="N14" s="116"/>
      <c r="O14" s="116"/>
      <c r="P14" s="116"/>
      <c r="Q14" s="116"/>
      <c r="R14" s="116"/>
      <c r="S14" s="116"/>
      <c r="T14" s="116"/>
      <c r="U14" s="116"/>
      <c r="V14" s="116"/>
      <c r="W14" s="116"/>
      <c r="X14" s="116"/>
      <c r="Y14" s="116"/>
      <c r="Z14" s="117"/>
    </row>
    <row r="15" spans="1:27" ht="15.75" hidden="1" customHeight="1" x14ac:dyDescent="0.15">
      <c r="A15" s="100"/>
      <c r="B15" s="100"/>
      <c r="C15" s="118"/>
      <c r="D15" s="119"/>
      <c r="E15" s="120"/>
      <c r="F15" s="120"/>
      <c r="G15" s="120"/>
      <c r="H15" s="120"/>
      <c r="I15" s="121"/>
      <c r="J15" s="122"/>
      <c r="K15" s="122"/>
      <c r="L15" s="122"/>
      <c r="M15" s="122"/>
      <c r="N15" s="122"/>
      <c r="O15" s="122"/>
      <c r="P15" s="122"/>
      <c r="Q15" s="122"/>
      <c r="R15" s="122"/>
      <c r="S15" s="122"/>
      <c r="T15" s="122"/>
      <c r="U15" s="122"/>
      <c r="V15" s="122"/>
      <c r="W15" s="122"/>
      <c r="X15" s="122"/>
      <c r="Y15" s="122"/>
      <c r="Z15" s="123"/>
    </row>
    <row r="16" spans="1:27" ht="15.75" hidden="1" customHeight="1" x14ac:dyDescent="0.15">
      <c r="A16" s="100"/>
      <c r="B16" s="100"/>
      <c r="C16" s="118"/>
      <c r="D16" s="119"/>
      <c r="E16" s="124"/>
      <c r="F16" s="124"/>
      <c r="G16" s="124"/>
      <c r="H16" s="124"/>
      <c r="I16" s="121"/>
      <c r="J16" s="125"/>
      <c r="K16" s="125"/>
      <c r="L16" s="125"/>
      <c r="M16" s="125"/>
      <c r="N16" s="125"/>
      <c r="O16" s="125"/>
      <c r="P16" s="125"/>
      <c r="Q16" s="125"/>
      <c r="R16" s="125"/>
      <c r="S16" s="125"/>
      <c r="T16" s="125"/>
      <c r="U16" s="125"/>
      <c r="V16" s="125"/>
      <c r="W16" s="125"/>
      <c r="X16" s="125"/>
      <c r="Y16" s="125"/>
      <c r="Z16" s="123"/>
    </row>
    <row r="17" spans="1:26" ht="15.75" hidden="1" customHeight="1" x14ac:dyDescent="0.15">
      <c r="A17" s="100"/>
      <c r="B17" s="100"/>
      <c r="C17" s="118"/>
      <c r="D17" s="119"/>
      <c r="E17" s="124"/>
      <c r="F17" s="124"/>
      <c r="G17" s="124"/>
      <c r="H17" s="124"/>
      <c r="I17" s="121"/>
      <c r="J17" s="125"/>
      <c r="K17" s="125"/>
      <c r="L17" s="125"/>
      <c r="M17" s="125"/>
      <c r="N17" s="125"/>
      <c r="O17" s="125"/>
      <c r="P17" s="125"/>
      <c r="Q17" s="125"/>
      <c r="R17" s="125"/>
      <c r="S17" s="125"/>
      <c r="T17" s="125"/>
      <c r="U17" s="125"/>
      <c r="V17" s="125"/>
      <c r="W17" s="125"/>
      <c r="X17" s="125"/>
      <c r="Y17" s="125"/>
      <c r="Z17" s="123"/>
    </row>
    <row r="18" spans="1:26" ht="15.75" hidden="1" customHeight="1" x14ac:dyDescent="0.15">
      <c r="A18" s="100"/>
      <c r="B18" s="100"/>
      <c r="C18" s="118"/>
      <c r="D18" s="119"/>
      <c r="E18" s="124"/>
      <c r="F18" s="124"/>
      <c r="G18" s="124"/>
      <c r="H18" s="124"/>
      <c r="I18" s="121"/>
      <c r="J18" s="125"/>
      <c r="K18" s="125"/>
      <c r="L18" s="125"/>
      <c r="M18" s="125"/>
      <c r="N18" s="125"/>
      <c r="O18" s="125"/>
      <c r="P18" s="125"/>
      <c r="Q18" s="125"/>
      <c r="R18" s="125"/>
      <c r="S18" s="125"/>
      <c r="T18" s="125"/>
      <c r="U18" s="125"/>
      <c r="V18" s="125"/>
      <c r="W18" s="125"/>
      <c r="X18" s="125"/>
      <c r="Y18" s="125"/>
      <c r="Z18" s="123"/>
    </row>
    <row r="19" spans="1:26" ht="15.75" hidden="1" customHeight="1" x14ac:dyDescent="0.15">
      <c r="A19" s="100"/>
      <c r="B19" s="100"/>
      <c r="C19" s="118"/>
      <c r="D19" s="119"/>
      <c r="E19" s="124"/>
      <c r="F19" s="124"/>
      <c r="G19" s="124"/>
      <c r="H19" s="124"/>
      <c r="I19" s="121"/>
      <c r="J19" s="125"/>
      <c r="K19" s="125"/>
      <c r="L19" s="125"/>
      <c r="M19" s="125"/>
      <c r="N19" s="125"/>
      <c r="O19" s="125"/>
      <c r="P19" s="125"/>
      <c r="Q19" s="125"/>
      <c r="R19" s="125"/>
      <c r="S19" s="125"/>
      <c r="T19" s="125"/>
      <c r="U19" s="125"/>
      <c r="V19" s="125"/>
      <c r="W19" s="125"/>
      <c r="X19" s="125"/>
      <c r="Y19" s="125"/>
      <c r="Z19" s="123"/>
    </row>
    <row r="20" spans="1:26" ht="20.100000000000001" customHeight="1" x14ac:dyDescent="0.15">
      <c r="A20" s="100">
        <f>IFERROR(IF(TRIM($I20)="",1001,0),3)</f>
        <v>1001</v>
      </c>
      <c r="B20" s="100"/>
      <c r="C20" s="118"/>
      <c r="D20" s="119">
        <v>1</v>
      </c>
      <c r="E20" s="95" t="s">
        <v>0</v>
      </c>
      <c r="I20" s="50"/>
      <c r="J20" s="51"/>
      <c r="K20" s="51"/>
      <c r="L20" s="51"/>
      <c r="M20" s="51"/>
      <c r="N20" s="124"/>
      <c r="O20" s="124"/>
      <c r="P20" s="124"/>
      <c r="Q20" s="124"/>
      <c r="R20" s="124"/>
      <c r="S20" s="124"/>
      <c r="T20" s="124"/>
      <c r="U20" s="124"/>
      <c r="V20" s="124"/>
      <c r="W20" s="124"/>
      <c r="X20" s="124"/>
      <c r="Y20" s="124"/>
      <c r="Z20" s="123"/>
    </row>
    <row r="21" spans="1:26" ht="20.100000000000001" customHeight="1" x14ac:dyDescent="0.15">
      <c r="A21" s="100"/>
      <c r="B21" s="100"/>
      <c r="C21" s="118"/>
      <c r="D21" s="119"/>
      <c r="E21" s="124"/>
      <c r="F21" s="124"/>
      <c r="G21" s="124"/>
      <c r="H21" s="124"/>
      <c r="I21" s="121"/>
      <c r="J21" s="126" t="s">
        <v>49</v>
      </c>
      <c r="K21" s="125"/>
      <c r="L21" s="125"/>
      <c r="M21" s="125"/>
      <c r="N21" s="125"/>
      <c r="O21" s="125"/>
      <c r="P21" s="125"/>
      <c r="Q21" s="125"/>
      <c r="R21" s="125"/>
      <c r="S21" s="125"/>
      <c r="T21" s="125"/>
      <c r="U21" s="125"/>
      <c r="V21" s="125"/>
      <c r="W21" s="125"/>
      <c r="X21" s="125"/>
      <c r="Y21" s="125"/>
      <c r="Z21" s="123"/>
    </row>
    <row r="22" spans="1:26" ht="20.100000000000001" customHeight="1" x14ac:dyDescent="0.15">
      <c r="A22" s="100">
        <f>IFERROR(IF(AND(TRIM($I22)&lt;&gt;"", OR(ISERROR(FIND("@"&amp;LEFT($I22,3)&amp;"@", 都道府県3))=FALSE, ISERROR(FIND("@"&amp;LEFT($I22,4)&amp;"@",都道府県4))=FALSE))=FALSE,1001,0),3)</f>
        <v>1001</v>
      </c>
      <c r="B22" s="100"/>
      <c r="C22" s="118"/>
      <c r="D22" s="119">
        <v>2</v>
      </c>
      <c r="E22" s="95" t="s">
        <v>26</v>
      </c>
      <c r="I22" s="17"/>
      <c r="J22" s="17"/>
      <c r="K22" s="17"/>
      <c r="L22" s="17"/>
      <c r="M22" s="17"/>
      <c r="N22" s="17"/>
      <c r="O22" s="17"/>
      <c r="P22" s="17"/>
      <c r="Q22" s="18"/>
      <c r="R22" s="17"/>
      <c r="S22" s="17"/>
      <c r="T22" s="17"/>
      <c r="U22" s="17"/>
      <c r="V22" s="17"/>
      <c r="W22" s="17"/>
      <c r="X22" s="17"/>
      <c r="Y22" s="17"/>
      <c r="Z22" s="123"/>
    </row>
    <row r="23" spans="1:26" ht="20.100000000000001" customHeight="1" x14ac:dyDescent="0.15">
      <c r="A23" s="100"/>
      <c r="B23" s="100"/>
      <c r="C23" s="118"/>
      <c r="D23" s="119"/>
      <c r="E23" s="124"/>
      <c r="F23" s="124"/>
      <c r="G23" s="124"/>
      <c r="H23" s="124"/>
      <c r="I23" s="121"/>
      <c r="J23" s="126" t="s">
        <v>184</v>
      </c>
      <c r="K23" s="125"/>
      <c r="L23" s="125"/>
      <c r="M23" s="125"/>
      <c r="N23" s="125"/>
      <c r="O23" s="125"/>
      <c r="P23" s="125"/>
      <c r="Q23" s="125"/>
      <c r="R23" s="125"/>
      <c r="S23" s="125"/>
      <c r="T23" s="125"/>
      <c r="U23" s="125"/>
      <c r="V23" s="125"/>
      <c r="W23" s="125"/>
      <c r="X23" s="125"/>
      <c r="Y23" s="125"/>
      <c r="Z23" s="123"/>
    </row>
    <row r="24" spans="1:26" ht="20.100000000000001" customHeight="1" x14ac:dyDescent="0.15">
      <c r="A24" s="100">
        <f>IFERROR(IF(TRIM($I24)="",1001,0),3)</f>
        <v>1001</v>
      </c>
      <c r="B24" s="100"/>
      <c r="C24" s="118"/>
      <c r="D24" s="119">
        <v>3</v>
      </c>
      <c r="E24" s="95" t="s">
        <v>34</v>
      </c>
      <c r="I24" s="22"/>
      <c r="J24" s="22"/>
      <c r="K24" s="22"/>
      <c r="L24" s="22"/>
      <c r="M24" s="22"/>
      <c r="N24" s="22"/>
      <c r="O24" s="22"/>
      <c r="P24" s="22"/>
      <c r="Q24" s="48"/>
      <c r="R24" s="22"/>
      <c r="S24" s="22"/>
      <c r="T24" s="22"/>
      <c r="U24" s="22"/>
      <c r="V24" s="22"/>
      <c r="W24" s="22"/>
      <c r="X24" s="22"/>
      <c r="Y24" s="22"/>
      <c r="Z24" s="123"/>
    </row>
    <row r="25" spans="1:26" ht="20.100000000000001" customHeight="1" x14ac:dyDescent="0.15">
      <c r="A25" s="100"/>
      <c r="B25" s="100"/>
      <c r="C25" s="127"/>
      <c r="D25" s="124"/>
      <c r="E25" s="124"/>
      <c r="F25" s="124"/>
      <c r="G25" s="124"/>
      <c r="H25" s="124"/>
      <c r="I25" s="121"/>
      <c r="J25" s="126" t="s">
        <v>45</v>
      </c>
      <c r="K25" s="125"/>
      <c r="L25" s="125"/>
      <c r="M25" s="125"/>
      <c r="N25" s="125"/>
      <c r="O25" s="125"/>
      <c r="P25" s="125"/>
      <c r="Q25" s="125"/>
      <c r="R25" s="125"/>
      <c r="S25" s="125"/>
      <c r="T25" s="125"/>
      <c r="U25" s="125"/>
      <c r="V25" s="125"/>
      <c r="W25" s="125"/>
      <c r="X25" s="125"/>
      <c r="Y25" s="125"/>
      <c r="Z25" s="123"/>
    </row>
    <row r="26" spans="1:26" ht="20.100000000000001" customHeight="1" x14ac:dyDescent="0.15">
      <c r="A26" s="100">
        <f>IFERROR(IF(TRIM($I26)="",1001,0),3)</f>
        <v>1001</v>
      </c>
      <c r="B26" s="100"/>
      <c r="C26" s="118"/>
      <c r="D26" s="119">
        <v>4</v>
      </c>
      <c r="E26" s="95" t="s">
        <v>1</v>
      </c>
      <c r="I26" s="22"/>
      <c r="J26" s="22"/>
      <c r="K26" s="22"/>
      <c r="L26" s="22"/>
      <c r="M26" s="22"/>
      <c r="N26" s="22"/>
      <c r="O26" s="22"/>
      <c r="P26" s="22"/>
      <c r="Q26" s="48"/>
      <c r="R26" s="22"/>
      <c r="S26" s="22"/>
      <c r="T26" s="22"/>
      <c r="U26" s="22"/>
      <c r="V26" s="22"/>
      <c r="W26" s="22"/>
      <c r="X26" s="22"/>
      <c r="Y26" s="22"/>
      <c r="Z26" s="123"/>
    </row>
    <row r="27" spans="1:26" ht="20.100000000000001" customHeight="1" x14ac:dyDescent="0.15">
      <c r="A27" s="100"/>
      <c r="B27" s="100"/>
      <c r="C27" s="127"/>
      <c r="D27" s="124"/>
      <c r="E27" s="124"/>
      <c r="F27" s="124"/>
      <c r="G27" s="124"/>
      <c r="H27" s="124"/>
      <c r="I27" s="121"/>
      <c r="J27" s="126" t="s">
        <v>46</v>
      </c>
      <c r="K27" s="125"/>
      <c r="L27" s="125"/>
      <c r="M27" s="125"/>
      <c r="N27" s="125"/>
      <c r="O27" s="125"/>
      <c r="P27" s="125"/>
      <c r="Q27" s="128"/>
      <c r="R27" s="125"/>
      <c r="S27" s="125"/>
      <c r="T27" s="125"/>
      <c r="U27" s="125"/>
      <c r="V27" s="125"/>
      <c r="W27" s="125"/>
      <c r="X27" s="125"/>
      <c r="Y27" s="125"/>
      <c r="Z27" s="129"/>
    </row>
    <row r="28" spans="1:26" ht="20.100000000000001" customHeight="1" x14ac:dyDescent="0.15">
      <c r="A28" s="100">
        <f>IFERROR(IF(TRIM($I28)="",1001,0),3)</f>
        <v>1001</v>
      </c>
      <c r="B28" s="100"/>
      <c r="C28" s="118"/>
      <c r="D28" s="119">
        <v>5</v>
      </c>
      <c r="E28" s="95" t="s">
        <v>8</v>
      </c>
      <c r="I28" s="22"/>
      <c r="J28" s="22"/>
      <c r="K28" s="22"/>
      <c r="L28" s="22"/>
      <c r="M28" s="22"/>
      <c r="N28" s="22"/>
      <c r="O28" s="22"/>
      <c r="P28" s="22"/>
      <c r="Q28" s="22"/>
      <c r="R28" s="22"/>
      <c r="S28" s="22"/>
      <c r="T28" s="22"/>
      <c r="U28" s="22"/>
      <c r="V28" s="22"/>
      <c r="W28" s="22"/>
      <c r="X28" s="22"/>
      <c r="Y28" s="22"/>
      <c r="Z28" s="123"/>
    </row>
    <row r="29" spans="1:26" ht="20.100000000000001" customHeight="1" x14ac:dyDescent="0.15">
      <c r="A29" s="100"/>
      <c r="B29" s="100"/>
      <c r="C29" s="127"/>
      <c r="D29" s="124"/>
      <c r="E29" s="124"/>
      <c r="F29" s="124"/>
      <c r="G29" s="124"/>
      <c r="H29" s="124"/>
      <c r="I29" s="121"/>
      <c r="J29" s="126" t="s">
        <v>40</v>
      </c>
      <c r="K29" s="125"/>
      <c r="L29" s="125"/>
      <c r="M29" s="125"/>
      <c r="N29" s="125"/>
      <c r="O29" s="125"/>
      <c r="P29" s="125"/>
      <c r="Q29" s="125"/>
      <c r="R29" s="125"/>
      <c r="S29" s="125"/>
      <c r="T29" s="125"/>
      <c r="U29" s="125"/>
      <c r="V29" s="125"/>
      <c r="W29" s="125"/>
      <c r="X29" s="125"/>
      <c r="Y29" s="125"/>
      <c r="Z29" s="129"/>
    </row>
    <row r="30" spans="1:26" ht="20.100000000000001" customHeight="1" x14ac:dyDescent="0.15">
      <c r="A30" s="100">
        <f>IFERROR(IF(OR(TRIM($I30)="", NOT(OR(IFERROR(SEARCH(" ",$I30),0)&gt;0, IFERROR(SEARCH("　",$I30),0)&gt;0))),1001,0),3)</f>
        <v>1001</v>
      </c>
      <c r="B30" s="100"/>
      <c r="C30" s="118"/>
      <c r="D30" s="119">
        <v>6</v>
      </c>
      <c r="E30" s="95" t="s">
        <v>35</v>
      </c>
      <c r="I30" s="22"/>
      <c r="J30" s="22"/>
      <c r="K30" s="22"/>
      <c r="L30" s="22"/>
      <c r="M30" s="22"/>
      <c r="N30" s="22"/>
      <c r="O30" s="22"/>
      <c r="P30" s="22"/>
      <c r="Q30" s="22"/>
      <c r="R30" s="22"/>
      <c r="S30" s="22"/>
      <c r="T30" s="22"/>
      <c r="U30" s="22"/>
      <c r="V30" s="22"/>
      <c r="W30" s="22"/>
      <c r="X30" s="22"/>
      <c r="Y30" s="22"/>
      <c r="Z30" s="123"/>
    </row>
    <row r="31" spans="1:26" ht="20.100000000000001" customHeight="1" x14ac:dyDescent="0.15">
      <c r="A31" s="100"/>
      <c r="B31" s="100"/>
      <c r="C31" s="127"/>
      <c r="D31" s="124"/>
      <c r="E31" s="124"/>
      <c r="F31" s="124"/>
      <c r="G31" s="124"/>
      <c r="H31" s="124"/>
      <c r="I31" s="130"/>
      <c r="J31" s="126" t="s">
        <v>31</v>
      </c>
      <c r="K31" s="126"/>
      <c r="L31" s="126"/>
      <c r="M31" s="126"/>
      <c r="N31" s="126"/>
      <c r="O31" s="126"/>
      <c r="P31" s="126"/>
      <c r="Q31" s="126"/>
      <c r="R31" s="126"/>
      <c r="S31" s="126"/>
      <c r="T31" s="126"/>
      <c r="U31" s="126"/>
      <c r="V31" s="126"/>
      <c r="W31" s="126"/>
      <c r="X31" s="126"/>
      <c r="Y31" s="126"/>
      <c r="Z31" s="129"/>
    </row>
    <row r="32" spans="1:26" ht="20.100000000000001" customHeight="1" x14ac:dyDescent="0.15">
      <c r="A32" s="100">
        <f>IFERROR(IF(OR(TRIM($I32)="", NOT(OR(IFERROR(SEARCH(" ",$I32),0)&gt;0, IFERROR(SEARCH("　",$I32),0)&gt;0))),1001,0),3)</f>
        <v>1001</v>
      </c>
      <c r="B32" s="100"/>
      <c r="C32" s="118"/>
      <c r="D32" s="119">
        <v>7</v>
      </c>
      <c r="E32" s="95" t="s">
        <v>2</v>
      </c>
      <c r="I32" s="22"/>
      <c r="J32" s="22"/>
      <c r="K32" s="22"/>
      <c r="L32" s="22"/>
      <c r="M32" s="22"/>
      <c r="N32" s="22"/>
      <c r="O32" s="22"/>
      <c r="P32" s="22"/>
      <c r="Q32" s="22"/>
      <c r="R32" s="22"/>
      <c r="S32" s="22"/>
      <c r="T32" s="22"/>
      <c r="U32" s="22"/>
      <c r="V32" s="22"/>
      <c r="W32" s="22"/>
      <c r="X32" s="22"/>
      <c r="Y32" s="22"/>
      <c r="Z32" s="123"/>
    </row>
    <row r="33" spans="1:27" ht="20.100000000000001" customHeight="1" x14ac:dyDescent="0.15">
      <c r="A33" s="100"/>
      <c r="B33" s="100"/>
      <c r="C33" s="127"/>
      <c r="D33" s="124"/>
      <c r="E33" s="124"/>
      <c r="F33" s="124"/>
      <c r="G33" s="124"/>
      <c r="H33" s="124"/>
      <c r="I33" s="130"/>
      <c r="J33" s="126" t="s">
        <v>5</v>
      </c>
      <c r="K33" s="126"/>
      <c r="L33" s="126"/>
      <c r="M33" s="126"/>
      <c r="N33" s="126"/>
      <c r="O33" s="126"/>
      <c r="P33" s="126"/>
      <c r="Q33" s="126"/>
      <c r="R33" s="126"/>
      <c r="S33" s="126"/>
      <c r="T33" s="126"/>
      <c r="U33" s="126"/>
      <c r="V33" s="126"/>
      <c r="W33" s="126"/>
      <c r="X33" s="126"/>
      <c r="Y33" s="126"/>
      <c r="Z33" s="123"/>
    </row>
    <row r="34" spans="1:27" ht="20.100000000000001" customHeight="1" x14ac:dyDescent="0.15">
      <c r="A34" s="100">
        <f>IFERROR(IF(NOT(AND(TRIM($I34)&lt;&gt;"",ISNUMBER(VALUE(SUBSTITUTE($I34,"-",""))), IFERROR(SEARCH("-",$I34),0)&gt;0)),1001,0),3)</f>
        <v>1001</v>
      </c>
      <c r="B34" s="100"/>
      <c r="C34" s="118"/>
      <c r="D34" s="119">
        <v>8</v>
      </c>
      <c r="E34" s="95" t="s">
        <v>3</v>
      </c>
      <c r="I34" s="22"/>
      <c r="J34" s="22"/>
      <c r="K34" s="22"/>
      <c r="L34" s="22"/>
      <c r="M34" s="22"/>
      <c r="O34" s="131" t="s">
        <v>21</v>
      </c>
      <c r="P34" s="1"/>
      <c r="Q34" s="95" t="s">
        <v>22</v>
      </c>
      <c r="Y34" s="125"/>
      <c r="Z34" s="123"/>
    </row>
    <row r="35" spans="1:27" ht="20.100000000000001" customHeight="1" x14ac:dyDescent="0.15">
      <c r="A35" s="100"/>
      <c r="B35" s="100"/>
      <c r="C35" s="127"/>
      <c r="D35" s="124"/>
      <c r="E35" s="124"/>
      <c r="F35" s="124"/>
      <c r="G35" s="124"/>
      <c r="H35" s="124"/>
      <c r="I35" s="121"/>
      <c r="J35" s="126" t="s">
        <v>32</v>
      </c>
      <c r="K35" s="125"/>
      <c r="L35" s="125"/>
      <c r="M35" s="125"/>
      <c r="N35" s="125"/>
      <c r="O35" s="125"/>
      <c r="P35" s="125"/>
      <c r="Q35" s="125"/>
      <c r="R35" s="125"/>
      <c r="S35" s="125"/>
      <c r="T35" s="125"/>
      <c r="U35" s="125"/>
      <c r="V35" s="125"/>
      <c r="W35" s="125"/>
      <c r="X35" s="125"/>
      <c r="Y35" s="125"/>
      <c r="Z35" s="123"/>
    </row>
    <row r="36" spans="1:27" ht="20.100000000000001" customHeight="1" x14ac:dyDescent="0.15">
      <c r="A36" s="100">
        <f>IFERROR(IF(NOT(AND(TRIM($I36)&lt;&gt;"",ISNUMBER(VALUE(SUBSTITUTE($I36,"-",""))), IFERROR(SEARCH("-",$I36),0)&gt;0)),1001,0),3)</f>
        <v>1001</v>
      </c>
      <c r="B36" s="100"/>
      <c r="C36" s="118"/>
      <c r="D36" s="119">
        <v>9</v>
      </c>
      <c r="E36" s="95" t="s">
        <v>4</v>
      </c>
      <c r="I36" s="22"/>
      <c r="J36" s="22"/>
      <c r="K36" s="22"/>
      <c r="L36" s="22"/>
      <c r="M36" s="22"/>
      <c r="N36" s="125"/>
      <c r="O36" s="125"/>
      <c r="P36" s="125"/>
      <c r="Q36" s="125"/>
      <c r="R36" s="125"/>
      <c r="S36" s="125"/>
      <c r="T36" s="125"/>
      <c r="U36" s="125"/>
      <c r="V36" s="125"/>
      <c r="W36" s="125"/>
      <c r="X36" s="125"/>
      <c r="Y36" s="125"/>
      <c r="Z36" s="123"/>
    </row>
    <row r="37" spans="1:27" ht="30" customHeight="1" x14ac:dyDescent="0.15">
      <c r="A37" s="100"/>
      <c r="B37" s="100"/>
      <c r="C37" s="127"/>
      <c r="D37" s="124"/>
      <c r="E37" s="124"/>
      <c r="F37" s="124"/>
      <c r="G37" s="124"/>
      <c r="H37" s="124"/>
      <c r="I37" s="121"/>
      <c r="J37" s="132" t="s">
        <v>181</v>
      </c>
      <c r="K37" s="132"/>
      <c r="L37" s="132"/>
      <c r="M37" s="132"/>
      <c r="N37" s="132"/>
      <c r="O37" s="132"/>
      <c r="P37" s="132"/>
      <c r="Q37" s="132"/>
      <c r="R37" s="132"/>
      <c r="S37" s="132"/>
      <c r="T37" s="132"/>
      <c r="U37" s="132"/>
      <c r="V37" s="132"/>
      <c r="W37" s="132"/>
      <c r="X37" s="132"/>
      <c r="Y37" s="132"/>
      <c r="Z37" s="123"/>
    </row>
    <row r="38" spans="1:27" ht="20.100000000000001" customHeight="1" x14ac:dyDescent="0.15">
      <c r="A38" s="100">
        <f>IFERROR(IF(NOT(IFERROR(SEARCH("@",$I38),0)&gt;0),1001,0),3)</f>
        <v>1001</v>
      </c>
      <c r="B38" s="100"/>
      <c r="C38" s="127"/>
      <c r="D38" s="119">
        <v>10</v>
      </c>
      <c r="E38" s="95" t="s">
        <v>27</v>
      </c>
      <c r="I38" s="22"/>
      <c r="J38" s="22"/>
      <c r="K38" s="22"/>
      <c r="L38" s="22"/>
      <c r="M38" s="22"/>
      <c r="N38" s="22"/>
      <c r="O38" s="22"/>
      <c r="P38" s="22"/>
      <c r="Q38" s="49"/>
      <c r="R38" s="22"/>
      <c r="S38" s="22"/>
      <c r="T38" s="22"/>
      <c r="U38" s="22"/>
      <c r="V38" s="22"/>
      <c r="W38" s="22"/>
      <c r="X38" s="22"/>
      <c r="Y38" s="22"/>
      <c r="Z38" s="123"/>
    </row>
    <row r="39" spans="1:27" ht="20.100000000000001" customHeight="1" x14ac:dyDescent="0.15">
      <c r="A39" s="100"/>
      <c r="B39" s="100"/>
      <c r="C39" s="127"/>
      <c r="D39" s="119"/>
      <c r="I39" s="121"/>
      <c r="J39" s="133" t="s">
        <v>47</v>
      </c>
      <c r="K39" s="134"/>
      <c r="L39" s="126"/>
      <c r="M39" s="126"/>
      <c r="N39" s="126"/>
      <c r="O39" s="126"/>
      <c r="P39" s="126"/>
      <c r="Q39" s="135"/>
      <c r="R39" s="126"/>
      <c r="S39" s="126"/>
      <c r="T39" s="126"/>
      <c r="U39" s="126"/>
      <c r="V39" s="126"/>
      <c r="W39" s="126"/>
      <c r="X39" s="126"/>
      <c r="Y39" s="126"/>
      <c r="Z39" s="124"/>
      <c r="AA39" s="136"/>
    </row>
    <row r="40" spans="1:27" ht="20.100000000000001" customHeight="1" x14ac:dyDescent="0.15">
      <c r="A40" s="100">
        <f>IFERROR(IF(AND($I40&lt;&gt;"一致する", $I40&lt;&gt;"一致しない"),1001,0),3)</f>
        <v>0</v>
      </c>
      <c r="B40" s="100"/>
      <c r="C40" s="118"/>
      <c r="D40" s="119">
        <v>11</v>
      </c>
      <c r="E40" s="95" t="s">
        <v>14</v>
      </c>
      <c r="I40" s="22" t="s">
        <v>19</v>
      </c>
      <c r="J40" s="22"/>
      <c r="K40" s="22"/>
      <c r="L40" s="22"/>
      <c r="M40" s="22"/>
      <c r="N40" s="124"/>
      <c r="O40" s="124"/>
      <c r="P40" s="124"/>
      <c r="Q40" s="124"/>
      <c r="R40" s="124"/>
      <c r="S40" s="124"/>
      <c r="T40" s="124"/>
      <c r="U40" s="124"/>
      <c r="V40" s="124"/>
      <c r="W40" s="124"/>
      <c r="X40" s="124"/>
      <c r="Y40" s="124"/>
      <c r="Z40" s="123"/>
      <c r="AA40" s="124"/>
    </row>
    <row r="41" spans="1:27" ht="20.100000000000001" customHeight="1" x14ac:dyDescent="0.15">
      <c r="A41" s="100"/>
      <c r="B41" s="100"/>
      <c r="C41" s="127"/>
      <c r="D41" s="124"/>
      <c r="E41" s="124"/>
      <c r="F41" s="124"/>
      <c r="G41" s="124"/>
      <c r="H41" s="124"/>
      <c r="I41" s="130"/>
      <c r="J41" s="137" t="s">
        <v>42</v>
      </c>
      <c r="K41" s="126"/>
      <c r="L41" s="126"/>
      <c r="M41" s="126"/>
      <c r="N41" s="126"/>
      <c r="O41" s="126"/>
      <c r="P41" s="126"/>
      <c r="Q41" s="126"/>
      <c r="R41" s="126"/>
      <c r="S41" s="126"/>
      <c r="T41" s="126"/>
      <c r="U41" s="126"/>
      <c r="V41" s="126"/>
      <c r="W41" s="126"/>
      <c r="X41" s="126"/>
      <c r="Y41" s="126"/>
      <c r="Z41" s="138"/>
      <c r="AA41" s="124"/>
    </row>
    <row r="42" spans="1:27" ht="20.100000000000001" customHeight="1" x14ac:dyDescent="0.15">
      <c r="A42" s="100"/>
      <c r="B42" s="100"/>
      <c r="C42" s="139"/>
      <c r="D42" s="140"/>
      <c r="E42" s="140"/>
      <c r="F42" s="140"/>
      <c r="G42" s="140"/>
      <c r="H42" s="140"/>
      <c r="I42" s="141"/>
      <c r="J42" s="141"/>
      <c r="K42" s="142"/>
      <c r="L42" s="141"/>
      <c r="M42" s="141"/>
      <c r="N42" s="141"/>
      <c r="O42" s="141"/>
      <c r="P42" s="141"/>
      <c r="Q42" s="141"/>
      <c r="R42" s="141"/>
      <c r="S42" s="141"/>
      <c r="T42" s="141"/>
      <c r="U42" s="141"/>
      <c r="V42" s="141"/>
      <c r="W42" s="141"/>
      <c r="X42" s="141"/>
      <c r="Y42" s="141"/>
      <c r="Z42" s="143"/>
    </row>
    <row r="43" spans="1:27" ht="15" customHeight="1" x14ac:dyDescent="0.15">
      <c r="A43" s="100"/>
      <c r="B43" s="100"/>
      <c r="C43" s="124"/>
      <c r="D43" s="124"/>
      <c r="E43" s="124"/>
      <c r="F43" s="124"/>
      <c r="G43" s="124"/>
      <c r="H43" s="124"/>
      <c r="I43" s="144"/>
      <c r="J43" s="145"/>
      <c r="K43" s="145"/>
      <c r="L43" s="145"/>
      <c r="M43" s="145"/>
      <c r="N43" s="145"/>
      <c r="O43" s="145"/>
      <c r="P43" s="145"/>
      <c r="Q43" s="145"/>
      <c r="R43" s="145"/>
      <c r="S43" s="145"/>
      <c r="T43" s="145"/>
      <c r="U43" s="145"/>
      <c r="V43" s="145"/>
      <c r="W43" s="145"/>
      <c r="X43" s="145"/>
      <c r="Y43" s="145"/>
      <c r="Z43" s="124"/>
    </row>
    <row r="44" spans="1:27" ht="15.75" hidden="1" customHeight="1" x14ac:dyDescent="0.15">
      <c r="A44" s="100"/>
      <c r="B44" s="100"/>
      <c r="C44" s="124"/>
      <c r="D44" s="124"/>
      <c r="E44" s="124"/>
      <c r="F44" s="124"/>
      <c r="G44" s="124"/>
      <c r="H44" s="124"/>
      <c r="I44" s="145"/>
      <c r="J44" s="124"/>
      <c r="K44" s="124"/>
      <c r="L44" s="124"/>
      <c r="M44" s="124"/>
      <c r="N44" s="124"/>
      <c r="O44" s="124"/>
      <c r="P44" s="124"/>
      <c r="Q44" s="124"/>
      <c r="R44" s="124"/>
      <c r="S44" s="124"/>
      <c r="T44" s="124"/>
      <c r="U44" s="124"/>
      <c r="V44" s="124"/>
      <c r="W44" s="124"/>
      <c r="X44" s="124"/>
      <c r="Y44" s="124"/>
      <c r="Z44" s="124"/>
    </row>
    <row r="45" spans="1:27" ht="15.75" hidden="1" customHeight="1" x14ac:dyDescent="0.15">
      <c r="A45" s="100"/>
      <c r="B45" s="100"/>
      <c r="C45" s="124"/>
      <c r="D45" s="124"/>
      <c r="E45" s="124"/>
      <c r="F45" s="124"/>
      <c r="G45" s="124"/>
      <c r="H45" s="124"/>
      <c r="I45" s="145"/>
      <c r="J45" s="124"/>
      <c r="K45" s="124"/>
      <c r="L45" s="124"/>
      <c r="M45" s="124"/>
      <c r="N45" s="124"/>
      <c r="O45" s="124"/>
      <c r="P45" s="124"/>
      <c r="Q45" s="124"/>
      <c r="R45" s="124"/>
      <c r="S45" s="124"/>
      <c r="T45" s="124"/>
      <c r="U45" s="124"/>
      <c r="V45" s="124"/>
      <c r="W45" s="124"/>
      <c r="X45" s="124"/>
      <c r="Y45" s="124"/>
      <c r="Z45" s="124"/>
    </row>
    <row r="46" spans="1:27" ht="15.75" hidden="1" customHeight="1" x14ac:dyDescent="0.15">
      <c r="A46" s="100"/>
      <c r="B46" s="100"/>
      <c r="C46" s="124"/>
      <c r="D46" s="124"/>
      <c r="E46" s="124"/>
      <c r="F46" s="124"/>
      <c r="G46" s="124"/>
      <c r="H46" s="124"/>
      <c r="I46" s="145"/>
      <c r="J46" s="124"/>
      <c r="K46" s="124"/>
      <c r="L46" s="124"/>
      <c r="M46" s="124"/>
      <c r="N46" s="124"/>
      <c r="O46" s="124"/>
      <c r="P46" s="124"/>
      <c r="Q46" s="124"/>
      <c r="R46" s="124"/>
      <c r="S46" s="124"/>
      <c r="T46" s="124"/>
      <c r="U46" s="124"/>
      <c r="V46" s="124"/>
      <c r="W46" s="124"/>
      <c r="X46" s="124"/>
      <c r="Y46" s="124"/>
      <c r="Z46" s="124"/>
    </row>
    <row r="47" spans="1:27" ht="15.75" hidden="1" customHeight="1" x14ac:dyDescent="0.15">
      <c r="A47" s="100"/>
      <c r="B47" s="100"/>
      <c r="C47" s="124"/>
      <c r="D47" s="124"/>
      <c r="E47" s="124"/>
      <c r="F47" s="124"/>
      <c r="G47" s="124"/>
      <c r="H47" s="124"/>
      <c r="I47" s="145"/>
      <c r="J47" s="124"/>
      <c r="K47" s="124"/>
      <c r="L47" s="124"/>
      <c r="M47" s="124"/>
      <c r="N47" s="124"/>
      <c r="O47" s="124"/>
      <c r="P47" s="124"/>
      <c r="Q47" s="124"/>
      <c r="R47" s="124"/>
      <c r="S47" s="124"/>
      <c r="T47" s="124"/>
      <c r="U47" s="124"/>
      <c r="V47" s="124"/>
      <c r="W47" s="124"/>
      <c r="X47" s="124"/>
      <c r="Y47" s="124"/>
      <c r="Z47" s="124"/>
    </row>
    <row r="48" spans="1:27" ht="15.75" hidden="1" customHeight="1" x14ac:dyDescent="0.15">
      <c r="A48" s="100"/>
      <c r="B48" s="100"/>
      <c r="C48" s="124"/>
      <c r="D48" s="124"/>
      <c r="E48" s="124"/>
      <c r="F48" s="124"/>
      <c r="G48" s="124"/>
      <c r="H48" s="124"/>
      <c r="I48" s="145"/>
      <c r="J48" s="124"/>
      <c r="K48" s="124"/>
      <c r="L48" s="124"/>
      <c r="M48" s="124"/>
      <c r="N48" s="124"/>
      <c r="O48" s="124"/>
      <c r="P48" s="124"/>
      <c r="Q48" s="124"/>
      <c r="R48" s="124"/>
      <c r="S48" s="124"/>
      <c r="T48" s="124"/>
      <c r="U48" s="124"/>
      <c r="V48" s="124"/>
      <c r="W48" s="124"/>
      <c r="X48" s="124"/>
      <c r="Y48" s="124"/>
      <c r="Z48" s="124"/>
    </row>
    <row r="49" spans="1:26" ht="15.75" hidden="1" customHeight="1" x14ac:dyDescent="0.15">
      <c r="A49" s="100"/>
      <c r="B49" s="100"/>
      <c r="C49" s="124"/>
      <c r="D49" s="124"/>
      <c r="E49" s="124"/>
      <c r="F49" s="124"/>
      <c r="G49" s="124"/>
      <c r="H49" s="124"/>
      <c r="I49" s="145"/>
      <c r="J49" s="124"/>
      <c r="K49" s="124"/>
      <c r="L49" s="124"/>
      <c r="M49" s="124"/>
      <c r="N49" s="124"/>
      <c r="O49" s="124"/>
      <c r="P49" s="124"/>
      <c r="Q49" s="124"/>
      <c r="R49" s="124"/>
      <c r="S49" s="124"/>
      <c r="T49" s="124"/>
      <c r="U49" s="124"/>
      <c r="V49" s="124"/>
      <c r="W49" s="124"/>
      <c r="X49" s="124"/>
      <c r="Y49" s="124"/>
      <c r="Z49" s="124"/>
    </row>
    <row r="50" spans="1:26" ht="15.75" hidden="1" customHeight="1" x14ac:dyDescent="0.15">
      <c r="A50" s="100"/>
      <c r="B50" s="100"/>
      <c r="C50" s="124"/>
      <c r="D50" s="124"/>
      <c r="E50" s="124"/>
      <c r="F50" s="124"/>
      <c r="G50" s="124"/>
      <c r="H50" s="124"/>
      <c r="I50" s="145"/>
      <c r="J50" s="124"/>
      <c r="K50" s="124"/>
      <c r="L50" s="124"/>
      <c r="M50" s="124"/>
      <c r="N50" s="124"/>
      <c r="O50" s="124"/>
      <c r="P50" s="124"/>
      <c r="Q50" s="124"/>
      <c r="R50" s="124"/>
      <c r="S50" s="124"/>
      <c r="T50" s="124"/>
      <c r="U50" s="124"/>
      <c r="V50" s="124"/>
      <c r="W50" s="124"/>
      <c r="X50" s="124"/>
      <c r="Y50" s="124"/>
      <c r="Z50" s="124"/>
    </row>
    <row r="51" spans="1:26" ht="15.75" hidden="1" customHeight="1" x14ac:dyDescent="0.15">
      <c r="A51" s="100"/>
      <c r="B51" s="100"/>
      <c r="C51" s="124"/>
      <c r="D51" s="124"/>
      <c r="E51" s="124"/>
      <c r="F51" s="124"/>
      <c r="G51" s="124"/>
      <c r="H51" s="124"/>
      <c r="I51" s="145"/>
      <c r="J51" s="124"/>
      <c r="K51" s="124"/>
      <c r="L51" s="124"/>
      <c r="M51" s="124"/>
      <c r="N51" s="124"/>
      <c r="O51" s="124"/>
      <c r="P51" s="124"/>
      <c r="Q51" s="124"/>
      <c r="R51" s="124"/>
      <c r="S51" s="124"/>
      <c r="T51" s="124"/>
      <c r="U51" s="124"/>
      <c r="V51" s="124"/>
      <c r="W51" s="124"/>
      <c r="X51" s="124"/>
      <c r="Y51" s="124"/>
      <c r="Z51" s="124"/>
    </row>
    <row r="52" spans="1:26" ht="15.75" hidden="1" customHeight="1" x14ac:dyDescent="0.15">
      <c r="A52" s="100"/>
      <c r="B52" s="100"/>
      <c r="C52" s="124"/>
      <c r="D52" s="124"/>
      <c r="E52" s="124"/>
      <c r="F52" s="124"/>
      <c r="G52" s="124"/>
      <c r="H52" s="124"/>
      <c r="I52" s="145"/>
      <c r="J52" s="124"/>
      <c r="K52" s="124"/>
      <c r="L52" s="124"/>
      <c r="M52" s="124"/>
      <c r="N52" s="124"/>
      <c r="O52" s="124"/>
      <c r="P52" s="124"/>
      <c r="Q52" s="124"/>
      <c r="R52" s="124"/>
      <c r="S52" s="124"/>
      <c r="T52" s="124"/>
      <c r="U52" s="124"/>
      <c r="V52" s="124"/>
      <c r="W52" s="124"/>
      <c r="X52" s="124"/>
      <c r="Y52" s="124"/>
      <c r="Z52" s="124"/>
    </row>
    <row r="53" spans="1:26" ht="15.75" hidden="1" customHeight="1" x14ac:dyDescent="0.15">
      <c r="A53" s="100"/>
      <c r="B53" s="100"/>
      <c r="C53" s="124"/>
      <c r="D53" s="124"/>
      <c r="E53" s="124"/>
      <c r="F53" s="124"/>
      <c r="G53" s="124"/>
      <c r="H53" s="124"/>
      <c r="I53" s="145"/>
      <c r="J53" s="124"/>
      <c r="K53" s="124"/>
      <c r="L53" s="124"/>
      <c r="M53" s="124"/>
      <c r="N53" s="124"/>
      <c r="O53" s="124"/>
      <c r="P53" s="124"/>
      <c r="Q53" s="124"/>
      <c r="R53" s="124"/>
      <c r="S53" s="124"/>
      <c r="T53" s="124"/>
      <c r="U53" s="124"/>
      <c r="V53" s="124"/>
      <c r="W53" s="124"/>
      <c r="X53" s="124"/>
      <c r="Y53" s="124"/>
      <c r="Z53" s="124"/>
    </row>
    <row r="54" spans="1:26" ht="15.75" hidden="1" customHeight="1" x14ac:dyDescent="0.15">
      <c r="A54" s="100"/>
      <c r="B54" s="100"/>
      <c r="C54" s="124"/>
      <c r="D54" s="124"/>
      <c r="E54" s="124"/>
      <c r="F54" s="124"/>
      <c r="G54" s="124"/>
      <c r="H54" s="124"/>
      <c r="I54" s="145"/>
      <c r="J54" s="124"/>
      <c r="K54" s="124"/>
      <c r="L54" s="124"/>
      <c r="M54" s="124"/>
      <c r="N54" s="124"/>
      <c r="O54" s="124"/>
      <c r="P54" s="124"/>
      <c r="Q54" s="124"/>
      <c r="R54" s="124"/>
      <c r="S54" s="124"/>
      <c r="T54" s="124"/>
      <c r="U54" s="124"/>
      <c r="V54" s="124"/>
      <c r="W54" s="124"/>
      <c r="X54" s="124"/>
      <c r="Y54" s="124"/>
      <c r="Z54" s="124"/>
    </row>
    <row r="55" spans="1:26" ht="15.75" hidden="1" customHeight="1" x14ac:dyDescent="0.15">
      <c r="A55" s="100"/>
      <c r="B55" s="100"/>
      <c r="C55" s="124"/>
      <c r="D55" s="124"/>
      <c r="E55" s="124"/>
      <c r="F55" s="124"/>
      <c r="G55" s="124"/>
      <c r="H55" s="124"/>
      <c r="I55" s="145"/>
      <c r="J55" s="124"/>
      <c r="K55" s="124"/>
      <c r="L55" s="124"/>
      <c r="M55" s="124"/>
      <c r="N55" s="124"/>
      <c r="O55" s="124"/>
      <c r="P55" s="124"/>
      <c r="Q55" s="124"/>
      <c r="R55" s="124"/>
      <c r="S55" s="124"/>
      <c r="T55" s="124"/>
      <c r="U55" s="124"/>
      <c r="V55" s="124"/>
      <c r="W55" s="124"/>
      <c r="X55" s="124"/>
      <c r="Y55" s="124"/>
      <c r="Z55" s="124"/>
    </row>
    <row r="56" spans="1:26" ht="15.75" hidden="1" customHeight="1" x14ac:dyDescent="0.15">
      <c r="A56" s="100"/>
      <c r="B56" s="100"/>
      <c r="C56" s="124"/>
      <c r="D56" s="124"/>
      <c r="E56" s="124"/>
      <c r="F56" s="124"/>
      <c r="G56" s="124"/>
      <c r="H56" s="124"/>
      <c r="I56" s="145"/>
      <c r="J56" s="124"/>
      <c r="K56" s="124"/>
      <c r="L56" s="124"/>
      <c r="M56" s="124"/>
      <c r="N56" s="124"/>
      <c r="O56" s="124"/>
      <c r="P56" s="124"/>
      <c r="Q56" s="124"/>
      <c r="R56" s="124"/>
      <c r="S56" s="124"/>
      <c r="T56" s="124"/>
      <c r="U56" s="124"/>
      <c r="V56" s="124"/>
      <c r="W56" s="124"/>
      <c r="X56" s="124"/>
      <c r="Y56" s="124"/>
      <c r="Z56" s="124"/>
    </row>
    <row r="57" spans="1:26" ht="15.75" hidden="1" customHeight="1" x14ac:dyDescent="0.15">
      <c r="A57" s="100"/>
      <c r="B57" s="100"/>
      <c r="C57" s="124"/>
      <c r="D57" s="124"/>
      <c r="E57" s="124"/>
      <c r="F57" s="124"/>
      <c r="G57" s="124"/>
      <c r="H57" s="124"/>
      <c r="I57" s="145"/>
      <c r="J57" s="124"/>
      <c r="K57" s="124"/>
      <c r="L57" s="124"/>
      <c r="M57" s="124"/>
      <c r="N57" s="124"/>
      <c r="O57" s="124"/>
      <c r="P57" s="124"/>
      <c r="Q57" s="124"/>
      <c r="R57" s="124"/>
      <c r="S57" s="124"/>
      <c r="T57" s="124"/>
      <c r="U57" s="124"/>
      <c r="V57" s="124"/>
      <c r="W57" s="124"/>
      <c r="X57" s="124"/>
      <c r="Y57" s="124"/>
      <c r="Z57" s="124"/>
    </row>
    <row r="58" spans="1:26" ht="15.75" hidden="1" customHeight="1" x14ac:dyDescent="0.15">
      <c r="A58" s="100"/>
      <c r="B58" s="100"/>
      <c r="C58" s="124"/>
      <c r="D58" s="124"/>
      <c r="E58" s="124"/>
      <c r="F58" s="124"/>
      <c r="G58" s="124"/>
      <c r="H58" s="124"/>
      <c r="I58" s="145"/>
      <c r="J58" s="124"/>
      <c r="K58" s="124"/>
      <c r="L58" s="124"/>
      <c r="M58" s="124"/>
      <c r="N58" s="124"/>
      <c r="O58" s="124"/>
      <c r="P58" s="124"/>
      <c r="Q58" s="124"/>
      <c r="R58" s="124"/>
      <c r="S58" s="124"/>
      <c r="T58" s="124"/>
      <c r="U58" s="124"/>
      <c r="V58" s="124"/>
      <c r="W58" s="124"/>
      <c r="X58" s="124"/>
      <c r="Y58" s="124"/>
      <c r="Z58" s="124"/>
    </row>
    <row r="59" spans="1:26" ht="15" customHeight="1" x14ac:dyDescent="0.15">
      <c r="A59" s="100"/>
      <c r="B59" s="100"/>
      <c r="C59" s="124"/>
      <c r="D59" s="124"/>
      <c r="E59" s="124"/>
      <c r="F59" s="124"/>
      <c r="G59" s="124"/>
      <c r="H59" s="124"/>
      <c r="I59" s="145"/>
      <c r="J59" s="124"/>
      <c r="K59" s="124"/>
      <c r="L59" s="124"/>
      <c r="M59" s="124"/>
      <c r="N59" s="124"/>
      <c r="O59" s="124"/>
      <c r="P59" s="124"/>
      <c r="Q59" s="124"/>
      <c r="R59" s="124"/>
      <c r="S59" s="124"/>
      <c r="T59" s="124"/>
      <c r="U59" s="124"/>
      <c r="V59" s="124"/>
      <c r="W59" s="124"/>
      <c r="X59" s="124"/>
      <c r="Y59" s="124"/>
      <c r="Z59" s="124"/>
    </row>
    <row r="60" spans="1:26" ht="20.100000000000001" customHeight="1" x14ac:dyDescent="0.15">
      <c r="A60" s="100"/>
      <c r="B60" s="100"/>
      <c r="C60" s="111" t="s">
        <v>9</v>
      </c>
      <c r="D60" s="112"/>
      <c r="E60" s="112"/>
      <c r="F60" s="112"/>
      <c r="G60" s="112"/>
      <c r="H60" s="113"/>
      <c r="I60" s="146"/>
    </row>
    <row r="61" spans="1:26" ht="15" customHeight="1" x14ac:dyDescent="0.15">
      <c r="A61" s="100"/>
      <c r="B61" s="100"/>
      <c r="C61" s="114"/>
      <c r="D61" s="115"/>
      <c r="E61" s="115"/>
      <c r="F61" s="115"/>
      <c r="G61" s="115"/>
      <c r="H61" s="115"/>
      <c r="I61" s="116"/>
      <c r="J61" s="116"/>
      <c r="K61" s="116"/>
      <c r="L61" s="116"/>
      <c r="M61" s="116"/>
      <c r="N61" s="116"/>
      <c r="O61" s="116"/>
      <c r="P61" s="116"/>
      <c r="Q61" s="116"/>
      <c r="R61" s="116"/>
      <c r="S61" s="116"/>
      <c r="T61" s="116"/>
      <c r="U61" s="116"/>
      <c r="V61" s="116"/>
      <c r="W61" s="116"/>
      <c r="X61" s="116"/>
      <c r="Y61" s="116"/>
      <c r="Z61" s="117"/>
    </row>
    <row r="62" spans="1:26" ht="20.100000000000001" customHeight="1" x14ac:dyDescent="0.15">
      <c r="A62" s="100"/>
      <c r="B62" s="100"/>
      <c r="C62" s="114"/>
      <c r="D62" s="147" t="s">
        <v>15</v>
      </c>
      <c r="E62" s="147"/>
      <c r="F62" s="147"/>
      <c r="G62" s="147"/>
      <c r="H62" s="147"/>
      <c r="I62" s="147"/>
      <c r="J62" s="147"/>
      <c r="K62" s="147"/>
      <c r="L62" s="147"/>
      <c r="M62" s="147"/>
      <c r="N62" s="147"/>
      <c r="O62" s="147"/>
      <c r="P62" s="147"/>
      <c r="Q62" s="147"/>
      <c r="R62" s="147"/>
      <c r="S62" s="147"/>
      <c r="T62" s="147"/>
      <c r="U62" s="147"/>
      <c r="V62" s="147"/>
      <c r="W62" s="147"/>
      <c r="X62" s="147"/>
      <c r="Y62" s="147"/>
      <c r="Z62" s="123"/>
    </row>
    <row r="63" spans="1:26" ht="20.100000000000001" customHeight="1" x14ac:dyDescent="0.15">
      <c r="A63" s="100">
        <f>IFERROR(IF(AND($I63&lt;&gt;"しない", $I63&lt;&gt;"する"),1001,0),3)</f>
        <v>1001</v>
      </c>
      <c r="B63" s="100"/>
      <c r="C63" s="118"/>
      <c r="D63" s="119">
        <v>1</v>
      </c>
      <c r="E63" s="124" t="s">
        <v>10</v>
      </c>
      <c r="F63" s="124"/>
      <c r="G63" s="124"/>
      <c r="H63" s="124"/>
      <c r="I63" s="22"/>
      <c r="J63" s="22"/>
      <c r="K63" s="22"/>
      <c r="L63" s="22"/>
      <c r="M63" s="22"/>
      <c r="N63" s="124"/>
      <c r="O63" s="124"/>
      <c r="P63" s="124"/>
      <c r="Q63" s="124"/>
      <c r="R63" s="124"/>
      <c r="S63" s="124"/>
      <c r="T63" s="124"/>
      <c r="U63" s="124"/>
      <c r="V63" s="124"/>
      <c r="W63" s="124"/>
      <c r="X63" s="124"/>
      <c r="Y63" s="124"/>
      <c r="Z63" s="123"/>
    </row>
    <row r="64" spans="1:26" ht="20.100000000000001" customHeight="1" x14ac:dyDescent="0.15">
      <c r="A64" s="100"/>
      <c r="B64" s="100"/>
      <c r="C64" s="118"/>
      <c r="D64" s="124"/>
      <c r="E64" s="124"/>
      <c r="F64" s="124"/>
      <c r="G64" s="124"/>
      <c r="H64" s="124"/>
      <c r="I64" s="130"/>
      <c r="J64" s="126" t="s">
        <v>18</v>
      </c>
      <c r="K64" s="125"/>
      <c r="L64" s="125"/>
      <c r="M64" s="125"/>
      <c r="N64" s="125"/>
      <c r="O64" s="125"/>
      <c r="P64" s="125"/>
      <c r="Q64" s="125"/>
      <c r="R64" s="125"/>
      <c r="S64" s="125"/>
      <c r="T64" s="125"/>
      <c r="U64" s="125"/>
      <c r="V64" s="125"/>
      <c r="W64" s="125"/>
      <c r="X64" s="125"/>
      <c r="Y64" s="125"/>
      <c r="Z64" s="123"/>
    </row>
    <row r="65" spans="1:26" ht="20.100000000000001" hidden="1" customHeight="1" x14ac:dyDescent="0.15">
      <c r="A65" s="100"/>
      <c r="B65" s="100"/>
      <c r="C65" s="118"/>
      <c r="D65" s="124"/>
      <c r="E65" s="124"/>
      <c r="F65" s="124"/>
      <c r="G65" s="124"/>
      <c r="H65" s="124"/>
      <c r="I65" s="130"/>
      <c r="J65" s="125"/>
      <c r="K65" s="125"/>
      <c r="L65" s="125"/>
      <c r="M65" s="125"/>
      <c r="N65" s="125"/>
      <c r="O65" s="125"/>
      <c r="P65" s="125"/>
      <c r="Q65" s="125"/>
      <c r="R65" s="125"/>
      <c r="S65" s="125"/>
      <c r="T65" s="125"/>
      <c r="U65" s="125"/>
      <c r="V65" s="125"/>
      <c r="W65" s="125"/>
      <c r="X65" s="125"/>
      <c r="Y65" s="125"/>
      <c r="Z65" s="123"/>
    </row>
    <row r="66" spans="1:26" ht="20.100000000000001" hidden="1" customHeight="1" x14ac:dyDescent="0.15">
      <c r="A66" s="100"/>
      <c r="B66" s="100"/>
      <c r="C66" s="118"/>
      <c r="D66" s="124"/>
      <c r="E66" s="124"/>
      <c r="F66" s="124"/>
      <c r="G66" s="124"/>
      <c r="H66" s="124"/>
      <c r="I66" s="130"/>
      <c r="J66" s="125"/>
      <c r="K66" s="125"/>
      <c r="L66" s="125"/>
      <c r="M66" s="125"/>
      <c r="N66" s="125"/>
      <c r="O66" s="125"/>
      <c r="P66" s="125"/>
      <c r="Q66" s="125"/>
      <c r="R66" s="125"/>
      <c r="S66" s="125"/>
      <c r="T66" s="125"/>
      <c r="U66" s="125"/>
      <c r="V66" s="125"/>
      <c r="W66" s="125"/>
      <c r="X66" s="125"/>
      <c r="Y66" s="125"/>
      <c r="Z66" s="123"/>
    </row>
    <row r="67" spans="1:26" ht="20.100000000000001" hidden="1" customHeight="1" x14ac:dyDescent="0.15">
      <c r="A67" s="100"/>
      <c r="B67" s="100"/>
      <c r="C67" s="118"/>
      <c r="D67" s="124"/>
      <c r="E67" s="124"/>
      <c r="F67" s="124"/>
      <c r="G67" s="124"/>
      <c r="H67" s="124"/>
      <c r="I67" s="130"/>
      <c r="J67" s="125"/>
      <c r="K67" s="125"/>
      <c r="L67" s="125"/>
      <c r="M67" s="125"/>
      <c r="N67" s="125"/>
      <c r="O67" s="125"/>
      <c r="P67" s="125"/>
      <c r="Q67" s="125"/>
      <c r="R67" s="125"/>
      <c r="S67" s="125"/>
      <c r="T67" s="125"/>
      <c r="U67" s="125"/>
      <c r="V67" s="125"/>
      <c r="W67" s="125"/>
      <c r="X67" s="125"/>
      <c r="Y67" s="125"/>
      <c r="Z67" s="123"/>
    </row>
    <row r="68" spans="1:26" ht="20.100000000000001" hidden="1" customHeight="1" x14ac:dyDescent="0.15">
      <c r="A68" s="100"/>
      <c r="B68" s="100"/>
      <c r="C68" s="118"/>
      <c r="D68" s="124"/>
      <c r="E68" s="124"/>
      <c r="F68" s="124"/>
      <c r="G68" s="124"/>
      <c r="H68" s="124"/>
      <c r="I68" s="130"/>
      <c r="J68" s="125"/>
      <c r="K68" s="125"/>
      <c r="L68" s="125"/>
      <c r="M68" s="125"/>
      <c r="N68" s="125"/>
      <c r="O68" s="125"/>
      <c r="P68" s="125"/>
      <c r="Q68" s="125"/>
      <c r="R68" s="125"/>
      <c r="S68" s="125"/>
      <c r="T68" s="125"/>
      <c r="U68" s="125"/>
      <c r="V68" s="125"/>
      <c r="W68" s="125"/>
      <c r="X68" s="125"/>
      <c r="Y68" s="125"/>
      <c r="Z68" s="123"/>
    </row>
    <row r="69" spans="1:26" ht="20.100000000000001" customHeight="1" x14ac:dyDescent="0.15">
      <c r="A69" s="100">
        <f>IFERROR(IF(OR(AND($I63="する",TRIM($I69)=""),AND($I63="しない",NOT(ISBLANK($I69)))),1001,0),3)</f>
        <v>0</v>
      </c>
      <c r="B69" s="100"/>
      <c r="C69" s="118"/>
      <c r="D69" s="119">
        <v>2</v>
      </c>
      <c r="E69" s="95" t="s">
        <v>0</v>
      </c>
      <c r="I69" s="50"/>
      <c r="J69" s="51"/>
      <c r="K69" s="51"/>
      <c r="L69" s="51"/>
      <c r="M69" s="51"/>
      <c r="N69" s="124"/>
      <c r="O69" s="124"/>
      <c r="P69" s="124"/>
      <c r="Q69" s="124"/>
      <c r="R69" s="124"/>
      <c r="S69" s="124"/>
      <c r="T69" s="124"/>
      <c r="U69" s="124"/>
      <c r="V69" s="124"/>
      <c r="W69" s="124"/>
      <c r="X69" s="124"/>
      <c r="Y69" s="124"/>
      <c r="Z69" s="123"/>
    </row>
    <row r="70" spans="1:26" ht="20.100000000000001" customHeight="1" x14ac:dyDescent="0.15">
      <c r="A70" s="100"/>
      <c r="B70" s="100"/>
      <c r="C70" s="118"/>
      <c r="D70" s="119"/>
      <c r="E70" s="124"/>
      <c r="F70" s="124"/>
      <c r="G70" s="124"/>
      <c r="H70" s="124"/>
      <c r="I70" s="121"/>
      <c r="J70" s="126" t="s">
        <v>49</v>
      </c>
      <c r="K70" s="125"/>
      <c r="L70" s="125"/>
      <c r="M70" s="125"/>
      <c r="N70" s="125"/>
      <c r="O70" s="125"/>
      <c r="P70" s="125"/>
      <c r="Q70" s="125"/>
      <c r="R70" s="125"/>
      <c r="S70" s="125"/>
      <c r="T70" s="125"/>
      <c r="U70" s="125"/>
      <c r="V70" s="125"/>
      <c r="W70" s="125"/>
      <c r="X70" s="125"/>
      <c r="Y70" s="125"/>
      <c r="Z70" s="123"/>
    </row>
    <row r="71" spans="1:26" ht="20.100000000000001" customHeight="1" x14ac:dyDescent="0.15">
      <c r="A71" s="100">
        <f>IFERROR(IF(OR(AND($I63="する",AND($I71&lt;&gt;"", OR(ISERROR(FIND("@"&amp;LEFT($I71,3)&amp;"@", 都道府県3))=FALSE, ISERROR(FIND("@"&amp;LEFT($I71,4)&amp;"@",都道府県4))=FALSE))=FALSE),AND($I63="しない",NOT(ISBLANK($I71)))),1001,0),3)</f>
        <v>0</v>
      </c>
      <c r="B71" s="100"/>
      <c r="C71" s="118"/>
      <c r="D71" s="119">
        <v>3</v>
      </c>
      <c r="E71" s="95" t="s">
        <v>26</v>
      </c>
      <c r="I71" s="17"/>
      <c r="J71" s="17"/>
      <c r="K71" s="17"/>
      <c r="L71" s="17"/>
      <c r="M71" s="17"/>
      <c r="N71" s="17"/>
      <c r="O71" s="17"/>
      <c r="P71" s="17"/>
      <c r="Q71" s="18"/>
      <c r="R71" s="17"/>
      <c r="S71" s="17"/>
      <c r="T71" s="17"/>
      <c r="U71" s="17"/>
      <c r="V71" s="17"/>
      <c r="W71" s="17"/>
      <c r="X71" s="17"/>
      <c r="Y71" s="17"/>
      <c r="Z71" s="123"/>
    </row>
    <row r="72" spans="1:26" ht="20.100000000000001" customHeight="1" x14ac:dyDescent="0.15">
      <c r="A72" s="100"/>
      <c r="B72" s="100"/>
      <c r="C72" s="118"/>
      <c r="D72" s="119"/>
      <c r="E72" s="124"/>
      <c r="F72" s="124"/>
      <c r="G72" s="124"/>
      <c r="H72" s="124"/>
      <c r="I72" s="121"/>
      <c r="J72" s="126" t="s">
        <v>184</v>
      </c>
      <c r="K72" s="125"/>
      <c r="L72" s="125"/>
      <c r="M72" s="125"/>
      <c r="N72" s="125"/>
      <c r="O72" s="125"/>
      <c r="P72" s="125"/>
      <c r="Q72" s="125"/>
      <c r="R72" s="125"/>
      <c r="S72" s="125"/>
      <c r="T72" s="125"/>
      <c r="U72" s="125"/>
      <c r="V72" s="125"/>
      <c r="W72" s="125"/>
      <c r="X72" s="125"/>
      <c r="Y72" s="125"/>
      <c r="Z72" s="123"/>
    </row>
    <row r="73" spans="1:26" ht="20.100000000000001" customHeight="1" x14ac:dyDescent="0.15">
      <c r="A73" s="100">
        <f>IFERROR(IF(OR(AND($I63="する",TRIM($I73)=""),AND($I63="しない",NOT(ISBLANK($I73)))),1001,0),3)</f>
        <v>0</v>
      </c>
      <c r="B73" s="100"/>
      <c r="C73" s="118"/>
      <c r="D73" s="119">
        <v>4</v>
      </c>
      <c r="E73" s="95" t="s">
        <v>34</v>
      </c>
      <c r="I73" s="22"/>
      <c r="J73" s="22"/>
      <c r="K73" s="22"/>
      <c r="L73" s="22"/>
      <c r="M73" s="22"/>
      <c r="N73" s="22"/>
      <c r="O73" s="22"/>
      <c r="P73" s="22"/>
      <c r="Q73" s="48"/>
      <c r="R73" s="22"/>
      <c r="S73" s="22"/>
      <c r="T73" s="22"/>
      <c r="U73" s="22"/>
      <c r="V73" s="22"/>
      <c r="W73" s="22"/>
      <c r="X73" s="22"/>
      <c r="Y73" s="22"/>
      <c r="Z73" s="123"/>
    </row>
    <row r="74" spans="1:26" ht="30" customHeight="1" x14ac:dyDescent="0.15">
      <c r="A74" s="100"/>
      <c r="B74" s="100"/>
      <c r="C74" s="127"/>
      <c r="D74" s="124"/>
      <c r="I74" s="121"/>
      <c r="J74" s="132" t="s">
        <v>65</v>
      </c>
      <c r="K74" s="132"/>
      <c r="L74" s="132"/>
      <c r="M74" s="132"/>
      <c r="N74" s="132"/>
      <c r="O74" s="132"/>
      <c r="P74" s="132"/>
      <c r="Q74" s="132"/>
      <c r="R74" s="132"/>
      <c r="S74" s="132"/>
      <c r="T74" s="132"/>
      <c r="U74" s="132"/>
      <c r="V74" s="132"/>
      <c r="W74" s="132"/>
      <c r="X74" s="132"/>
      <c r="Y74" s="132"/>
      <c r="Z74" s="123"/>
    </row>
    <row r="75" spans="1:26" ht="20.100000000000001" customHeight="1" x14ac:dyDescent="0.15">
      <c r="A75" s="100">
        <f>IFERROR(IF(OR(AND($I63="する",TRIM($I75)=""),AND($I63="しない",NOT(ISBLANK($I75)))),1001,0),3)</f>
        <v>0</v>
      </c>
      <c r="B75" s="100"/>
      <c r="C75" s="118"/>
      <c r="D75" s="119">
        <v>5</v>
      </c>
      <c r="E75" s="95" t="s">
        <v>1</v>
      </c>
      <c r="I75" s="22"/>
      <c r="J75" s="22"/>
      <c r="K75" s="22"/>
      <c r="L75" s="22"/>
      <c r="M75" s="22"/>
      <c r="N75" s="22"/>
      <c r="O75" s="22"/>
      <c r="P75" s="22"/>
      <c r="Q75" s="22"/>
      <c r="R75" s="22"/>
      <c r="S75" s="22"/>
      <c r="T75" s="22"/>
      <c r="U75" s="22"/>
      <c r="V75" s="22"/>
      <c r="W75" s="22"/>
      <c r="X75" s="22"/>
      <c r="Y75" s="22"/>
      <c r="Z75" s="123"/>
    </row>
    <row r="76" spans="1:26" ht="30" customHeight="1" x14ac:dyDescent="0.15">
      <c r="A76" s="100"/>
      <c r="B76" s="100"/>
      <c r="C76" s="127"/>
      <c r="D76" s="124"/>
      <c r="E76" s="124"/>
      <c r="F76" s="124"/>
      <c r="G76" s="124"/>
      <c r="H76" s="124"/>
      <c r="I76" s="121"/>
      <c r="J76" s="132" t="s">
        <v>66</v>
      </c>
      <c r="K76" s="132"/>
      <c r="L76" s="132"/>
      <c r="M76" s="132"/>
      <c r="N76" s="132"/>
      <c r="O76" s="132"/>
      <c r="P76" s="132"/>
      <c r="Q76" s="132"/>
      <c r="R76" s="132"/>
      <c r="S76" s="132"/>
      <c r="T76" s="132"/>
      <c r="U76" s="132"/>
      <c r="V76" s="132"/>
      <c r="W76" s="132"/>
      <c r="X76" s="132"/>
      <c r="Y76" s="132"/>
      <c r="Z76" s="123"/>
    </row>
    <row r="77" spans="1:26" ht="20.100000000000001" customHeight="1" x14ac:dyDescent="0.15">
      <c r="A77" s="100">
        <f>IFERROR(IF(OR(AND($I63="する",TRIM($I77)=""),AND($I63="しない",NOT(ISBLANK($I77)))),1001,0),3)</f>
        <v>0</v>
      </c>
      <c r="B77" s="100"/>
      <c r="C77" s="118"/>
      <c r="D77" s="119">
        <v>6</v>
      </c>
      <c r="E77" s="95" t="s">
        <v>29</v>
      </c>
      <c r="I77" s="22"/>
      <c r="J77" s="22"/>
      <c r="K77" s="22"/>
      <c r="L77" s="22"/>
      <c r="M77" s="22"/>
      <c r="N77" s="22"/>
      <c r="O77" s="22"/>
      <c r="P77" s="22"/>
      <c r="Q77" s="22"/>
      <c r="R77" s="22"/>
      <c r="S77" s="22"/>
      <c r="T77" s="22"/>
      <c r="U77" s="22"/>
      <c r="V77" s="22"/>
      <c r="W77" s="22"/>
      <c r="X77" s="22"/>
      <c r="Y77" s="22"/>
      <c r="Z77" s="123"/>
    </row>
    <row r="78" spans="1:26" ht="20.100000000000001" customHeight="1" x14ac:dyDescent="0.15">
      <c r="A78" s="100"/>
      <c r="B78" s="100"/>
      <c r="C78" s="127"/>
      <c r="D78" s="124"/>
      <c r="E78" s="124"/>
      <c r="F78" s="124"/>
      <c r="G78" s="124"/>
      <c r="H78" s="124"/>
      <c r="I78" s="121"/>
      <c r="J78" s="137" t="s">
        <v>41</v>
      </c>
      <c r="K78" s="125"/>
      <c r="L78" s="125"/>
      <c r="M78" s="125"/>
      <c r="N78" s="125"/>
      <c r="O78" s="125"/>
      <c r="P78" s="125"/>
      <c r="Q78" s="125"/>
      <c r="R78" s="125"/>
      <c r="S78" s="125"/>
      <c r="T78" s="125"/>
      <c r="U78" s="125"/>
      <c r="V78" s="125"/>
      <c r="W78" s="125"/>
      <c r="X78" s="125"/>
      <c r="Y78" s="125"/>
      <c r="Z78" s="123"/>
    </row>
    <row r="79" spans="1:26" ht="20.100000000000001" customHeight="1" x14ac:dyDescent="0.15">
      <c r="A79" s="100">
        <f>IFERROR(IF(OR(AND($I63="する",OR(TRIM($I79)="", NOT(OR(IFERROR(SEARCH(" ",$I79),0)&gt;0, IFERROR(SEARCH("　",$I79),0)&gt;0)))),AND($I63="しない",NOT(ISBLANK($I79)))),1001,0),3)</f>
        <v>0</v>
      </c>
      <c r="B79" s="100"/>
      <c r="C79" s="118"/>
      <c r="D79" s="119">
        <v>7</v>
      </c>
      <c r="E79" s="95" t="s">
        <v>30</v>
      </c>
      <c r="I79" s="22"/>
      <c r="J79" s="22"/>
      <c r="K79" s="22"/>
      <c r="L79" s="22"/>
      <c r="M79" s="22"/>
      <c r="N79" s="22"/>
      <c r="O79" s="22"/>
      <c r="P79" s="22"/>
      <c r="Q79" s="22"/>
      <c r="R79" s="22"/>
      <c r="S79" s="22"/>
      <c r="T79" s="22"/>
      <c r="U79" s="22"/>
      <c r="V79" s="22"/>
      <c r="W79" s="22"/>
      <c r="X79" s="22"/>
      <c r="Y79" s="22"/>
      <c r="Z79" s="123"/>
    </row>
    <row r="80" spans="1:26" ht="20.100000000000001" customHeight="1" x14ac:dyDescent="0.15">
      <c r="A80" s="100"/>
      <c r="B80" s="100"/>
      <c r="C80" s="127"/>
      <c r="D80" s="124"/>
      <c r="E80" s="148" t="s">
        <v>36</v>
      </c>
      <c r="F80" s="124"/>
      <c r="G80" s="124"/>
      <c r="H80" s="124"/>
      <c r="I80" s="130"/>
      <c r="J80" s="126" t="s">
        <v>31</v>
      </c>
      <c r="K80" s="126"/>
      <c r="L80" s="126"/>
      <c r="M80" s="126"/>
      <c r="N80" s="126"/>
      <c r="O80" s="126"/>
      <c r="P80" s="126"/>
      <c r="Q80" s="126"/>
      <c r="R80" s="126"/>
      <c r="S80" s="126"/>
      <c r="T80" s="126"/>
      <c r="U80" s="126"/>
      <c r="V80" s="126"/>
      <c r="W80" s="126"/>
      <c r="X80" s="126"/>
      <c r="Y80" s="126"/>
      <c r="Z80" s="123"/>
    </row>
    <row r="81" spans="1:27" ht="20.100000000000001" customHeight="1" x14ac:dyDescent="0.15">
      <c r="A81" s="100">
        <f>IFERROR(IF(OR(AND($I63="する",OR(TRIM($I81)="", NOT(OR(IFERROR(SEARCH(" ",$I81),0)&gt;0, IFERROR(SEARCH("　",$I81),0)&gt;0)))),AND($I63="しない",NOT(ISBLANK($I81)))),1001,0),3)</f>
        <v>0</v>
      </c>
      <c r="B81" s="100"/>
      <c r="C81" s="118"/>
      <c r="D81" s="119">
        <v>8</v>
      </c>
      <c r="E81" s="95" t="s">
        <v>30</v>
      </c>
      <c r="I81" s="22"/>
      <c r="J81" s="22"/>
      <c r="K81" s="22"/>
      <c r="L81" s="22"/>
      <c r="M81" s="22"/>
      <c r="N81" s="22"/>
      <c r="O81" s="22"/>
      <c r="P81" s="22"/>
      <c r="Q81" s="22"/>
      <c r="R81" s="22"/>
      <c r="S81" s="22"/>
      <c r="T81" s="22"/>
      <c r="U81" s="22"/>
      <c r="V81" s="22"/>
      <c r="W81" s="22"/>
      <c r="X81" s="22"/>
      <c r="Y81" s="22"/>
      <c r="Z81" s="123"/>
    </row>
    <row r="82" spans="1:27" ht="20.100000000000001" customHeight="1" x14ac:dyDescent="0.15">
      <c r="A82" s="100"/>
      <c r="B82" s="100"/>
      <c r="C82" s="127"/>
      <c r="D82" s="124"/>
      <c r="E82" s="124"/>
      <c r="F82" s="124"/>
      <c r="G82" s="124"/>
      <c r="H82" s="124"/>
      <c r="I82" s="130"/>
      <c r="J82" s="126" t="s">
        <v>5</v>
      </c>
      <c r="K82" s="126"/>
      <c r="L82" s="126"/>
      <c r="M82" s="126"/>
      <c r="N82" s="126"/>
      <c r="O82" s="126"/>
      <c r="P82" s="126"/>
      <c r="Q82" s="126"/>
      <c r="R82" s="126"/>
      <c r="S82" s="126"/>
      <c r="T82" s="126"/>
      <c r="U82" s="126"/>
      <c r="V82" s="126"/>
      <c r="W82" s="126"/>
      <c r="X82" s="126"/>
      <c r="Y82" s="126"/>
      <c r="Z82" s="123"/>
    </row>
    <row r="83" spans="1:27" ht="20.100000000000001" customHeight="1" x14ac:dyDescent="0.15">
      <c r="A83" s="100">
        <f>IFERROR(IF(OR(AND($I63="する",NOT(AND(TRIM($I83)&lt;&gt;"",ISNUMBER(VALUE(SUBSTITUTE($I83,"-",""))),IFERROR(SEARCH("-",$I83),0)&gt;0))), AND($I63="しない",NOT(ISBLANK($I83)))),1001,0),3)</f>
        <v>0</v>
      </c>
      <c r="B83" s="100"/>
      <c r="C83" s="118"/>
      <c r="D83" s="119">
        <v>9</v>
      </c>
      <c r="E83" s="95" t="s">
        <v>3</v>
      </c>
      <c r="I83" s="22"/>
      <c r="J83" s="22"/>
      <c r="K83" s="22"/>
      <c r="L83" s="22"/>
      <c r="M83" s="22"/>
      <c r="O83" s="131" t="s">
        <v>21</v>
      </c>
      <c r="P83" s="1"/>
      <c r="Q83" s="95" t="s">
        <v>22</v>
      </c>
      <c r="Y83" s="125"/>
      <c r="Z83" s="123"/>
    </row>
    <row r="84" spans="1:27" ht="20.100000000000001" customHeight="1" x14ac:dyDescent="0.15">
      <c r="A84" s="100">
        <f>IFERROR(IF(AND($I63="しない",NOT(ISBLANK($P83))),1001,0),3)</f>
        <v>0</v>
      </c>
      <c r="B84" s="100"/>
      <c r="C84" s="127"/>
      <c r="D84" s="124"/>
      <c r="E84" s="124"/>
      <c r="F84" s="124"/>
      <c r="G84" s="124"/>
      <c r="H84" s="124"/>
      <c r="I84" s="121"/>
      <c r="J84" s="126" t="s">
        <v>32</v>
      </c>
      <c r="K84" s="125"/>
      <c r="L84" s="125"/>
      <c r="M84" s="125"/>
      <c r="N84" s="125"/>
      <c r="O84" s="125"/>
      <c r="P84" s="125"/>
      <c r="Q84" s="125"/>
      <c r="R84" s="125"/>
      <c r="S84" s="125"/>
      <c r="T84" s="125"/>
      <c r="U84" s="125"/>
      <c r="V84" s="125"/>
      <c r="W84" s="125"/>
      <c r="X84" s="125"/>
      <c r="Y84" s="125"/>
      <c r="Z84" s="123"/>
    </row>
    <row r="85" spans="1:27" ht="20.100000000000001" customHeight="1" x14ac:dyDescent="0.15">
      <c r="A85" s="100">
        <f>IFERROR(IF(OR(AND($I63="する",NOT(AND(TRIM($I85)&lt;&gt;"",ISNUMBER(VALUE(SUBSTITUTE($I85,"-",""))),IFERROR(SEARCH("-",$I85),0)&gt;0))), AND($I63="しない",NOT(ISBLANK($I85)))),1001,0),3)</f>
        <v>0</v>
      </c>
      <c r="B85" s="100"/>
      <c r="C85" s="118"/>
      <c r="D85" s="119">
        <v>10</v>
      </c>
      <c r="E85" s="95" t="s">
        <v>4</v>
      </c>
      <c r="I85" s="22"/>
      <c r="J85" s="22"/>
      <c r="K85" s="22"/>
      <c r="L85" s="22"/>
      <c r="M85" s="22"/>
      <c r="N85" s="125"/>
      <c r="O85" s="125"/>
      <c r="P85" s="125"/>
      <c r="Q85" s="125"/>
      <c r="R85" s="125"/>
      <c r="S85" s="125"/>
      <c r="T85" s="125"/>
      <c r="U85" s="125"/>
      <c r="V85" s="125"/>
      <c r="W85" s="125"/>
      <c r="X85" s="125"/>
      <c r="Y85" s="125"/>
      <c r="Z85" s="123"/>
    </row>
    <row r="86" spans="1:27" ht="30" customHeight="1" x14ac:dyDescent="0.15">
      <c r="A86" s="100"/>
      <c r="B86" s="100"/>
      <c r="C86" s="127"/>
      <c r="D86" s="124"/>
      <c r="E86" s="124"/>
      <c r="F86" s="124"/>
      <c r="G86" s="124"/>
      <c r="H86" s="124"/>
      <c r="I86" s="121"/>
      <c r="J86" s="132" t="s">
        <v>181</v>
      </c>
      <c r="K86" s="132"/>
      <c r="L86" s="132"/>
      <c r="M86" s="132"/>
      <c r="N86" s="132"/>
      <c r="O86" s="132"/>
      <c r="P86" s="132"/>
      <c r="Q86" s="132"/>
      <c r="R86" s="132"/>
      <c r="S86" s="132"/>
      <c r="T86" s="132"/>
      <c r="U86" s="132"/>
      <c r="V86" s="132"/>
      <c r="W86" s="132"/>
      <c r="X86" s="132"/>
      <c r="Y86" s="132"/>
      <c r="Z86" s="123"/>
    </row>
    <row r="87" spans="1:27" ht="20.100000000000001" customHeight="1" x14ac:dyDescent="0.15">
      <c r="A87" s="100">
        <f>IFERROR(IF(OR(AND($I63="する",NOT(IFERROR(SEARCH("@",$I87),0)&gt;0)),AND($I63="しない",NOT(ISBLANK($I87)))),1001,0),3)</f>
        <v>0</v>
      </c>
      <c r="B87" s="100"/>
      <c r="C87" s="127"/>
      <c r="D87" s="119">
        <v>11</v>
      </c>
      <c r="E87" s="95" t="s">
        <v>27</v>
      </c>
      <c r="I87" s="22"/>
      <c r="J87" s="22"/>
      <c r="K87" s="22"/>
      <c r="L87" s="22"/>
      <c r="M87" s="22"/>
      <c r="N87" s="22"/>
      <c r="O87" s="22"/>
      <c r="P87" s="22"/>
      <c r="Q87" s="49"/>
      <c r="R87" s="22"/>
      <c r="S87" s="22"/>
      <c r="T87" s="22"/>
      <c r="U87" s="22"/>
      <c r="V87" s="22"/>
      <c r="W87" s="22"/>
      <c r="X87" s="22"/>
      <c r="Y87" s="22"/>
      <c r="Z87" s="123"/>
    </row>
    <row r="88" spans="1:27" ht="20.100000000000001" customHeight="1" x14ac:dyDescent="0.15">
      <c r="A88" s="100"/>
      <c r="B88" s="100"/>
      <c r="C88" s="127"/>
      <c r="D88" s="119"/>
      <c r="I88" s="121"/>
      <c r="J88" s="133" t="s">
        <v>47</v>
      </c>
      <c r="K88" s="149"/>
      <c r="L88" s="125"/>
      <c r="M88" s="125"/>
      <c r="N88" s="125"/>
      <c r="O88" s="125"/>
      <c r="P88" s="125"/>
      <c r="Q88" s="150"/>
      <c r="R88" s="125"/>
      <c r="S88" s="125"/>
      <c r="T88" s="125"/>
      <c r="U88" s="125"/>
      <c r="V88" s="125"/>
      <c r="W88" s="125"/>
      <c r="X88" s="125"/>
      <c r="Y88" s="125"/>
      <c r="Z88" s="124"/>
      <c r="AA88" s="136"/>
    </row>
    <row r="89" spans="1:27" ht="20.100000000000001" customHeight="1" x14ac:dyDescent="0.15">
      <c r="A89" s="100"/>
      <c r="B89" s="100"/>
      <c r="C89" s="139"/>
      <c r="D89" s="140"/>
      <c r="E89" s="140"/>
      <c r="F89" s="140"/>
      <c r="G89" s="140"/>
      <c r="H89" s="140"/>
      <c r="I89" s="151"/>
      <c r="J89" s="152"/>
      <c r="K89" s="153"/>
      <c r="L89" s="152"/>
      <c r="M89" s="152"/>
      <c r="N89" s="152"/>
      <c r="O89" s="152"/>
      <c r="P89" s="152"/>
      <c r="Q89" s="154"/>
      <c r="R89" s="152"/>
      <c r="S89" s="152"/>
      <c r="T89" s="152"/>
      <c r="U89" s="152"/>
      <c r="V89" s="152"/>
      <c r="W89" s="152"/>
      <c r="X89" s="152"/>
      <c r="Y89" s="152"/>
      <c r="Z89" s="140"/>
      <c r="AA89" s="136"/>
    </row>
    <row r="90" spans="1:27" ht="20.100000000000001" customHeight="1" x14ac:dyDescent="0.15">
      <c r="A90" s="100"/>
      <c r="B90" s="100"/>
      <c r="C90" s="124"/>
      <c r="D90" s="124"/>
      <c r="E90" s="124"/>
      <c r="F90" s="124"/>
      <c r="G90" s="124"/>
      <c r="H90" s="124"/>
      <c r="I90" s="144"/>
      <c r="J90" s="124"/>
      <c r="K90" s="155"/>
      <c r="L90" s="124"/>
      <c r="M90" s="124"/>
      <c r="N90" s="124"/>
      <c r="O90" s="124"/>
      <c r="P90" s="124"/>
      <c r="Q90" s="124"/>
      <c r="R90" s="124"/>
      <c r="S90" s="124"/>
      <c r="T90" s="124"/>
      <c r="U90" s="124"/>
      <c r="V90" s="124"/>
      <c r="W90" s="124"/>
      <c r="X90" s="124"/>
      <c r="Y90" s="124"/>
      <c r="Z90" s="124"/>
    </row>
    <row r="91" spans="1:27" ht="15.75" hidden="1" customHeight="1" x14ac:dyDescent="0.15">
      <c r="A91" s="100"/>
      <c r="B91" s="100"/>
      <c r="C91" s="124"/>
      <c r="D91" s="124"/>
      <c r="E91" s="124"/>
      <c r="F91" s="124"/>
      <c r="G91" s="124"/>
      <c r="H91" s="124"/>
      <c r="I91" s="144"/>
      <c r="J91" s="124"/>
      <c r="K91" s="155"/>
      <c r="L91" s="124"/>
      <c r="M91" s="124"/>
      <c r="N91" s="124"/>
      <c r="O91" s="124"/>
      <c r="P91" s="124"/>
      <c r="Q91" s="124"/>
      <c r="R91" s="124"/>
      <c r="S91" s="124"/>
      <c r="T91" s="124"/>
      <c r="U91" s="124"/>
      <c r="V91" s="124"/>
      <c r="W91" s="124"/>
      <c r="X91" s="124"/>
      <c r="Y91" s="124"/>
      <c r="Z91" s="124"/>
    </row>
    <row r="92" spans="1:27" ht="15.75" hidden="1" customHeight="1" x14ac:dyDescent="0.15">
      <c r="A92" s="100"/>
      <c r="B92" s="100"/>
      <c r="C92" s="124"/>
      <c r="D92" s="124"/>
      <c r="E92" s="124"/>
      <c r="F92" s="124"/>
      <c r="G92" s="124"/>
      <c r="H92" s="124"/>
      <c r="I92" s="144"/>
      <c r="J92" s="124"/>
      <c r="K92" s="155"/>
      <c r="L92" s="124"/>
      <c r="M92" s="124"/>
      <c r="N92" s="124"/>
      <c r="O92" s="124"/>
      <c r="P92" s="124"/>
      <c r="Q92" s="124"/>
      <c r="R92" s="124"/>
      <c r="S92" s="124"/>
      <c r="T92" s="124"/>
      <c r="U92" s="124"/>
      <c r="V92" s="124"/>
      <c r="W92" s="124"/>
      <c r="X92" s="124"/>
      <c r="Y92" s="124"/>
      <c r="Z92" s="124"/>
    </row>
    <row r="93" spans="1:27" ht="15.75" hidden="1" customHeight="1" x14ac:dyDescent="0.15">
      <c r="A93" s="100"/>
      <c r="B93" s="100"/>
      <c r="C93" s="124"/>
      <c r="D93" s="124"/>
      <c r="E93" s="124"/>
      <c r="F93" s="124"/>
      <c r="G93" s="124"/>
      <c r="H93" s="124"/>
      <c r="I93" s="144"/>
      <c r="J93" s="124"/>
      <c r="K93" s="155"/>
      <c r="L93" s="124"/>
      <c r="M93" s="124"/>
      <c r="N93" s="124"/>
      <c r="O93" s="124"/>
      <c r="P93" s="124"/>
      <c r="Q93" s="124"/>
      <c r="R93" s="124"/>
      <c r="S93" s="124"/>
      <c r="T93" s="124"/>
      <c r="U93" s="124"/>
      <c r="V93" s="124"/>
      <c r="W93" s="124"/>
      <c r="X93" s="124"/>
      <c r="Y93" s="124"/>
      <c r="Z93" s="124"/>
    </row>
    <row r="94" spans="1:27" ht="15.75" hidden="1" customHeight="1" x14ac:dyDescent="0.15">
      <c r="A94" s="100"/>
      <c r="B94" s="100"/>
      <c r="C94" s="124"/>
      <c r="D94" s="124"/>
      <c r="E94" s="124"/>
      <c r="F94" s="124"/>
      <c r="G94" s="124"/>
      <c r="H94" s="124"/>
      <c r="I94" s="144"/>
      <c r="J94" s="124"/>
      <c r="K94" s="155"/>
      <c r="L94" s="124"/>
      <c r="M94" s="124"/>
      <c r="N94" s="124"/>
      <c r="O94" s="124"/>
      <c r="P94" s="124"/>
      <c r="Q94" s="124"/>
      <c r="R94" s="124"/>
      <c r="S94" s="124"/>
      <c r="T94" s="124"/>
      <c r="U94" s="124"/>
      <c r="V94" s="124"/>
      <c r="W94" s="124"/>
      <c r="X94" s="124"/>
      <c r="Y94" s="124"/>
      <c r="Z94" s="124"/>
    </row>
    <row r="95" spans="1:27" ht="15.75" hidden="1" customHeight="1" x14ac:dyDescent="0.15">
      <c r="A95" s="100"/>
      <c r="B95" s="100"/>
      <c r="C95" s="124"/>
      <c r="D95" s="124"/>
      <c r="E95" s="124"/>
      <c r="F95" s="124"/>
      <c r="G95" s="124"/>
      <c r="H95" s="124"/>
      <c r="I95" s="144"/>
      <c r="J95" s="124"/>
      <c r="K95" s="155"/>
      <c r="L95" s="124"/>
      <c r="M95" s="124"/>
      <c r="N95" s="124"/>
      <c r="O95" s="124"/>
      <c r="P95" s="124"/>
      <c r="Q95" s="124"/>
      <c r="R95" s="124"/>
      <c r="S95" s="124"/>
      <c r="T95" s="124"/>
      <c r="U95" s="124"/>
      <c r="V95" s="124"/>
      <c r="W95" s="124"/>
      <c r="X95" s="124"/>
      <c r="Y95" s="124"/>
      <c r="Z95" s="124"/>
    </row>
    <row r="96" spans="1:27" ht="15.75" hidden="1" customHeight="1" x14ac:dyDescent="0.15">
      <c r="A96" s="100"/>
      <c r="B96" s="100"/>
      <c r="C96" s="124"/>
      <c r="D96" s="124"/>
      <c r="E96" s="124"/>
      <c r="F96" s="124"/>
      <c r="G96" s="124"/>
      <c r="H96" s="124"/>
      <c r="I96" s="144"/>
      <c r="J96" s="124"/>
      <c r="K96" s="155"/>
      <c r="L96" s="124"/>
      <c r="M96" s="124"/>
      <c r="N96" s="124"/>
      <c r="O96" s="124"/>
      <c r="P96" s="124"/>
      <c r="Q96" s="124"/>
      <c r="R96" s="124"/>
      <c r="S96" s="124"/>
      <c r="T96" s="124"/>
      <c r="U96" s="124"/>
      <c r="V96" s="124"/>
      <c r="W96" s="124"/>
      <c r="X96" s="124"/>
      <c r="Y96" s="124"/>
      <c r="Z96" s="124"/>
    </row>
    <row r="97" spans="1:26" ht="15.75" hidden="1" customHeight="1" x14ac:dyDescent="0.15">
      <c r="A97" s="100"/>
      <c r="B97" s="100"/>
      <c r="C97" s="124"/>
      <c r="D97" s="124"/>
      <c r="E97" s="124"/>
      <c r="F97" s="124"/>
      <c r="G97" s="124"/>
      <c r="H97" s="124"/>
      <c r="I97" s="144"/>
      <c r="J97" s="124"/>
      <c r="K97" s="155"/>
      <c r="L97" s="124"/>
      <c r="M97" s="124"/>
      <c r="N97" s="124"/>
      <c r="O97" s="124"/>
      <c r="P97" s="124"/>
      <c r="Q97" s="124"/>
      <c r="R97" s="124"/>
      <c r="S97" s="124"/>
      <c r="T97" s="124"/>
      <c r="U97" s="124"/>
      <c r="V97" s="124"/>
      <c r="W97" s="124"/>
      <c r="X97" s="124"/>
      <c r="Y97" s="124"/>
      <c r="Z97" s="124"/>
    </row>
    <row r="98" spans="1:26" ht="15.75" hidden="1" customHeight="1" x14ac:dyDescent="0.15">
      <c r="A98" s="100"/>
      <c r="B98" s="100"/>
      <c r="C98" s="124"/>
      <c r="D98" s="124"/>
      <c r="E98" s="124"/>
      <c r="F98" s="124"/>
      <c r="G98" s="124"/>
      <c r="H98" s="124"/>
      <c r="I98" s="144"/>
      <c r="J98" s="124"/>
      <c r="K98" s="155"/>
      <c r="L98" s="124"/>
      <c r="M98" s="124"/>
      <c r="N98" s="124"/>
      <c r="O98" s="124"/>
      <c r="P98" s="124"/>
      <c r="Q98" s="124"/>
      <c r="R98" s="124"/>
      <c r="S98" s="124"/>
      <c r="T98" s="124"/>
      <c r="U98" s="124"/>
      <c r="V98" s="124"/>
      <c r="W98" s="124"/>
      <c r="X98" s="124"/>
      <c r="Y98" s="124"/>
      <c r="Z98" s="124"/>
    </row>
    <row r="99" spans="1:26" ht="15.75" hidden="1" customHeight="1" x14ac:dyDescent="0.15">
      <c r="A99" s="100"/>
      <c r="B99" s="100"/>
      <c r="C99" s="124"/>
      <c r="D99" s="124"/>
      <c r="E99" s="124"/>
      <c r="F99" s="124"/>
      <c r="G99" s="124"/>
      <c r="H99" s="124"/>
      <c r="I99" s="144"/>
      <c r="J99" s="124"/>
      <c r="K99" s="155"/>
      <c r="L99" s="124"/>
      <c r="M99" s="124"/>
      <c r="N99" s="124"/>
      <c r="O99" s="124"/>
      <c r="P99" s="124"/>
      <c r="Q99" s="124"/>
      <c r="R99" s="124"/>
      <c r="S99" s="124"/>
      <c r="T99" s="124"/>
      <c r="U99" s="124"/>
      <c r="V99" s="124"/>
      <c r="W99" s="124"/>
      <c r="X99" s="124"/>
      <c r="Y99" s="124"/>
      <c r="Z99" s="124"/>
    </row>
    <row r="100" spans="1:26" ht="15.75" hidden="1" customHeight="1" x14ac:dyDescent="0.15">
      <c r="A100" s="100"/>
      <c r="B100" s="100"/>
      <c r="C100" s="124"/>
      <c r="D100" s="124"/>
      <c r="E100" s="124"/>
      <c r="F100" s="124"/>
      <c r="G100" s="124"/>
      <c r="H100" s="124"/>
      <c r="I100" s="144"/>
      <c r="J100" s="124"/>
      <c r="K100" s="155"/>
      <c r="L100" s="124"/>
      <c r="M100" s="124"/>
      <c r="N100" s="124"/>
      <c r="O100" s="124"/>
      <c r="P100" s="124"/>
      <c r="Q100" s="124"/>
      <c r="R100" s="124"/>
      <c r="S100" s="124"/>
      <c r="T100" s="124"/>
      <c r="U100" s="124"/>
      <c r="V100" s="124"/>
      <c r="W100" s="124"/>
      <c r="X100" s="124"/>
      <c r="Y100" s="124"/>
      <c r="Z100" s="124"/>
    </row>
    <row r="101" spans="1:26" ht="15.75" hidden="1" customHeight="1" x14ac:dyDescent="0.15">
      <c r="A101" s="100"/>
      <c r="B101" s="100"/>
      <c r="C101" s="124"/>
      <c r="D101" s="124"/>
      <c r="E101" s="124"/>
      <c r="F101" s="124"/>
      <c r="G101" s="124"/>
      <c r="H101" s="124"/>
      <c r="I101" s="144"/>
      <c r="J101" s="124"/>
      <c r="K101" s="155"/>
      <c r="L101" s="124"/>
      <c r="M101" s="124"/>
      <c r="N101" s="124"/>
      <c r="O101" s="124"/>
      <c r="P101" s="124"/>
      <c r="Q101" s="124"/>
      <c r="R101" s="124"/>
      <c r="S101" s="124"/>
      <c r="T101" s="124"/>
      <c r="U101" s="124"/>
      <c r="V101" s="124"/>
      <c r="W101" s="124"/>
      <c r="X101" s="124"/>
      <c r="Y101" s="124"/>
      <c r="Z101" s="124"/>
    </row>
    <row r="102" spans="1:26" ht="15.75" hidden="1" customHeight="1" x14ac:dyDescent="0.15">
      <c r="A102" s="100"/>
      <c r="B102" s="100"/>
      <c r="C102" s="124"/>
      <c r="D102" s="124"/>
      <c r="E102" s="124"/>
      <c r="F102" s="124"/>
      <c r="G102" s="124"/>
      <c r="H102" s="124"/>
      <c r="I102" s="144"/>
      <c r="J102" s="124"/>
      <c r="K102" s="155"/>
      <c r="L102" s="124"/>
      <c r="M102" s="124"/>
      <c r="N102" s="124"/>
      <c r="O102" s="124"/>
      <c r="P102" s="124"/>
      <c r="Q102" s="124"/>
      <c r="R102" s="124"/>
      <c r="S102" s="124"/>
      <c r="T102" s="124"/>
      <c r="U102" s="124"/>
      <c r="V102" s="124"/>
      <c r="W102" s="124"/>
      <c r="X102" s="124"/>
      <c r="Y102" s="124"/>
      <c r="Z102" s="124"/>
    </row>
    <row r="103" spans="1:26" ht="15.75" hidden="1" customHeight="1" x14ac:dyDescent="0.15">
      <c r="A103" s="100"/>
      <c r="B103" s="100"/>
      <c r="C103" s="124"/>
      <c r="D103" s="124"/>
      <c r="E103" s="124"/>
      <c r="F103" s="124"/>
      <c r="G103" s="124"/>
      <c r="H103" s="124"/>
      <c r="I103" s="144"/>
      <c r="J103" s="124"/>
      <c r="K103" s="155"/>
      <c r="L103" s="124"/>
      <c r="M103" s="124"/>
      <c r="N103" s="124"/>
      <c r="O103" s="124"/>
      <c r="P103" s="124"/>
      <c r="Q103" s="124"/>
      <c r="R103" s="124"/>
      <c r="S103" s="124"/>
      <c r="T103" s="124"/>
      <c r="U103" s="124"/>
      <c r="V103" s="124"/>
      <c r="W103" s="124"/>
      <c r="X103" s="124"/>
      <c r="Y103" s="124"/>
      <c r="Z103" s="124"/>
    </row>
    <row r="104" spans="1:26" ht="15.75" hidden="1" customHeight="1" x14ac:dyDescent="0.15">
      <c r="A104" s="100"/>
      <c r="B104" s="100"/>
      <c r="C104" s="124"/>
      <c r="D104" s="124"/>
      <c r="E104" s="124"/>
      <c r="F104" s="124"/>
      <c r="G104" s="124"/>
      <c r="H104" s="124"/>
      <c r="I104" s="144"/>
      <c r="J104" s="124"/>
      <c r="K104" s="155"/>
      <c r="L104" s="124"/>
      <c r="M104" s="124"/>
      <c r="N104" s="124"/>
      <c r="O104" s="124"/>
      <c r="P104" s="124"/>
      <c r="Q104" s="124"/>
      <c r="R104" s="124"/>
      <c r="S104" s="124"/>
      <c r="T104" s="124"/>
      <c r="U104" s="124"/>
      <c r="V104" s="124"/>
      <c r="W104" s="124"/>
      <c r="X104" s="124"/>
      <c r="Y104" s="124"/>
      <c r="Z104" s="124"/>
    </row>
    <row r="105" spans="1:26" ht="15.75" hidden="1" customHeight="1" x14ac:dyDescent="0.15">
      <c r="A105" s="100"/>
      <c r="B105" s="100"/>
      <c r="C105" s="124"/>
      <c r="D105" s="124"/>
      <c r="E105" s="124"/>
      <c r="F105" s="124"/>
      <c r="G105" s="124"/>
      <c r="H105" s="124"/>
      <c r="I105" s="144"/>
      <c r="J105" s="124"/>
      <c r="K105" s="155"/>
      <c r="L105" s="124"/>
      <c r="M105" s="124"/>
      <c r="N105" s="124"/>
      <c r="O105" s="124"/>
      <c r="P105" s="124"/>
      <c r="Q105" s="124"/>
      <c r="R105" s="124"/>
      <c r="S105" s="124"/>
      <c r="T105" s="124"/>
      <c r="U105" s="124"/>
      <c r="V105" s="124"/>
      <c r="W105" s="124"/>
      <c r="X105" s="124"/>
      <c r="Y105" s="124"/>
      <c r="Z105" s="124"/>
    </row>
    <row r="106" spans="1:26" ht="15.75" hidden="1" customHeight="1" x14ac:dyDescent="0.15">
      <c r="A106" s="100"/>
      <c r="B106" s="100"/>
      <c r="C106" s="124"/>
      <c r="D106" s="124"/>
      <c r="E106" s="124"/>
      <c r="F106" s="124"/>
      <c r="G106" s="124"/>
      <c r="H106" s="124"/>
      <c r="I106" s="144"/>
      <c r="J106" s="124"/>
      <c r="K106" s="155"/>
      <c r="L106" s="124"/>
      <c r="M106" s="124"/>
      <c r="N106" s="124"/>
      <c r="O106" s="124"/>
      <c r="P106" s="124"/>
      <c r="Q106" s="124"/>
      <c r="R106" s="124"/>
      <c r="S106" s="124"/>
      <c r="T106" s="124"/>
      <c r="U106" s="124"/>
      <c r="V106" s="124"/>
      <c r="W106" s="124"/>
      <c r="X106" s="124"/>
      <c r="Y106" s="124"/>
      <c r="Z106" s="124"/>
    </row>
    <row r="107" spans="1:26" ht="15.75" hidden="1" customHeight="1" x14ac:dyDescent="0.15">
      <c r="A107" s="100"/>
      <c r="B107" s="100"/>
      <c r="C107" s="124"/>
      <c r="D107" s="124"/>
      <c r="E107" s="124"/>
      <c r="F107" s="124"/>
      <c r="G107" s="124"/>
      <c r="H107" s="124"/>
      <c r="I107" s="144"/>
      <c r="J107" s="124"/>
      <c r="K107" s="155"/>
      <c r="L107" s="124"/>
      <c r="M107" s="124"/>
      <c r="N107" s="124"/>
      <c r="O107" s="124"/>
      <c r="P107" s="124"/>
      <c r="Q107" s="124"/>
      <c r="R107" s="124"/>
      <c r="S107" s="124"/>
      <c r="T107" s="124"/>
      <c r="U107" s="124"/>
      <c r="V107" s="124"/>
      <c r="W107" s="124"/>
      <c r="X107" s="124"/>
      <c r="Y107" s="124"/>
      <c r="Z107" s="124"/>
    </row>
    <row r="108" spans="1:26" ht="20.100000000000001" customHeight="1" x14ac:dyDescent="0.15">
      <c r="A108" s="100"/>
      <c r="B108" s="100"/>
      <c r="C108" s="124"/>
      <c r="D108" s="124"/>
      <c r="E108" s="124"/>
      <c r="F108" s="124"/>
      <c r="G108" s="124"/>
      <c r="H108" s="124"/>
      <c r="I108" s="144"/>
      <c r="J108" s="124"/>
      <c r="K108" s="155"/>
      <c r="L108" s="124"/>
      <c r="M108" s="124"/>
      <c r="N108" s="124"/>
      <c r="O108" s="124"/>
      <c r="P108" s="124"/>
      <c r="Q108" s="124"/>
      <c r="R108" s="124"/>
      <c r="S108" s="124"/>
      <c r="T108" s="124"/>
      <c r="U108" s="124"/>
      <c r="V108" s="124"/>
      <c r="W108" s="124"/>
      <c r="X108" s="124"/>
      <c r="Y108" s="124"/>
      <c r="Z108" s="124"/>
    </row>
    <row r="109" spans="1:26" ht="20.100000000000001" customHeight="1" x14ac:dyDescent="0.15">
      <c r="A109" s="100"/>
      <c r="B109" s="100"/>
      <c r="C109" s="111" t="s">
        <v>25</v>
      </c>
      <c r="D109" s="112"/>
      <c r="E109" s="112"/>
      <c r="F109" s="112"/>
      <c r="G109" s="112"/>
      <c r="H109" s="113"/>
      <c r="Q109" s="156"/>
    </row>
    <row r="110" spans="1:26" ht="15" customHeight="1" x14ac:dyDescent="0.15">
      <c r="A110" s="100"/>
      <c r="B110" s="100"/>
      <c r="C110" s="157"/>
      <c r="D110" s="158"/>
      <c r="E110" s="158"/>
      <c r="F110" s="158"/>
      <c r="G110" s="158"/>
      <c r="H110" s="158"/>
      <c r="I110" s="159"/>
      <c r="J110" s="116"/>
      <c r="K110" s="159"/>
      <c r="L110" s="116"/>
      <c r="M110" s="116"/>
      <c r="N110" s="116"/>
      <c r="O110" s="116"/>
      <c r="P110" s="116"/>
      <c r="Q110" s="160"/>
      <c r="R110" s="116"/>
      <c r="S110" s="116"/>
      <c r="T110" s="116"/>
      <c r="U110" s="116"/>
      <c r="V110" s="116"/>
      <c r="W110" s="116"/>
      <c r="X110" s="116"/>
      <c r="Y110" s="116"/>
      <c r="Z110" s="117"/>
    </row>
    <row r="111" spans="1:26" ht="30" customHeight="1" x14ac:dyDescent="0.15">
      <c r="A111" s="100"/>
      <c r="B111" s="100"/>
      <c r="C111" s="157"/>
      <c r="D111" s="161" t="s">
        <v>44</v>
      </c>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23"/>
    </row>
    <row r="112" spans="1:26" ht="20.100000000000001" customHeight="1" x14ac:dyDescent="0.15">
      <c r="A112" s="100"/>
      <c r="B112" s="100"/>
      <c r="C112" s="118"/>
      <c r="D112" s="119">
        <v>1</v>
      </c>
      <c r="E112" s="95" t="s">
        <v>23</v>
      </c>
      <c r="I112" s="22"/>
      <c r="J112" s="22"/>
      <c r="K112" s="22"/>
      <c r="L112" s="22"/>
      <c r="M112" s="22"/>
      <c r="N112" s="22"/>
      <c r="O112" s="22"/>
      <c r="P112" s="22"/>
      <c r="Q112" s="61"/>
      <c r="R112" s="22"/>
      <c r="S112" s="22"/>
      <c r="T112" s="22"/>
      <c r="U112" s="22"/>
      <c r="V112" s="22"/>
      <c r="W112" s="22"/>
      <c r="X112" s="22"/>
      <c r="Y112" s="22"/>
      <c r="Z112" s="123"/>
    </row>
    <row r="113" spans="1:26" ht="20.100000000000001" customHeight="1" x14ac:dyDescent="0.15">
      <c r="A113" s="100"/>
      <c r="B113" s="100"/>
      <c r="C113" s="118"/>
      <c r="D113" s="119"/>
      <c r="E113" s="124"/>
      <c r="F113" s="124"/>
      <c r="G113" s="124"/>
      <c r="H113" s="124"/>
      <c r="I113" s="130"/>
      <c r="J113" s="126" t="s">
        <v>24</v>
      </c>
      <c r="K113" s="149"/>
      <c r="L113" s="125"/>
      <c r="M113" s="125"/>
      <c r="N113" s="125"/>
      <c r="O113" s="125"/>
      <c r="P113" s="125"/>
      <c r="Q113" s="162"/>
      <c r="R113" s="125"/>
      <c r="S113" s="125"/>
      <c r="T113" s="125"/>
      <c r="U113" s="125"/>
      <c r="V113" s="125"/>
      <c r="W113" s="125"/>
      <c r="X113" s="125"/>
      <c r="Y113" s="125"/>
      <c r="Z113" s="123"/>
    </row>
    <row r="114" spans="1:26" ht="20.100000000000001" customHeight="1" x14ac:dyDescent="0.15">
      <c r="A114" s="100">
        <f>IFERROR(IF(AND(TRIM($I114)&lt;&gt;"", NOT(OR(IFERROR(SEARCH(" ",$I114),0)&gt;0, IFERROR(SEARCH("　",$I114),0)&gt;0))),1001,0),3)</f>
        <v>0</v>
      </c>
      <c r="B114" s="100"/>
      <c r="C114" s="118"/>
      <c r="D114" s="119">
        <f>D112+1</f>
        <v>2</v>
      </c>
      <c r="E114" s="95" t="s">
        <v>38</v>
      </c>
      <c r="I114" s="22"/>
      <c r="J114" s="22"/>
      <c r="K114" s="22"/>
      <c r="L114" s="22"/>
      <c r="M114" s="22"/>
      <c r="N114" s="22"/>
      <c r="O114" s="22"/>
      <c r="P114" s="22"/>
      <c r="Q114" s="22"/>
      <c r="R114" s="22"/>
      <c r="S114" s="22"/>
      <c r="T114" s="22"/>
      <c r="U114" s="22"/>
      <c r="V114" s="22"/>
      <c r="W114" s="22"/>
      <c r="X114" s="22"/>
      <c r="Y114" s="22"/>
      <c r="Z114" s="123"/>
    </row>
    <row r="115" spans="1:26" ht="20.100000000000001" customHeight="1" x14ac:dyDescent="0.15">
      <c r="A115" s="100"/>
      <c r="B115" s="100"/>
      <c r="C115" s="118"/>
      <c r="D115" s="119"/>
      <c r="E115" s="124"/>
      <c r="F115" s="124"/>
      <c r="G115" s="124"/>
      <c r="H115" s="124"/>
      <c r="I115" s="130"/>
      <c r="J115" s="126" t="s">
        <v>31</v>
      </c>
      <c r="K115" s="126"/>
      <c r="L115" s="126"/>
      <c r="M115" s="126"/>
      <c r="N115" s="126"/>
      <c r="O115" s="126"/>
      <c r="P115" s="126"/>
      <c r="Q115" s="126"/>
      <c r="R115" s="126"/>
      <c r="S115" s="126"/>
      <c r="T115" s="126"/>
      <c r="U115" s="126"/>
      <c r="V115" s="126"/>
      <c r="W115" s="126"/>
      <c r="X115" s="126"/>
      <c r="Y115" s="126"/>
      <c r="Z115" s="123"/>
    </row>
    <row r="116" spans="1:26" ht="20.100000000000001" customHeight="1" x14ac:dyDescent="0.15">
      <c r="A116" s="100">
        <f>IFERROR(IF(AND(TRIM($I116)&lt;&gt;"", NOT(OR(IFERROR(SEARCH(" ",$I116),0)&gt;0, IFERROR(SEARCH("　",$I116),0)&gt;0))),1001,0),3)</f>
        <v>0</v>
      </c>
      <c r="B116" s="100"/>
      <c r="C116" s="118"/>
      <c r="D116" s="119">
        <f>D114+1</f>
        <v>3</v>
      </c>
      <c r="E116" s="95" t="s">
        <v>39</v>
      </c>
      <c r="I116" s="22"/>
      <c r="J116" s="22"/>
      <c r="K116" s="22"/>
      <c r="L116" s="22"/>
      <c r="M116" s="22"/>
      <c r="N116" s="22"/>
      <c r="O116" s="22"/>
      <c r="P116" s="22"/>
      <c r="Q116" s="22"/>
      <c r="R116" s="22"/>
      <c r="S116" s="22"/>
      <c r="T116" s="22"/>
      <c r="U116" s="22"/>
      <c r="V116" s="22"/>
      <c r="W116" s="22"/>
      <c r="X116" s="22"/>
      <c r="Y116" s="22"/>
      <c r="Z116" s="123"/>
    </row>
    <row r="117" spans="1:26" ht="20.100000000000001" customHeight="1" x14ac:dyDescent="0.15">
      <c r="A117" s="100"/>
      <c r="B117" s="100"/>
      <c r="C117" s="118"/>
      <c r="D117" s="124"/>
      <c r="E117" s="124"/>
      <c r="F117" s="124"/>
      <c r="G117" s="124"/>
      <c r="H117" s="124"/>
      <c r="I117" s="130"/>
      <c r="J117" s="126" t="s">
        <v>5</v>
      </c>
      <c r="K117" s="126"/>
      <c r="L117" s="126"/>
      <c r="M117" s="126"/>
      <c r="N117" s="126"/>
      <c r="O117" s="126"/>
      <c r="P117" s="126"/>
      <c r="Q117" s="126"/>
      <c r="R117" s="126"/>
      <c r="S117" s="126"/>
      <c r="T117" s="126"/>
      <c r="U117" s="126"/>
      <c r="V117" s="126"/>
      <c r="W117" s="126"/>
      <c r="X117" s="126"/>
      <c r="Y117" s="126"/>
      <c r="Z117" s="123"/>
    </row>
    <row r="118" spans="1:26" ht="20.100000000000001" customHeight="1" x14ac:dyDescent="0.15">
      <c r="A118" s="100"/>
      <c r="B118" s="100"/>
      <c r="C118" s="118"/>
      <c r="D118" s="119">
        <f>D116+1</f>
        <v>4</v>
      </c>
      <c r="E118" s="95" t="s">
        <v>0</v>
      </c>
      <c r="I118" s="50"/>
      <c r="J118" s="51"/>
      <c r="K118" s="51"/>
      <c r="L118" s="51"/>
      <c r="M118" s="51"/>
      <c r="N118" s="124"/>
      <c r="O118" s="124"/>
      <c r="P118" s="124"/>
      <c r="Q118" s="124"/>
      <c r="R118" s="124"/>
      <c r="S118" s="124"/>
      <c r="T118" s="124"/>
      <c r="U118" s="124"/>
      <c r="V118" s="124"/>
      <c r="W118" s="124"/>
      <c r="X118" s="124"/>
      <c r="Y118" s="124"/>
      <c r="Z118" s="123"/>
    </row>
    <row r="119" spans="1:26" ht="20.100000000000001" customHeight="1" x14ac:dyDescent="0.15">
      <c r="A119" s="100"/>
      <c r="B119" s="100"/>
      <c r="C119" s="118"/>
      <c r="D119" s="119"/>
      <c r="E119" s="124"/>
      <c r="F119" s="124"/>
      <c r="G119" s="124"/>
      <c r="H119" s="124"/>
      <c r="I119" s="121"/>
      <c r="J119" s="126" t="s">
        <v>50</v>
      </c>
      <c r="K119" s="125"/>
      <c r="L119" s="125"/>
      <c r="M119" s="125"/>
      <c r="N119" s="125"/>
      <c r="O119" s="125"/>
      <c r="P119" s="125"/>
      <c r="Q119" s="125"/>
      <c r="R119" s="125"/>
      <c r="S119" s="125"/>
      <c r="T119" s="125"/>
      <c r="U119" s="125"/>
      <c r="V119" s="125"/>
      <c r="W119" s="125"/>
      <c r="X119" s="125"/>
      <c r="Y119" s="125"/>
      <c r="Z119" s="123"/>
    </row>
    <row r="120" spans="1:26" ht="20.100000000000001" customHeight="1" x14ac:dyDescent="0.15">
      <c r="A120" s="100">
        <f>IFERROR(IF(AND(TRIM($I120)&lt;&gt;"", AND(OR(ISERROR(FIND("@"&amp;LEFT($I120,3)&amp;"@", 都道府県3))=FALSE, ISERROR(FIND("@"&amp;LEFT($I120,4)&amp;"@",都道府県4))=FALSE))=FALSE),1001,0),3)</f>
        <v>0</v>
      </c>
      <c r="B120" s="100"/>
      <c r="C120" s="118"/>
      <c r="D120" s="119">
        <f>D118+1</f>
        <v>5</v>
      </c>
      <c r="E120" s="95" t="s">
        <v>26</v>
      </c>
      <c r="I120" s="17"/>
      <c r="J120" s="17"/>
      <c r="K120" s="17"/>
      <c r="L120" s="17"/>
      <c r="M120" s="17"/>
      <c r="N120" s="17"/>
      <c r="O120" s="17"/>
      <c r="P120" s="17"/>
      <c r="Q120" s="18"/>
      <c r="R120" s="17"/>
      <c r="S120" s="17"/>
      <c r="T120" s="17"/>
      <c r="U120" s="17"/>
      <c r="V120" s="17"/>
      <c r="W120" s="17"/>
      <c r="X120" s="17"/>
      <c r="Y120" s="17"/>
      <c r="Z120" s="123"/>
    </row>
    <row r="121" spans="1:26" ht="20.100000000000001" customHeight="1" x14ac:dyDescent="0.15">
      <c r="A121" s="100"/>
      <c r="B121" s="100"/>
      <c r="C121" s="118"/>
      <c r="D121" s="119"/>
      <c r="E121" s="124"/>
      <c r="F121" s="124"/>
      <c r="G121" s="124"/>
      <c r="H121" s="124"/>
      <c r="I121" s="121"/>
      <c r="J121" s="126" t="s">
        <v>185</v>
      </c>
      <c r="K121" s="125"/>
      <c r="L121" s="125"/>
      <c r="M121" s="125"/>
      <c r="N121" s="125"/>
      <c r="O121" s="125"/>
      <c r="P121" s="125"/>
      <c r="Q121" s="125"/>
      <c r="R121" s="125"/>
      <c r="S121" s="125"/>
      <c r="T121" s="125"/>
      <c r="U121" s="125"/>
      <c r="V121" s="125"/>
      <c r="W121" s="125"/>
      <c r="X121" s="125"/>
      <c r="Y121" s="125"/>
      <c r="Z121" s="123"/>
    </row>
    <row r="122" spans="1:26" ht="20.100000000000001" customHeight="1" x14ac:dyDescent="0.15">
      <c r="A122" s="100">
        <f>IFERROR(IF(AND(TRIM($I122)&lt;&gt;"", NOT(AND(ISNUMBER(VALUE(SUBSTITUTE($I122,"-",""))), IFERROR(SEARCH("-",$I122),0)&gt;0))),1001,0),3)</f>
        <v>0</v>
      </c>
      <c r="B122" s="100"/>
      <c r="C122" s="118"/>
      <c r="D122" s="119">
        <f>D120+1</f>
        <v>6</v>
      </c>
      <c r="E122" s="95" t="s">
        <v>3</v>
      </c>
      <c r="I122" s="22"/>
      <c r="J122" s="22"/>
      <c r="K122" s="22"/>
      <c r="L122" s="22"/>
      <c r="M122" s="22"/>
      <c r="O122" s="131" t="s">
        <v>21</v>
      </c>
      <c r="P122" s="1"/>
      <c r="Q122" s="95" t="s">
        <v>22</v>
      </c>
      <c r="Y122" s="125"/>
      <c r="Z122" s="123"/>
    </row>
    <row r="123" spans="1:26" ht="20.100000000000001" customHeight="1" x14ac:dyDescent="0.15">
      <c r="A123" s="100"/>
      <c r="B123" s="100"/>
      <c r="C123" s="127"/>
      <c r="D123" s="124"/>
      <c r="E123" s="124"/>
      <c r="F123" s="124"/>
      <c r="G123" s="124"/>
      <c r="H123" s="124"/>
      <c r="I123" s="121"/>
      <c r="J123" s="126" t="s">
        <v>37</v>
      </c>
      <c r="K123" s="125"/>
      <c r="L123" s="125"/>
      <c r="M123" s="125"/>
      <c r="N123" s="125"/>
      <c r="O123" s="125"/>
      <c r="P123" s="125"/>
      <c r="Q123" s="125"/>
      <c r="R123" s="125"/>
      <c r="S123" s="125"/>
      <c r="T123" s="125"/>
      <c r="U123" s="125"/>
      <c r="V123" s="125"/>
      <c r="W123" s="125"/>
      <c r="X123" s="125"/>
      <c r="Y123" s="125"/>
      <c r="Z123" s="123"/>
    </row>
    <row r="124" spans="1:26" ht="20.100000000000001" customHeight="1" x14ac:dyDescent="0.15">
      <c r="A124" s="100">
        <f>IFERROR(IF(AND(TRIM($I124)&lt;&gt;"", NOT(AND(ISNUMBER(VALUE(SUBSTITUTE($I124,"-",""))), IFERROR(SEARCH("-",$I124),0)&gt;0))),1001,0),3)</f>
        <v>0</v>
      </c>
      <c r="B124" s="100"/>
      <c r="C124" s="118"/>
      <c r="D124" s="119">
        <f>D122+1</f>
        <v>7</v>
      </c>
      <c r="E124" s="95" t="s">
        <v>4</v>
      </c>
      <c r="I124" s="22"/>
      <c r="J124" s="22"/>
      <c r="K124" s="22"/>
      <c r="L124" s="22"/>
      <c r="M124" s="22"/>
      <c r="N124" s="125"/>
      <c r="O124" s="125"/>
      <c r="P124" s="125"/>
      <c r="Q124" s="125"/>
      <c r="R124" s="125"/>
      <c r="S124" s="125"/>
      <c r="T124" s="125"/>
      <c r="U124" s="125"/>
      <c r="V124" s="125"/>
      <c r="W124" s="125"/>
      <c r="X124" s="125"/>
      <c r="Y124" s="125"/>
      <c r="Z124" s="123"/>
    </row>
    <row r="125" spans="1:26" ht="20.100000000000001" customHeight="1" x14ac:dyDescent="0.15">
      <c r="A125" s="100"/>
      <c r="B125" s="100"/>
      <c r="C125" s="127"/>
      <c r="D125" s="124"/>
      <c r="E125" s="124"/>
      <c r="F125" s="124"/>
      <c r="G125" s="124"/>
      <c r="H125" s="124"/>
      <c r="I125" s="121"/>
      <c r="J125" s="126" t="s">
        <v>37</v>
      </c>
      <c r="K125" s="125"/>
      <c r="L125" s="125"/>
      <c r="M125" s="125"/>
      <c r="N125" s="125"/>
      <c r="O125" s="125"/>
      <c r="P125" s="125"/>
      <c r="Q125" s="125"/>
      <c r="R125" s="125"/>
      <c r="S125" s="125"/>
      <c r="T125" s="125"/>
      <c r="U125" s="125"/>
      <c r="V125" s="125"/>
      <c r="W125" s="125"/>
      <c r="X125" s="125"/>
      <c r="Y125" s="125"/>
      <c r="Z125" s="123"/>
    </row>
    <row r="126" spans="1:26" ht="20.100000000000001" customHeight="1" x14ac:dyDescent="0.15">
      <c r="A126" s="100">
        <f>IFERROR(IF(AND(TRIM($I126)&lt;&gt;"", NOT(IFERROR(SEARCH("@",$I126),0)&gt;0)),1001,0),3)</f>
        <v>0</v>
      </c>
      <c r="B126" s="100"/>
      <c r="C126" s="118"/>
      <c r="D126" s="119">
        <f>D124+1</f>
        <v>8</v>
      </c>
      <c r="E126" s="95" t="s">
        <v>27</v>
      </c>
      <c r="I126" s="22"/>
      <c r="J126" s="22"/>
      <c r="K126" s="22"/>
      <c r="L126" s="22"/>
      <c r="M126" s="22"/>
      <c r="N126" s="22"/>
      <c r="O126" s="22"/>
      <c r="P126" s="22"/>
      <c r="Q126" s="49"/>
      <c r="R126" s="22"/>
      <c r="S126" s="22"/>
      <c r="T126" s="22"/>
      <c r="U126" s="22"/>
      <c r="V126" s="22"/>
      <c r="W126" s="22"/>
      <c r="X126" s="22"/>
      <c r="Y126" s="22"/>
      <c r="Z126" s="123"/>
    </row>
    <row r="127" spans="1:26" ht="20.100000000000001" customHeight="1" x14ac:dyDescent="0.15">
      <c r="A127" s="100"/>
      <c r="B127" s="100"/>
      <c r="C127" s="127"/>
      <c r="D127" s="124"/>
      <c r="E127" s="124"/>
      <c r="F127" s="124"/>
      <c r="G127" s="124"/>
      <c r="H127" s="124"/>
      <c r="I127" s="121"/>
      <c r="J127" s="133" t="s">
        <v>48</v>
      </c>
      <c r="K127" s="149"/>
      <c r="L127" s="125"/>
      <c r="M127" s="125"/>
      <c r="N127" s="125"/>
      <c r="O127" s="125"/>
      <c r="P127" s="125"/>
      <c r="Q127" s="150"/>
      <c r="R127" s="125"/>
      <c r="S127" s="125"/>
      <c r="T127" s="125"/>
      <c r="U127" s="125"/>
      <c r="V127" s="125"/>
      <c r="W127" s="125"/>
      <c r="X127" s="125"/>
      <c r="Y127" s="125"/>
      <c r="Z127" s="123"/>
    </row>
    <row r="128" spans="1:26" ht="20.100000000000001" customHeight="1" x14ac:dyDescent="0.15">
      <c r="A128" s="100"/>
      <c r="B128" s="100"/>
      <c r="C128" s="139"/>
      <c r="D128" s="140"/>
      <c r="E128" s="140"/>
      <c r="F128" s="140"/>
      <c r="G128" s="140"/>
      <c r="H128" s="140"/>
      <c r="I128" s="142"/>
      <c r="J128" s="141"/>
      <c r="K128" s="142"/>
      <c r="L128" s="141"/>
      <c r="M128" s="141"/>
      <c r="N128" s="141"/>
      <c r="O128" s="141"/>
      <c r="P128" s="141"/>
      <c r="Q128" s="163"/>
      <c r="R128" s="141"/>
      <c r="S128" s="141"/>
      <c r="T128" s="141"/>
      <c r="U128" s="141"/>
      <c r="V128" s="141"/>
      <c r="W128" s="141"/>
      <c r="X128" s="141"/>
      <c r="Y128" s="141"/>
      <c r="Z128" s="143"/>
    </row>
    <row r="129" spans="1:26" ht="20.100000000000001" customHeight="1" x14ac:dyDescent="0.15">
      <c r="A129" s="100"/>
      <c r="B129" s="100"/>
      <c r="C129" s="124"/>
      <c r="D129" s="124"/>
      <c r="E129" s="124"/>
      <c r="F129" s="124"/>
      <c r="G129" s="124"/>
      <c r="H129" s="124"/>
      <c r="I129" s="145"/>
      <c r="J129" s="145"/>
      <c r="K129" s="145"/>
      <c r="L129" s="145"/>
      <c r="M129" s="145"/>
      <c r="N129" s="145"/>
      <c r="O129" s="145"/>
      <c r="P129" s="145"/>
      <c r="Q129" s="164"/>
      <c r="R129" s="145"/>
      <c r="S129" s="145"/>
      <c r="T129" s="145"/>
      <c r="U129" s="145"/>
      <c r="V129" s="145"/>
      <c r="W129" s="145"/>
      <c r="X129" s="145"/>
      <c r="Y129" s="145"/>
      <c r="Z129" s="124"/>
    </row>
    <row r="130" spans="1:26" ht="15.75" hidden="1" customHeight="1" x14ac:dyDescent="0.15">
      <c r="A130" s="100"/>
      <c r="B130" s="100"/>
      <c r="C130" s="124"/>
      <c r="D130" s="124"/>
      <c r="E130" s="124"/>
      <c r="F130" s="124"/>
      <c r="G130" s="124"/>
      <c r="H130" s="124"/>
      <c r="I130" s="145"/>
      <c r="J130" s="145"/>
      <c r="K130" s="145"/>
      <c r="L130" s="145"/>
      <c r="M130" s="145"/>
      <c r="N130" s="145"/>
      <c r="O130" s="145"/>
      <c r="P130" s="145"/>
      <c r="Q130" s="164"/>
      <c r="R130" s="145"/>
      <c r="S130" s="145"/>
      <c r="T130" s="145"/>
      <c r="U130" s="145"/>
      <c r="V130" s="145"/>
      <c r="W130" s="145"/>
      <c r="X130" s="145"/>
      <c r="Y130" s="145"/>
      <c r="Z130" s="124"/>
    </row>
    <row r="131" spans="1:26" ht="15.75" hidden="1" customHeight="1" x14ac:dyDescent="0.15">
      <c r="A131" s="100"/>
      <c r="B131" s="100"/>
      <c r="C131" s="124"/>
      <c r="D131" s="124"/>
      <c r="E131" s="124"/>
      <c r="F131" s="124"/>
      <c r="G131" s="124"/>
      <c r="H131" s="124"/>
      <c r="I131" s="145"/>
      <c r="J131" s="145"/>
      <c r="K131" s="145"/>
      <c r="L131" s="145"/>
      <c r="M131" s="145"/>
      <c r="N131" s="145"/>
      <c r="O131" s="145"/>
      <c r="P131" s="145"/>
      <c r="Q131" s="164"/>
      <c r="R131" s="145"/>
      <c r="S131" s="145"/>
      <c r="T131" s="145"/>
      <c r="U131" s="145"/>
      <c r="V131" s="145"/>
      <c r="W131" s="145"/>
      <c r="X131" s="145"/>
      <c r="Y131" s="145"/>
      <c r="Z131" s="124"/>
    </row>
    <row r="132" spans="1:26" ht="15.75" hidden="1" customHeight="1" x14ac:dyDescent="0.15">
      <c r="A132" s="100"/>
      <c r="B132" s="100"/>
      <c r="C132" s="124"/>
      <c r="D132" s="124"/>
      <c r="E132" s="124"/>
      <c r="F132" s="124"/>
      <c r="G132" s="124"/>
      <c r="H132" s="124"/>
      <c r="I132" s="145"/>
      <c r="J132" s="145"/>
      <c r="K132" s="145"/>
      <c r="L132" s="145"/>
      <c r="M132" s="145"/>
      <c r="N132" s="145"/>
      <c r="O132" s="145"/>
      <c r="P132" s="145"/>
      <c r="Q132" s="164"/>
      <c r="R132" s="145"/>
      <c r="S132" s="145"/>
      <c r="T132" s="145"/>
      <c r="U132" s="145"/>
      <c r="V132" s="145"/>
      <c r="W132" s="145"/>
      <c r="X132" s="145"/>
      <c r="Y132" s="145"/>
      <c r="Z132" s="124"/>
    </row>
    <row r="133" spans="1:26" ht="15.75" hidden="1" customHeight="1" x14ac:dyDescent="0.15">
      <c r="A133" s="100"/>
      <c r="B133" s="100"/>
      <c r="C133" s="124"/>
      <c r="D133" s="124"/>
      <c r="E133" s="124"/>
      <c r="F133" s="124"/>
      <c r="G133" s="124"/>
      <c r="H133" s="124"/>
      <c r="I133" s="145"/>
      <c r="J133" s="145"/>
      <c r="K133" s="145"/>
      <c r="L133" s="145"/>
      <c r="M133" s="145"/>
      <c r="N133" s="145"/>
      <c r="O133" s="145"/>
      <c r="P133" s="145"/>
      <c r="Q133" s="164"/>
      <c r="R133" s="145"/>
      <c r="S133" s="145"/>
      <c r="T133" s="145"/>
      <c r="U133" s="145"/>
      <c r="V133" s="145"/>
      <c r="W133" s="145"/>
      <c r="X133" s="145"/>
      <c r="Y133" s="145"/>
      <c r="Z133" s="124"/>
    </row>
    <row r="134" spans="1:26" ht="15.75" hidden="1" customHeight="1" x14ac:dyDescent="0.15">
      <c r="A134" s="100"/>
      <c r="B134" s="100"/>
      <c r="C134" s="124"/>
      <c r="D134" s="124"/>
      <c r="E134" s="124"/>
      <c r="F134" s="124"/>
      <c r="G134" s="124"/>
      <c r="H134" s="124"/>
      <c r="I134" s="145"/>
      <c r="J134" s="145"/>
      <c r="K134" s="145"/>
      <c r="L134" s="145"/>
      <c r="M134" s="145"/>
      <c r="N134" s="145"/>
      <c r="O134" s="145"/>
      <c r="P134" s="145"/>
      <c r="Q134" s="164"/>
      <c r="R134" s="145"/>
      <c r="S134" s="145"/>
      <c r="T134" s="145"/>
      <c r="U134" s="145"/>
      <c r="V134" s="145"/>
      <c r="W134" s="145"/>
      <c r="X134" s="145"/>
      <c r="Y134" s="145"/>
      <c r="Z134" s="124"/>
    </row>
    <row r="135" spans="1:26" ht="15.75" hidden="1" customHeight="1" x14ac:dyDescent="0.15">
      <c r="A135" s="100"/>
      <c r="B135" s="100"/>
      <c r="C135" s="124"/>
      <c r="D135" s="124"/>
      <c r="E135" s="124"/>
      <c r="F135" s="124"/>
      <c r="G135" s="124"/>
      <c r="H135" s="124"/>
      <c r="I135" s="145"/>
      <c r="J135" s="145"/>
      <c r="K135" s="145"/>
      <c r="L135" s="145"/>
      <c r="M135" s="145"/>
      <c r="N135" s="145"/>
      <c r="O135" s="145"/>
      <c r="P135" s="145"/>
      <c r="Q135" s="164"/>
      <c r="R135" s="145"/>
      <c r="S135" s="145"/>
      <c r="T135" s="145"/>
      <c r="U135" s="145"/>
      <c r="V135" s="145"/>
      <c r="W135" s="145"/>
      <c r="X135" s="145"/>
      <c r="Y135" s="145"/>
      <c r="Z135" s="124"/>
    </row>
    <row r="136" spans="1:26" ht="15.75" hidden="1" customHeight="1" x14ac:dyDescent="0.15">
      <c r="A136" s="100"/>
      <c r="B136" s="100"/>
      <c r="C136" s="124"/>
      <c r="D136" s="124"/>
      <c r="E136" s="124"/>
      <c r="F136" s="124"/>
      <c r="G136" s="124"/>
      <c r="H136" s="124"/>
      <c r="I136" s="145"/>
      <c r="J136" s="145"/>
      <c r="K136" s="145"/>
      <c r="L136" s="145"/>
      <c r="M136" s="145"/>
      <c r="N136" s="145"/>
      <c r="O136" s="145"/>
      <c r="P136" s="145"/>
      <c r="Q136" s="164"/>
      <c r="R136" s="145"/>
      <c r="S136" s="145"/>
      <c r="T136" s="145"/>
      <c r="U136" s="145"/>
      <c r="V136" s="145"/>
      <c r="W136" s="145"/>
      <c r="X136" s="145"/>
      <c r="Y136" s="145"/>
      <c r="Z136" s="124"/>
    </row>
    <row r="137" spans="1:26" ht="15.75" hidden="1" customHeight="1" x14ac:dyDescent="0.15">
      <c r="A137" s="100"/>
      <c r="B137" s="100"/>
      <c r="C137" s="124"/>
      <c r="D137" s="124"/>
      <c r="E137" s="124"/>
      <c r="F137" s="124"/>
      <c r="G137" s="124"/>
      <c r="H137" s="124"/>
      <c r="I137" s="145"/>
      <c r="J137" s="145"/>
      <c r="K137" s="145"/>
      <c r="L137" s="145"/>
      <c r="M137" s="145"/>
      <c r="N137" s="145"/>
      <c r="O137" s="145"/>
      <c r="P137" s="145"/>
      <c r="Q137" s="164"/>
      <c r="R137" s="145"/>
      <c r="S137" s="145"/>
      <c r="T137" s="145"/>
      <c r="U137" s="145"/>
      <c r="V137" s="145"/>
      <c r="W137" s="145"/>
      <c r="X137" s="145"/>
      <c r="Y137" s="145"/>
      <c r="Z137" s="124"/>
    </row>
    <row r="138" spans="1:26" ht="15.75" hidden="1" customHeight="1" x14ac:dyDescent="0.15">
      <c r="A138" s="100"/>
      <c r="B138" s="100"/>
      <c r="C138" s="124"/>
      <c r="D138" s="124"/>
      <c r="E138" s="124"/>
      <c r="F138" s="124"/>
      <c r="G138" s="124"/>
      <c r="H138" s="124"/>
      <c r="I138" s="145"/>
      <c r="J138" s="145"/>
      <c r="K138" s="145"/>
      <c r="L138" s="145"/>
      <c r="M138" s="145"/>
      <c r="N138" s="145"/>
      <c r="O138" s="145"/>
      <c r="P138" s="145"/>
      <c r="Q138" s="164"/>
      <c r="R138" s="145"/>
      <c r="S138" s="145"/>
      <c r="T138" s="145"/>
      <c r="U138" s="145"/>
      <c r="V138" s="145"/>
      <c r="W138" s="145"/>
      <c r="X138" s="145"/>
      <c r="Y138" s="145"/>
      <c r="Z138" s="124"/>
    </row>
    <row r="139" spans="1:26" ht="15.75" hidden="1" customHeight="1" x14ac:dyDescent="0.15">
      <c r="A139" s="100"/>
      <c r="B139" s="100"/>
      <c r="C139" s="124"/>
      <c r="D139" s="124"/>
      <c r="E139" s="124"/>
      <c r="F139" s="124"/>
      <c r="G139" s="124"/>
      <c r="H139" s="124"/>
      <c r="I139" s="145"/>
      <c r="J139" s="145"/>
      <c r="K139" s="145"/>
      <c r="L139" s="145"/>
      <c r="M139" s="145"/>
      <c r="N139" s="145"/>
      <c r="O139" s="145"/>
      <c r="P139" s="145"/>
      <c r="Q139" s="164"/>
      <c r="R139" s="145"/>
      <c r="S139" s="145"/>
      <c r="T139" s="145"/>
      <c r="U139" s="145"/>
      <c r="V139" s="145"/>
      <c r="W139" s="145"/>
      <c r="X139" s="145"/>
      <c r="Y139" s="145"/>
      <c r="Z139" s="124"/>
    </row>
    <row r="140" spans="1:26" ht="15.75" hidden="1" customHeight="1" x14ac:dyDescent="0.15">
      <c r="A140" s="100"/>
      <c r="B140" s="100"/>
      <c r="C140" s="124"/>
      <c r="D140" s="124"/>
      <c r="E140" s="124"/>
      <c r="F140" s="124"/>
      <c r="G140" s="124"/>
      <c r="H140" s="124"/>
      <c r="I140" s="145"/>
      <c r="J140" s="145"/>
      <c r="K140" s="145"/>
      <c r="L140" s="145"/>
      <c r="M140" s="145"/>
      <c r="N140" s="145"/>
      <c r="O140" s="145"/>
      <c r="P140" s="145"/>
      <c r="Q140" s="164"/>
      <c r="R140" s="145"/>
      <c r="S140" s="145"/>
      <c r="T140" s="145"/>
      <c r="U140" s="145"/>
      <c r="V140" s="145"/>
      <c r="W140" s="145"/>
      <c r="X140" s="145"/>
      <c r="Y140" s="145"/>
      <c r="Z140" s="124"/>
    </row>
    <row r="141" spans="1:26" ht="15.75" hidden="1" customHeight="1" x14ac:dyDescent="0.15">
      <c r="A141" s="100"/>
      <c r="B141" s="100"/>
      <c r="C141" s="124"/>
      <c r="D141" s="124"/>
      <c r="E141" s="124"/>
      <c r="F141" s="124"/>
      <c r="G141" s="124"/>
      <c r="H141" s="124"/>
      <c r="I141" s="145"/>
      <c r="J141" s="145"/>
      <c r="K141" s="145"/>
      <c r="L141" s="145"/>
      <c r="M141" s="145"/>
      <c r="N141" s="145"/>
      <c r="O141" s="145"/>
      <c r="P141" s="145"/>
      <c r="Q141" s="164"/>
      <c r="R141" s="145"/>
      <c r="S141" s="145"/>
      <c r="T141" s="145"/>
      <c r="U141" s="145"/>
      <c r="V141" s="145"/>
      <c r="W141" s="145"/>
      <c r="X141" s="145"/>
      <c r="Y141" s="145"/>
      <c r="Z141" s="124"/>
    </row>
    <row r="142" spans="1:26" ht="15.75" hidden="1" customHeight="1" x14ac:dyDescent="0.15">
      <c r="A142" s="100"/>
      <c r="B142" s="100"/>
      <c r="C142" s="124"/>
      <c r="D142" s="124"/>
      <c r="E142" s="124"/>
      <c r="F142" s="124"/>
      <c r="G142" s="124"/>
      <c r="H142" s="124"/>
      <c r="I142" s="145"/>
      <c r="J142" s="145"/>
      <c r="K142" s="145"/>
      <c r="L142" s="145"/>
      <c r="M142" s="145"/>
      <c r="N142" s="145"/>
      <c r="O142" s="145"/>
      <c r="P142" s="145"/>
      <c r="Q142" s="164"/>
      <c r="R142" s="145"/>
      <c r="S142" s="145"/>
      <c r="T142" s="145"/>
      <c r="U142" s="145"/>
      <c r="V142" s="145"/>
      <c r="W142" s="145"/>
      <c r="X142" s="145"/>
      <c r="Y142" s="145"/>
      <c r="Z142" s="124"/>
    </row>
    <row r="143" spans="1:26" ht="15.75" hidden="1" customHeight="1" x14ac:dyDescent="0.15">
      <c r="A143" s="100"/>
      <c r="B143" s="100"/>
      <c r="C143" s="124"/>
      <c r="D143" s="124"/>
      <c r="E143" s="124"/>
      <c r="F143" s="124"/>
      <c r="G143" s="124"/>
      <c r="H143" s="124"/>
      <c r="I143" s="145"/>
      <c r="J143" s="145"/>
      <c r="K143" s="145"/>
      <c r="L143" s="145"/>
      <c r="M143" s="145"/>
      <c r="N143" s="145"/>
      <c r="O143" s="145"/>
      <c r="P143" s="145"/>
      <c r="Q143" s="164"/>
      <c r="R143" s="145"/>
      <c r="S143" s="145"/>
      <c r="T143" s="145"/>
      <c r="U143" s="145"/>
      <c r="V143" s="145"/>
      <c r="W143" s="145"/>
      <c r="X143" s="145"/>
      <c r="Y143" s="145"/>
      <c r="Z143" s="124"/>
    </row>
    <row r="144" spans="1:26" ht="15.75" hidden="1" customHeight="1" x14ac:dyDescent="0.15">
      <c r="A144" s="100"/>
      <c r="B144" s="100"/>
      <c r="C144" s="124"/>
      <c r="D144" s="124"/>
      <c r="E144" s="124"/>
      <c r="F144" s="124"/>
      <c r="G144" s="124"/>
      <c r="H144" s="124"/>
      <c r="I144" s="145"/>
      <c r="J144" s="145"/>
      <c r="K144" s="145"/>
      <c r="L144" s="145"/>
      <c r="M144" s="145"/>
      <c r="N144" s="145"/>
      <c r="O144" s="145"/>
      <c r="P144" s="145"/>
      <c r="Q144" s="164"/>
      <c r="R144" s="145"/>
      <c r="S144" s="145"/>
      <c r="T144" s="145"/>
      <c r="U144" s="145"/>
      <c r="V144" s="145"/>
      <c r="W144" s="145"/>
      <c r="X144" s="145"/>
      <c r="Y144" s="145"/>
      <c r="Z144" s="124"/>
    </row>
    <row r="145" spans="1:26" ht="15.75" hidden="1" customHeight="1" x14ac:dyDescent="0.15">
      <c r="A145" s="100"/>
      <c r="B145" s="100"/>
      <c r="C145" s="124"/>
      <c r="D145" s="124"/>
      <c r="E145" s="124"/>
      <c r="F145" s="124"/>
      <c r="G145" s="124"/>
      <c r="H145" s="124"/>
      <c r="I145" s="145"/>
      <c r="J145" s="145"/>
      <c r="K145" s="145"/>
      <c r="L145" s="145"/>
      <c r="M145" s="145"/>
      <c r="N145" s="145"/>
      <c r="O145" s="145"/>
      <c r="P145" s="145"/>
      <c r="Q145" s="164"/>
      <c r="R145" s="145"/>
      <c r="S145" s="145"/>
      <c r="T145" s="145"/>
      <c r="U145" s="145"/>
      <c r="V145" s="145"/>
      <c r="W145" s="145"/>
      <c r="X145" s="145"/>
      <c r="Y145" s="145"/>
      <c r="Z145" s="124"/>
    </row>
    <row r="146" spans="1:26" ht="15.75" hidden="1" customHeight="1" x14ac:dyDescent="0.15">
      <c r="A146" s="100"/>
      <c r="B146" s="100"/>
      <c r="C146" s="124"/>
      <c r="D146" s="124"/>
      <c r="E146" s="124"/>
      <c r="F146" s="124"/>
      <c r="G146" s="124"/>
      <c r="H146" s="124"/>
      <c r="I146" s="145"/>
      <c r="J146" s="145"/>
      <c r="K146" s="145"/>
      <c r="L146" s="145"/>
      <c r="M146" s="145"/>
      <c r="N146" s="145"/>
      <c r="O146" s="145"/>
      <c r="P146" s="145"/>
      <c r="Q146" s="164"/>
      <c r="R146" s="145"/>
      <c r="S146" s="145"/>
      <c r="T146" s="145"/>
      <c r="U146" s="145"/>
      <c r="V146" s="145"/>
      <c r="W146" s="145"/>
      <c r="X146" s="145"/>
      <c r="Y146" s="145"/>
      <c r="Z146" s="124"/>
    </row>
    <row r="147" spans="1:26" ht="15.75" hidden="1" customHeight="1" x14ac:dyDescent="0.15">
      <c r="A147" s="100"/>
      <c r="B147" s="100"/>
      <c r="C147" s="124"/>
      <c r="D147" s="124"/>
      <c r="E147" s="124"/>
      <c r="F147" s="124"/>
      <c r="G147" s="124"/>
      <c r="H147" s="124"/>
      <c r="I147" s="145"/>
      <c r="J147" s="145"/>
      <c r="K147" s="145"/>
      <c r="L147" s="145"/>
      <c r="M147" s="145"/>
      <c r="N147" s="145"/>
      <c r="O147" s="145"/>
      <c r="P147" s="145"/>
      <c r="Q147" s="164"/>
      <c r="R147" s="145"/>
      <c r="S147" s="145"/>
      <c r="T147" s="145"/>
      <c r="U147" s="145"/>
      <c r="V147" s="145"/>
      <c r="W147" s="145"/>
      <c r="X147" s="145"/>
      <c r="Y147" s="145"/>
      <c r="Z147" s="124"/>
    </row>
    <row r="148" spans="1:26" ht="15.75" hidden="1" customHeight="1" x14ac:dyDescent="0.15">
      <c r="A148" s="100"/>
      <c r="B148" s="100"/>
      <c r="C148" s="124"/>
      <c r="D148" s="124"/>
      <c r="E148" s="124"/>
      <c r="F148" s="124"/>
      <c r="G148" s="124"/>
      <c r="H148" s="124"/>
      <c r="I148" s="145"/>
      <c r="J148" s="145"/>
      <c r="K148" s="145"/>
      <c r="L148" s="145"/>
      <c r="M148" s="145"/>
      <c r="N148" s="145"/>
      <c r="O148" s="145"/>
      <c r="P148" s="145"/>
      <c r="Q148" s="164"/>
      <c r="R148" s="145"/>
      <c r="S148" s="145"/>
      <c r="T148" s="145"/>
      <c r="U148" s="145"/>
      <c r="V148" s="145"/>
      <c r="W148" s="145"/>
      <c r="X148" s="145"/>
      <c r="Y148" s="145"/>
      <c r="Z148" s="124"/>
    </row>
    <row r="149" spans="1:26" ht="20.100000000000001" customHeight="1" x14ac:dyDescent="0.15">
      <c r="A149" s="100"/>
      <c r="B149" s="100"/>
      <c r="C149" s="124"/>
      <c r="D149" s="124"/>
      <c r="E149" s="124"/>
      <c r="F149" s="124"/>
      <c r="G149" s="124"/>
      <c r="H149" s="124"/>
      <c r="I149" s="145"/>
      <c r="J149" s="124"/>
      <c r="K149" s="124"/>
      <c r="L149" s="124"/>
      <c r="M149" s="124"/>
      <c r="N149" s="124"/>
      <c r="O149" s="124"/>
      <c r="P149" s="124"/>
      <c r="Q149" s="165"/>
      <c r="R149" s="124"/>
      <c r="S149" s="124"/>
      <c r="T149" s="124"/>
      <c r="U149" s="124"/>
      <c r="V149" s="124"/>
      <c r="W149" s="124"/>
      <c r="X149" s="124"/>
      <c r="Y149" s="124"/>
      <c r="Z149" s="124"/>
    </row>
    <row r="150" spans="1:26" ht="20.100000000000001" customHeight="1" x14ac:dyDescent="0.15">
      <c r="A150" s="100"/>
      <c r="B150" s="100"/>
      <c r="C150" s="111" t="s">
        <v>28</v>
      </c>
      <c r="D150" s="112"/>
      <c r="E150" s="112"/>
      <c r="F150" s="112"/>
      <c r="G150" s="112"/>
      <c r="H150" s="113"/>
      <c r="I150" s="146"/>
      <c r="K150" s="146"/>
    </row>
    <row r="151" spans="1:26" ht="20.100000000000001" customHeight="1" x14ac:dyDescent="0.15">
      <c r="A151" s="100"/>
      <c r="B151" s="100"/>
      <c r="C151" s="114"/>
      <c r="D151" s="115"/>
      <c r="E151" s="115"/>
      <c r="F151" s="115"/>
      <c r="G151" s="115"/>
      <c r="H151" s="115"/>
      <c r="I151" s="116"/>
      <c r="J151" s="116"/>
      <c r="K151" s="116"/>
      <c r="L151" s="116"/>
      <c r="M151" s="116"/>
      <c r="N151" s="116"/>
      <c r="O151" s="116"/>
      <c r="P151" s="116"/>
      <c r="Q151" s="116"/>
      <c r="R151" s="116"/>
      <c r="S151" s="116"/>
      <c r="T151" s="116"/>
      <c r="U151" s="116"/>
      <c r="V151" s="116"/>
      <c r="W151" s="116"/>
      <c r="X151" s="116"/>
      <c r="Y151" s="116"/>
      <c r="Z151" s="117"/>
    </row>
    <row r="152" spans="1:26" ht="20.100000000000001" customHeight="1" x14ac:dyDescent="0.15">
      <c r="A152" s="100"/>
      <c r="B152" s="100"/>
      <c r="C152" s="114"/>
      <c r="D152" s="166" t="s">
        <v>16</v>
      </c>
      <c r="E152" s="147"/>
      <c r="F152" s="147"/>
      <c r="G152" s="147"/>
      <c r="H152" s="147"/>
      <c r="I152" s="147"/>
      <c r="J152" s="147"/>
      <c r="K152" s="147"/>
      <c r="L152" s="147"/>
      <c r="M152" s="147"/>
      <c r="N152" s="147"/>
      <c r="O152" s="147"/>
      <c r="P152" s="147"/>
      <c r="Q152" s="147"/>
      <c r="R152" s="147"/>
      <c r="S152" s="147"/>
      <c r="T152" s="147"/>
      <c r="U152" s="147"/>
      <c r="V152" s="147"/>
      <c r="W152" s="147"/>
      <c r="X152" s="125"/>
      <c r="Y152" s="124"/>
      <c r="Z152" s="123"/>
    </row>
    <row r="153" spans="1:26" ht="20.100000000000001" customHeight="1" x14ac:dyDescent="0.15">
      <c r="A153" s="100">
        <f>IFERROR(IF(AND($I153&lt;&gt;"しない", $I153&lt;&gt;"する"),1001,0),3)</f>
        <v>0</v>
      </c>
      <c r="B153" s="100"/>
      <c r="C153" s="118"/>
      <c r="D153" s="119">
        <v>1</v>
      </c>
      <c r="E153" s="124" t="s">
        <v>17</v>
      </c>
      <c r="F153" s="124"/>
      <c r="G153" s="124"/>
      <c r="H153" s="124"/>
      <c r="I153" s="22" t="s">
        <v>51</v>
      </c>
      <c r="J153" s="48"/>
      <c r="K153" s="48"/>
      <c r="L153" s="48"/>
      <c r="M153" s="48"/>
      <c r="N153" s="124"/>
      <c r="O153" s="124"/>
      <c r="P153" s="124"/>
      <c r="Q153" s="124"/>
      <c r="R153" s="124"/>
      <c r="S153" s="124"/>
      <c r="T153" s="124"/>
      <c r="U153" s="124"/>
      <c r="Z153" s="167"/>
    </row>
    <row r="154" spans="1:26" ht="20.100000000000001" customHeight="1" x14ac:dyDescent="0.15">
      <c r="A154" s="100"/>
      <c r="B154" s="100"/>
      <c r="C154" s="127"/>
      <c r="D154" s="124"/>
      <c r="E154" s="124"/>
      <c r="F154" s="124"/>
      <c r="G154" s="124"/>
      <c r="H154" s="124"/>
      <c r="I154" s="168"/>
      <c r="J154" s="126" t="s">
        <v>18</v>
      </c>
      <c r="K154" s="126"/>
      <c r="L154" s="126"/>
      <c r="M154" s="126"/>
      <c r="N154" s="126"/>
      <c r="O154" s="126"/>
      <c r="P154" s="126"/>
      <c r="Q154" s="126"/>
      <c r="R154" s="126"/>
      <c r="S154" s="126"/>
      <c r="T154" s="126"/>
      <c r="U154" s="124"/>
      <c r="Z154" s="167"/>
    </row>
    <row r="155" spans="1:26" ht="20.100000000000001" customHeight="1" x14ac:dyDescent="0.15">
      <c r="A155" s="100">
        <f>IFERROR(IF(AND($I153="する",OR(TRIM($I155)="", NOT(OR(IFERROR(SEARCH(" ",$I155),0)&gt;0, IFERROR(SEARCH("　",$I155),0)&gt;0)))),1001,0),3)</f>
        <v>0</v>
      </c>
      <c r="B155" s="100"/>
      <c r="C155" s="118"/>
      <c r="D155" s="119">
        <v>2</v>
      </c>
      <c r="E155" s="95" t="s">
        <v>38</v>
      </c>
      <c r="I155" s="22"/>
      <c r="J155" s="22"/>
      <c r="K155" s="22"/>
      <c r="L155" s="22"/>
      <c r="M155" s="22"/>
      <c r="N155" s="22"/>
      <c r="O155" s="22"/>
      <c r="P155" s="22"/>
      <c r="Q155" s="22"/>
      <c r="R155" s="22"/>
      <c r="S155" s="22"/>
      <c r="T155" s="22"/>
      <c r="U155" s="22"/>
      <c r="V155" s="22"/>
      <c r="W155" s="22"/>
      <c r="X155" s="22"/>
      <c r="Y155" s="22"/>
      <c r="Z155" s="123"/>
    </row>
    <row r="156" spans="1:26" ht="20.100000000000001" customHeight="1" x14ac:dyDescent="0.15">
      <c r="A156" s="100"/>
      <c r="B156" s="100"/>
      <c r="C156" s="118"/>
      <c r="D156" s="119"/>
      <c r="E156" s="124"/>
      <c r="F156" s="124"/>
      <c r="G156" s="124"/>
      <c r="H156" s="124"/>
      <c r="I156" s="130"/>
      <c r="J156" s="126" t="s">
        <v>31</v>
      </c>
      <c r="K156" s="126"/>
      <c r="L156" s="126"/>
      <c r="M156" s="126"/>
      <c r="N156" s="126"/>
      <c r="O156" s="126"/>
      <c r="P156" s="126"/>
      <c r="Q156" s="126"/>
      <c r="R156" s="126"/>
      <c r="S156" s="126"/>
      <c r="T156" s="126"/>
      <c r="U156" s="126"/>
      <c r="V156" s="126"/>
      <c r="W156" s="126"/>
      <c r="X156" s="126"/>
      <c r="Y156" s="126"/>
      <c r="Z156" s="123"/>
    </row>
    <row r="157" spans="1:26" ht="20.100000000000001" customHeight="1" x14ac:dyDescent="0.15">
      <c r="A157" s="100">
        <f>IFERROR(IF(AND($I153="する",OR(TRIM($I157)="", NOT(OR(IFERROR(SEARCH(" ",$I157),0)&gt;0, IFERROR(SEARCH("　",$I157),0)&gt;0)))),1001,0),3)</f>
        <v>0</v>
      </c>
      <c r="B157" s="100"/>
      <c r="C157" s="118"/>
      <c r="D157" s="119">
        <v>3</v>
      </c>
      <c r="E157" s="95" t="s">
        <v>39</v>
      </c>
      <c r="I157" s="22"/>
      <c r="J157" s="22"/>
      <c r="K157" s="22"/>
      <c r="L157" s="22"/>
      <c r="M157" s="22"/>
      <c r="N157" s="22"/>
      <c r="O157" s="22"/>
      <c r="P157" s="22"/>
      <c r="Q157" s="22"/>
      <c r="R157" s="22"/>
      <c r="S157" s="22"/>
      <c r="T157" s="22"/>
      <c r="U157" s="22"/>
      <c r="V157" s="22"/>
      <c r="W157" s="22"/>
      <c r="X157" s="22"/>
      <c r="Y157" s="22"/>
      <c r="Z157" s="123"/>
    </row>
    <row r="158" spans="1:26" ht="20.100000000000001" customHeight="1" x14ac:dyDescent="0.15">
      <c r="A158" s="100"/>
      <c r="B158" s="100"/>
      <c r="C158" s="127"/>
      <c r="D158" s="124"/>
      <c r="E158" s="124"/>
      <c r="F158" s="124"/>
      <c r="G158" s="124"/>
      <c r="H158" s="124"/>
      <c r="I158" s="130"/>
      <c r="J158" s="126" t="s">
        <v>5</v>
      </c>
      <c r="K158" s="126"/>
      <c r="L158" s="126"/>
      <c r="M158" s="126"/>
      <c r="N158" s="126"/>
      <c r="O158" s="126"/>
      <c r="P158" s="126"/>
      <c r="Q158" s="126"/>
      <c r="R158" s="126"/>
      <c r="S158" s="126"/>
      <c r="T158" s="126"/>
      <c r="U158" s="126"/>
      <c r="V158" s="126"/>
      <c r="W158" s="126"/>
      <c r="X158" s="126"/>
      <c r="Y158" s="126"/>
      <c r="Z158" s="123"/>
    </row>
    <row r="159" spans="1:26" ht="20.100000000000001" customHeight="1" x14ac:dyDescent="0.15">
      <c r="A159" s="100">
        <f>IFERROR(IF(AND($I153="する",OR(TRIM($I159)="", LEN($I159)&lt;&gt;8, NOT(ISNUMBER(VALUE($I159))), IFERROR(SEARCH("-", $I159),0)&gt;0)),1001,0),3)</f>
        <v>0</v>
      </c>
      <c r="B159" s="100"/>
      <c r="C159" s="118"/>
      <c r="D159" s="119">
        <v>4</v>
      </c>
      <c r="E159" s="95" t="s">
        <v>20</v>
      </c>
      <c r="I159" s="22"/>
      <c r="J159" s="22"/>
      <c r="K159" s="22"/>
      <c r="L159" s="22"/>
      <c r="M159" s="22"/>
      <c r="N159" s="124"/>
      <c r="O159" s="124"/>
      <c r="P159" s="124"/>
      <c r="Q159" s="124"/>
      <c r="R159" s="124"/>
      <c r="S159" s="124"/>
      <c r="T159" s="124"/>
      <c r="U159" s="124"/>
      <c r="V159" s="124"/>
      <c r="W159" s="124"/>
      <c r="X159" s="124"/>
      <c r="Y159" s="124"/>
      <c r="Z159" s="123"/>
    </row>
    <row r="160" spans="1:26" ht="20.100000000000001" customHeight="1" x14ac:dyDescent="0.15">
      <c r="A160" s="100"/>
      <c r="B160" s="100"/>
      <c r="C160" s="127"/>
      <c r="D160" s="124"/>
      <c r="E160" s="124"/>
      <c r="F160" s="124"/>
      <c r="G160" s="124"/>
      <c r="H160" s="124"/>
      <c r="I160" s="121"/>
      <c r="J160" s="126" t="s">
        <v>43</v>
      </c>
      <c r="K160" s="125"/>
      <c r="L160" s="125"/>
      <c r="M160" s="125"/>
      <c r="N160" s="125"/>
      <c r="O160" s="125"/>
      <c r="P160" s="125"/>
      <c r="Q160" s="125"/>
      <c r="R160" s="125"/>
      <c r="S160" s="125"/>
      <c r="T160" s="125"/>
      <c r="U160" s="125"/>
      <c r="V160" s="125"/>
      <c r="W160" s="125"/>
      <c r="X160" s="125"/>
      <c r="Y160" s="125"/>
      <c r="Z160" s="123"/>
    </row>
    <row r="161" spans="1:27" ht="20.100000000000001" customHeight="1" x14ac:dyDescent="0.15">
      <c r="A161" s="100">
        <f>IFERROR(IF(AND($I153="する",TRIM($I161)=""),1001,0),3)</f>
        <v>0</v>
      </c>
      <c r="B161" s="100"/>
      <c r="C161" s="118"/>
      <c r="D161" s="119">
        <v>5</v>
      </c>
      <c r="E161" s="95" t="s">
        <v>0</v>
      </c>
      <c r="I161" s="50"/>
      <c r="J161" s="51"/>
      <c r="K161" s="51"/>
      <c r="L161" s="51"/>
      <c r="M161" s="51"/>
      <c r="N161" s="124"/>
      <c r="O161" s="124"/>
      <c r="P161" s="124"/>
      <c r="Q161" s="124"/>
      <c r="R161" s="124"/>
      <c r="S161" s="124"/>
      <c r="T161" s="124"/>
      <c r="U161" s="124"/>
      <c r="V161" s="124"/>
      <c r="W161" s="124"/>
      <c r="X161" s="124"/>
      <c r="Y161" s="124"/>
      <c r="Z161" s="123"/>
    </row>
    <row r="162" spans="1:27" ht="20.100000000000001" customHeight="1" x14ac:dyDescent="0.15">
      <c r="A162" s="100"/>
      <c r="B162" s="100"/>
      <c r="C162" s="118"/>
      <c r="D162" s="119"/>
      <c r="E162" s="124"/>
      <c r="F162" s="124"/>
      <c r="G162" s="124"/>
      <c r="H162" s="124"/>
      <c r="I162" s="121"/>
      <c r="J162" s="126" t="s">
        <v>49</v>
      </c>
      <c r="K162" s="125"/>
      <c r="L162" s="125"/>
      <c r="M162" s="125"/>
      <c r="N162" s="125"/>
      <c r="O162" s="125"/>
      <c r="P162" s="125"/>
      <c r="Q162" s="125"/>
      <c r="R162" s="125"/>
      <c r="S162" s="125"/>
      <c r="T162" s="125"/>
      <c r="U162" s="125"/>
      <c r="V162" s="125"/>
      <c r="W162" s="125"/>
      <c r="X162" s="125"/>
      <c r="Y162" s="125"/>
      <c r="Z162" s="123"/>
    </row>
    <row r="163" spans="1:27" ht="20.100000000000001" customHeight="1" x14ac:dyDescent="0.15">
      <c r="A163" s="100">
        <f>IFERROR(IF(AND($I153="する",AND($I163&lt;&gt;"", OR(ISERROR(FIND("@"&amp;LEFT($I163,3)&amp;"@", 都道府県3))=FALSE, ISERROR(FIND("@"&amp;LEFT($I163,4)&amp;"@",都道府県4))=FALSE))=FALSE),1001,0),3)</f>
        <v>0</v>
      </c>
      <c r="B163" s="100"/>
      <c r="C163" s="118"/>
      <c r="D163" s="119">
        <v>6</v>
      </c>
      <c r="E163" s="95" t="s">
        <v>26</v>
      </c>
      <c r="I163" s="17"/>
      <c r="J163" s="17"/>
      <c r="K163" s="17"/>
      <c r="L163" s="17"/>
      <c r="M163" s="17"/>
      <c r="N163" s="17"/>
      <c r="O163" s="17"/>
      <c r="P163" s="17"/>
      <c r="Q163" s="18"/>
      <c r="R163" s="17"/>
      <c r="S163" s="17"/>
      <c r="T163" s="17"/>
      <c r="U163" s="17"/>
      <c r="V163" s="17"/>
      <c r="W163" s="17"/>
      <c r="X163" s="17"/>
      <c r="Y163" s="17"/>
      <c r="Z163" s="123"/>
    </row>
    <row r="164" spans="1:27" ht="20.100000000000001" customHeight="1" x14ac:dyDescent="0.15">
      <c r="A164" s="100"/>
      <c r="B164" s="100"/>
      <c r="C164" s="118"/>
      <c r="D164" s="119"/>
      <c r="E164" s="124"/>
      <c r="F164" s="124"/>
      <c r="G164" s="124"/>
      <c r="H164" s="124"/>
      <c r="I164" s="121"/>
      <c r="J164" s="126" t="s">
        <v>184</v>
      </c>
      <c r="K164" s="125"/>
      <c r="L164" s="125"/>
      <c r="M164" s="125"/>
      <c r="N164" s="125"/>
      <c r="O164" s="125"/>
      <c r="P164" s="125"/>
      <c r="Q164" s="125"/>
      <c r="R164" s="125"/>
      <c r="S164" s="125"/>
      <c r="T164" s="125"/>
      <c r="U164" s="125"/>
      <c r="V164" s="125"/>
      <c r="W164" s="125"/>
      <c r="X164" s="125"/>
      <c r="Y164" s="125"/>
      <c r="Z164" s="123"/>
    </row>
    <row r="165" spans="1:27" ht="20.100000000000001" customHeight="1" x14ac:dyDescent="0.15">
      <c r="A165" s="100">
        <f>IFERROR(IF(AND($I153="する",NOT(AND(TRIM($I165)&lt;&gt;"",ISNUMBER(VALUE(SUBSTITUTE($I165,"-",""))),IFERROR(SEARCH("-",$I165),0)&gt;0))),1001,0),3)</f>
        <v>0</v>
      </c>
      <c r="B165" s="100"/>
      <c r="C165" s="118"/>
      <c r="D165" s="119">
        <v>7</v>
      </c>
      <c r="E165" s="95" t="s">
        <v>3</v>
      </c>
      <c r="I165" s="22"/>
      <c r="J165" s="22"/>
      <c r="K165" s="22"/>
      <c r="L165" s="22"/>
      <c r="M165" s="22"/>
      <c r="Y165" s="125"/>
      <c r="Z165" s="123"/>
    </row>
    <row r="166" spans="1:27" ht="20.100000000000001" customHeight="1" x14ac:dyDescent="0.15">
      <c r="A166" s="100"/>
      <c r="B166" s="100"/>
      <c r="C166" s="127"/>
      <c r="D166" s="124"/>
      <c r="E166" s="124"/>
      <c r="F166" s="124"/>
      <c r="G166" s="124"/>
      <c r="H166" s="124"/>
      <c r="I166" s="121"/>
      <c r="J166" s="126" t="s">
        <v>32</v>
      </c>
      <c r="K166" s="125"/>
      <c r="L166" s="125"/>
      <c r="M166" s="125"/>
      <c r="N166" s="125"/>
      <c r="O166" s="125"/>
      <c r="P166" s="125"/>
      <c r="Q166" s="125"/>
      <c r="R166" s="125"/>
      <c r="S166" s="125"/>
      <c r="T166" s="125"/>
      <c r="U166" s="125"/>
      <c r="V166" s="125"/>
      <c r="W166" s="125"/>
      <c r="X166" s="125"/>
      <c r="Y166" s="125"/>
      <c r="Z166" s="123"/>
    </row>
    <row r="167" spans="1:27" ht="20.100000000000001" customHeight="1" x14ac:dyDescent="0.15">
      <c r="A167" s="100">
        <f>IFERROR(IF(AND($I153="する",AND(TRIM($I167)&lt;&gt;"",NOT(AND(ISNUMBER(VALUE(SUBSTITUTE($I167,"-",""))),IFERROR(SEARCH("-",$I167),0)&gt;0)))),1001,0),3)</f>
        <v>0</v>
      </c>
      <c r="B167" s="100"/>
      <c r="C167" s="118"/>
      <c r="D167" s="119">
        <v>8</v>
      </c>
      <c r="E167" s="95" t="s">
        <v>4</v>
      </c>
      <c r="I167" s="22"/>
      <c r="J167" s="22"/>
      <c r="K167" s="22"/>
      <c r="L167" s="22"/>
      <c r="M167" s="22"/>
      <c r="N167" s="125"/>
      <c r="O167" s="125"/>
      <c r="P167" s="125"/>
      <c r="Q167" s="125"/>
      <c r="R167" s="125"/>
      <c r="S167" s="125"/>
      <c r="T167" s="125"/>
      <c r="U167" s="125"/>
      <c r="V167" s="125"/>
      <c r="W167" s="125"/>
      <c r="X167" s="125"/>
      <c r="Y167" s="125"/>
      <c r="Z167" s="123"/>
    </row>
    <row r="168" spans="1:27" ht="20.100000000000001" customHeight="1" x14ac:dyDescent="0.15">
      <c r="A168" s="100"/>
      <c r="B168" s="100"/>
      <c r="C168" s="127"/>
      <c r="D168" s="124"/>
      <c r="E168" s="124"/>
      <c r="F168" s="124"/>
      <c r="G168" s="124"/>
      <c r="H168" s="124"/>
      <c r="I168" s="121"/>
      <c r="J168" s="126" t="s">
        <v>32</v>
      </c>
      <c r="K168" s="125"/>
      <c r="L168" s="125"/>
      <c r="M168" s="125"/>
      <c r="N168" s="125"/>
      <c r="O168" s="125"/>
      <c r="P168" s="125"/>
      <c r="Q168" s="125"/>
      <c r="R168" s="125"/>
      <c r="S168" s="125"/>
      <c r="T168" s="125"/>
      <c r="U168" s="125"/>
      <c r="V168" s="125"/>
      <c r="W168" s="125"/>
      <c r="X168" s="125"/>
      <c r="Y168" s="125"/>
      <c r="Z168" s="123"/>
    </row>
    <row r="169" spans="1:27" ht="20.100000000000001" customHeight="1" x14ac:dyDescent="0.15">
      <c r="A169" s="100">
        <f>IFERROR(IF(AND($I153="する",AND(TRIM($I169)&lt;&gt;"", NOT(IFERROR(SEARCH("@",$I169),0)&gt;0))),1001,0),3)</f>
        <v>0</v>
      </c>
      <c r="B169" s="100"/>
      <c r="C169" s="118"/>
      <c r="D169" s="119">
        <v>9</v>
      </c>
      <c r="E169" s="95" t="s">
        <v>27</v>
      </c>
      <c r="I169" s="22"/>
      <c r="J169" s="22"/>
      <c r="K169" s="22"/>
      <c r="L169" s="22"/>
      <c r="M169" s="22"/>
      <c r="N169" s="22"/>
      <c r="O169" s="22"/>
      <c r="P169" s="22"/>
      <c r="Q169" s="49"/>
      <c r="R169" s="22"/>
      <c r="S169" s="22"/>
      <c r="T169" s="22"/>
      <c r="U169" s="22"/>
      <c r="V169" s="22"/>
      <c r="W169" s="22"/>
      <c r="X169" s="22"/>
      <c r="Y169" s="22"/>
      <c r="Z169" s="123"/>
    </row>
    <row r="170" spans="1:27" ht="20.100000000000001" customHeight="1" x14ac:dyDescent="0.15">
      <c r="A170" s="100"/>
      <c r="B170" s="100"/>
      <c r="C170" s="127"/>
      <c r="D170" s="124"/>
      <c r="E170" s="124"/>
      <c r="F170" s="124"/>
      <c r="G170" s="124"/>
      <c r="H170" s="124"/>
      <c r="I170" s="121"/>
      <c r="J170" s="133" t="s">
        <v>47</v>
      </c>
      <c r="K170" s="149"/>
      <c r="L170" s="125"/>
      <c r="M170" s="125"/>
      <c r="N170" s="125"/>
      <c r="O170" s="125"/>
      <c r="P170" s="125"/>
      <c r="Q170" s="150"/>
      <c r="R170" s="125"/>
      <c r="S170" s="125"/>
      <c r="T170" s="125"/>
      <c r="U170" s="125"/>
      <c r="V170" s="125"/>
      <c r="W170" s="125"/>
      <c r="X170" s="125"/>
      <c r="Y170" s="125"/>
      <c r="Z170" s="123"/>
    </row>
    <row r="171" spans="1:27" ht="20.100000000000001" customHeight="1" x14ac:dyDescent="0.15">
      <c r="A171" s="100"/>
      <c r="B171" s="100"/>
      <c r="C171" s="139"/>
      <c r="D171" s="140"/>
      <c r="E171" s="140"/>
      <c r="F171" s="140"/>
      <c r="G171" s="140"/>
      <c r="H171" s="140"/>
      <c r="I171" s="141"/>
      <c r="J171" s="141"/>
      <c r="K171" s="142"/>
      <c r="L171" s="141"/>
      <c r="M171" s="141"/>
      <c r="N171" s="141"/>
      <c r="O171" s="141"/>
      <c r="P171" s="141"/>
      <c r="Q171" s="141"/>
      <c r="R171" s="141"/>
      <c r="S171" s="141"/>
      <c r="T171" s="141"/>
      <c r="U171" s="141"/>
      <c r="V171" s="141"/>
      <c r="W171" s="141"/>
      <c r="X171" s="141"/>
      <c r="Y171" s="169"/>
      <c r="Z171" s="143"/>
      <c r="AA171" s="156"/>
    </row>
    <row r="172" spans="1:27" ht="20.100000000000001" customHeight="1" x14ac:dyDescent="0.15">
      <c r="A172" s="100"/>
      <c r="B172" s="100"/>
      <c r="C172" s="124"/>
      <c r="D172" s="124"/>
      <c r="E172" s="124"/>
      <c r="F172" s="124"/>
      <c r="G172" s="124"/>
      <c r="H172" s="124"/>
      <c r="I172" s="145"/>
      <c r="J172" s="145"/>
      <c r="K172" s="145"/>
      <c r="L172" s="145"/>
      <c r="M172" s="145"/>
      <c r="N172" s="145"/>
      <c r="O172" s="145"/>
      <c r="P172" s="145"/>
      <c r="Q172" s="145"/>
      <c r="R172" s="145"/>
      <c r="S172" s="145"/>
      <c r="T172" s="145"/>
      <c r="U172" s="145"/>
      <c r="V172" s="145"/>
      <c r="W172" s="145"/>
      <c r="X172" s="145"/>
      <c r="Y172" s="170"/>
      <c r="Z172" s="124"/>
      <c r="AA172" s="156"/>
    </row>
    <row r="173" spans="1:27" ht="20.100000000000001" customHeight="1" x14ac:dyDescent="0.15">
      <c r="A173" s="100"/>
      <c r="B173" s="100"/>
      <c r="C173" s="124"/>
      <c r="D173" s="124"/>
      <c r="E173" s="124"/>
      <c r="F173" s="124"/>
      <c r="G173" s="124"/>
      <c r="H173" s="124"/>
      <c r="I173" s="124"/>
      <c r="J173" s="145"/>
      <c r="K173" s="155"/>
      <c r="L173" s="124"/>
      <c r="M173" s="124"/>
      <c r="N173" s="124"/>
      <c r="O173" s="124"/>
      <c r="P173" s="124"/>
      <c r="Q173" s="124"/>
      <c r="R173" s="124"/>
      <c r="S173" s="124"/>
      <c r="T173" s="124"/>
      <c r="U173" s="124"/>
      <c r="V173" s="124"/>
      <c r="W173" s="124"/>
      <c r="X173" s="124"/>
      <c r="Y173" s="124"/>
      <c r="Z173" s="124"/>
    </row>
    <row r="174" spans="1:27" ht="20.100000000000001" customHeight="1" x14ac:dyDescent="0.15">
      <c r="A174" s="100"/>
      <c r="B174" s="100"/>
      <c r="C174" s="111" t="s">
        <v>13</v>
      </c>
      <c r="D174" s="112"/>
      <c r="E174" s="112"/>
      <c r="F174" s="112"/>
      <c r="G174" s="112"/>
      <c r="H174" s="113"/>
      <c r="I174" s="171"/>
      <c r="J174" s="172"/>
      <c r="K174" s="172"/>
      <c r="L174" s="172"/>
    </row>
    <row r="175" spans="1:27" ht="20.100000000000001" customHeight="1" x14ac:dyDescent="0.15">
      <c r="A175" s="100"/>
      <c r="B175" s="100"/>
      <c r="C175" s="114"/>
      <c r="D175" s="147"/>
      <c r="E175" s="147"/>
      <c r="F175" s="147"/>
      <c r="G175" s="147"/>
      <c r="H175" s="147"/>
      <c r="I175" s="147"/>
      <c r="J175" s="147"/>
      <c r="K175" s="147"/>
      <c r="L175" s="147"/>
      <c r="M175" s="116"/>
      <c r="N175" s="116"/>
      <c r="O175" s="116"/>
      <c r="P175" s="116"/>
      <c r="Q175" s="173"/>
      <c r="R175" s="116"/>
      <c r="S175" s="116"/>
      <c r="T175" s="116"/>
      <c r="U175" s="116"/>
      <c r="V175" s="116"/>
      <c r="W175" s="116"/>
      <c r="X175" s="116"/>
      <c r="Y175" s="173"/>
      <c r="Z175" s="174"/>
    </row>
    <row r="176" spans="1:27" ht="20.100000000000001" customHeight="1" x14ac:dyDescent="0.15">
      <c r="A176" s="100">
        <f>IFERROR(IF(TRIM($I176)="",1001,0),3)</f>
        <v>1001</v>
      </c>
      <c r="B176" s="100"/>
      <c r="C176" s="118"/>
      <c r="D176" s="119">
        <v>1</v>
      </c>
      <c r="E176" s="95" t="s">
        <v>6</v>
      </c>
      <c r="I176" s="55"/>
      <c r="J176" s="55"/>
      <c r="K176" s="55"/>
      <c r="L176" s="55"/>
      <c r="M176" s="55"/>
      <c r="N176" s="124" t="s">
        <v>7</v>
      </c>
      <c r="O176" s="124"/>
      <c r="P176" s="124"/>
      <c r="Q176" s="124"/>
      <c r="R176" s="124"/>
      <c r="S176" s="124"/>
      <c r="T176" s="124"/>
      <c r="U176" s="124"/>
      <c r="V176" s="124"/>
      <c r="W176" s="124"/>
      <c r="X176" s="124"/>
      <c r="Y176" s="124"/>
      <c r="Z176" s="123"/>
    </row>
    <row r="177" spans="1:26" ht="49.9" customHeight="1" x14ac:dyDescent="0.15">
      <c r="A177" s="100"/>
      <c r="B177" s="100"/>
      <c r="C177" s="127"/>
      <c r="D177" s="124"/>
      <c r="E177" s="124"/>
      <c r="F177" s="124"/>
      <c r="G177" s="124"/>
      <c r="H177" s="124"/>
      <c r="I177" s="121"/>
      <c r="J177" s="132" t="s">
        <v>105</v>
      </c>
      <c r="K177" s="175"/>
      <c r="L177" s="175"/>
      <c r="M177" s="175"/>
      <c r="N177" s="175"/>
      <c r="O177" s="175"/>
      <c r="P177" s="175"/>
      <c r="Q177" s="175"/>
      <c r="R177" s="175"/>
      <c r="S177" s="175"/>
      <c r="T177" s="175"/>
      <c r="U177" s="175"/>
      <c r="V177" s="175"/>
      <c r="W177" s="175"/>
      <c r="X177" s="175"/>
      <c r="Y177" s="175"/>
      <c r="Z177" s="123"/>
    </row>
    <row r="178" spans="1:26" ht="20.100000000000001" customHeight="1" x14ac:dyDescent="0.15">
      <c r="A178" s="100">
        <f>IFERROR(IF(TRIM($I178)="",1001,0),3)</f>
        <v>1001</v>
      </c>
      <c r="B178" s="100"/>
      <c r="C178" s="118"/>
      <c r="D178" s="119">
        <v>2</v>
      </c>
      <c r="E178" s="95" t="s">
        <v>71</v>
      </c>
      <c r="I178" s="55"/>
      <c r="J178" s="55"/>
      <c r="K178" s="55"/>
      <c r="L178" s="55"/>
      <c r="M178" s="55"/>
      <c r="N178" s="124" t="s">
        <v>73</v>
      </c>
      <c r="O178" s="124"/>
      <c r="P178" s="124"/>
      <c r="Q178" s="124"/>
      <c r="R178" s="124"/>
      <c r="S178" s="124"/>
      <c r="T178" s="124"/>
      <c r="U178" s="124"/>
      <c r="V178" s="124"/>
      <c r="W178" s="124"/>
      <c r="X178" s="124"/>
      <c r="Y178" s="124"/>
      <c r="Z178" s="123"/>
    </row>
    <row r="179" spans="1:26" ht="20.100000000000001" customHeight="1" x14ac:dyDescent="0.15">
      <c r="A179" s="100"/>
      <c r="B179" s="100"/>
      <c r="C179" s="127"/>
      <c r="D179" s="124"/>
      <c r="E179" s="124"/>
      <c r="F179" s="124"/>
      <c r="G179" s="124"/>
      <c r="H179" s="124"/>
      <c r="I179" s="121"/>
      <c r="J179" s="176" t="s">
        <v>74</v>
      </c>
      <c r="K179" s="126"/>
      <c r="L179" s="126"/>
      <c r="M179" s="126"/>
      <c r="N179" s="126"/>
      <c r="O179" s="126"/>
      <c r="P179" s="126"/>
      <c r="Q179" s="126"/>
      <c r="R179" s="126"/>
      <c r="S179" s="126"/>
      <c r="T179" s="126"/>
      <c r="U179" s="126"/>
      <c r="V179" s="126"/>
      <c r="W179" s="126"/>
      <c r="X179" s="126"/>
      <c r="Y179" s="126"/>
      <c r="Z179" s="123"/>
    </row>
    <row r="180" spans="1:26" ht="20.100000000000001" customHeight="1" x14ac:dyDescent="0.15">
      <c r="A180" s="100">
        <f>IFERROR(IF(TRIM($I180)="",1001,0),3)</f>
        <v>1001</v>
      </c>
      <c r="B180" s="100"/>
      <c r="C180" s="118"/>
      <c r="D180" s="119">
        <v>3</v>
      </c>
      <c r="E180" s="95" t="s">
        <v>82</v>
      </c>
      <c r="I180" s="55"/>
      <c r="J180" s="55"/>
      <c r="K180" s="55"/>
      <c r="L180" s="55"/>
      <c r="M180" s="55"/>
      <c r="N180" s="124" t="s">
        <v>73</v>
      </c>
      <c r="O180" s="124"/>
      <c r="P180" s="124"/>
      <c r="Q180" s="124"/>
      <c r="R180" s="124"/>
      <c r="S180" s="124"/>
      <c r="T180" s="124"/>
      <c r="U180" s="124"/>
      <c r="V180" s="124"/>
      <c r="W180" s="124"/>
      <c r="X180" s="124"/>
      <c r="Y180" s="124"/>
      <c r="Z180" s="123"/>
    </row>
    <row r="181" spans="1:26" ht="20.100000000000001" customHeight="1" x14ac:dyDescent="0.15">
      <c r="A181" s="100"/>
      <c r="B181" s="100"/>
      <c r="C181" s="127"/>
      <c r="D181" s="124"/>
      <c r="E181" s="124"/>
      <c r="F181" s="124"/>
      <c r="G181" s="124"/>
      <c r="H181" s="124"/>
      <c r="I181" s="121"/>
      <c r="J181" s="176" t="s">
        <v>74</v>
      </c>
      <c r="K181" s="126"/>
      <c r="L181" s="126"/>
      <c r="M181" s="126"/>
      <c r="N181" s="126"/>
      <c r="O181" s="126"/>
      <c r="P181" s="126"/>
      <c r="Q181" s="126"/>
      <c r="R181" s="126"/>
      <c r="S181" s="126"/>
      <c r="T181" s="126"/>
      <c r="U181" s="126"/>
      <c r="V181" s="126"/>
      <c r="W181" s="126"/>
      <c r="X181" s="126"/>
      <c r="Y181" s="126"/>
      <c r="Z181" s="123"/>
    </row>
    <row r="182" spans="1:26" ht="20.100000000000001" customHeight="1" x14ac:dyDescent="0.15">
      <c r="A182" s="100"/>
      <c r="B182" s="100"/>
      <c r="C182" s="118"/>
      <c r="D182" s="119">
        <v>4</v>
      </c>
      <c r="E182" s="95" t="s">
        <v>79</v>
      </c>
      <c r="I182" s="177"/>
      <c r="J182" s="177"/>
      <c r="K182" s="177"/>
      <c r="L182" s="177"/>
      <c r="M182" s="124"/>
      <c r="N182" s="124"/>
      <c r="O182" s="124"/>
      <c r="P182" s="124"/>
      <c r="Q182" s="124"/>
      <c r="R182" s="124"/>
      <c r="S182" s="124"/>
      <c r="T182" s="124"/>
      <c r="U182" s="124"/>
      <c r="V182" s="124"/>
      <c r="W182" s="124"/>
      <c r="X182" s="124"/>
      <c r="Z182" s="167"/>
    </row>
    <row r="183" spans="1:26" ht="20.100000000000001" customHeight="1" x14ac:dyDescent="0.15">
      <c r="A183" s="100"/>
      <c r="B183" s="100"/>
      <c r="C183" s="118"/>
      <c r="D183" s="119"/>
      <c r="E183" s="166" t="s">
        <v>87</v>
      </c>
      <c r="I183" s="177"/>
      <c r="J183" s="177"/>
      <c r="K183" s="177"/>
      <c r="L183" s="177"/>
      <c r="M183" s="124"/>
      <c r="N183" s="124"/>
      <c r="O183" s="124"/>
      <c r="P183" s="124"/>
      <c r="Q183" s="124"/>
      <c r="R183" s="124"/>
      <c r="S183" s="124"/>
      <c r="T183" s="124"/>
      <c r="U183" s="124"/>
      <c r="V183" s="124"/>
      <c r="W183" s="124"/>
      <c r="X183" s="124"/>
      <c r="Z183" s="167"/>
    </row>
    <row r="184" spans="1:26" ht="20.100000000000001" customHeight="1" x14ac:dyDescent="0.15">
      <c r="A184" s="100"/>
      <c r="B184" s="100"/>
      <c r="C184" s="118"/>
      <c r="D184" s="119"/>
      <c r="E184" s="178"/>
      <c r="F184" s="179"/>
      <c r="G184" s="179"/>
      <c r="H184" s="180"/>
      <c r="I184" s="181" t="s">
        <v>72</v>
      </c>
      <c r="J184" s="182"/>
      <c r="K184" s="182"/>
      <c r="L184" s="182"/>
      <c r="M184" s="182"/>
      <c r="N184" s="183" t="s">
        <v>88</v>
      </c>
      <c r="O184" s="184"/>
      <c r="P184" s="185"/>
      <c r="Q184" s="124"/>
      <c r="R184" s="124"/>
      <c r="S184" s="124"/>
      <c r="T184" s="124"/>
      <c r="U184" s="124"/>
      <c r="V184" s="124"/>
      <c r="W184" s="124"/>
      <c r="X184" s="124"/>
      <c r="Z184" s="167"/>
    </row>
    <row r="185" spans="1:26" ht="20.100000000000001" customHeight="1" x14ac:dyDescent="0.15">
      <c r="A185" s="100">
        <f>IFERROR(IF(OR(TRIM($I185)="",AND($I63="する",TRIM($N185)="")),1001,0),3)</f>
        <v>1001</v>
      </c>
      <c r="B185" s="100"/>
      <c r="C185" s="118"/>
      <c r="E185" s="178" t="s">
        <v>67</v>
      </c>
      <c r="F185" s="179"/>
      <c r="G185" s="179"/>
      <c r="H185" s="180"/>
      <c r="I185" s="56"/>
      <c r="J185" s="74"/>
      <c r="K185" s="74"/>
      <c r="L185" s="74"/>
      <c r="M185" s="75"/>
      <c r="N185" s="56"/>
      <c r="O185" s="57"/>
      <c r="P185" s="58"/>
      <c r="Y185" s="124"/>
      <c r="Z185" s="167"/>
    </row>
    <row r="186" spans="1:26" ht="20.100000000000001" customHeight="1" x14ac:dyDescent="0.15">
      <c r="A186" s="100">
        <f>IFERROR(IF(OR(TRIM($I186)="",AND($I63="する",TRIM($N186)="")),1001,0),3)</f>
        <v>1001</v>
      </c>
      <c r="B186" s="100"/>
      <c r="C186" s="118"/>
      <c r="D186" s="119"/>
      <c r="E186" s="186" t="s">
        <v>68</v>
      </c>
      <c r="F186" s="187"/>
      <c r="G186" s="187"/>
      <c r="H186" s="188"/>
      <c r="I186" s="19"/>
      <c r="J186" s="20"/>
      <c r="K186" s="20"/>
      <c r="L186" s="20"/>
      <c r="M186" s="21"/>
      <c r="N186" s="19"/>
      <c r="O186" s="59"/>
      <c r="P186" s="60"/>
      <c r="Y186" s="124"/>
      <c r="Z186" s="167"/>
    </row>
    <row r="187" spans="1:26" ht="20.100000000000001" customHeight="1" thickBot="1" x14ac:dyDescent="0.2">
      <c r="A187" s="100">
        <f>IFERROR(IF(OR(TRIM($I187)="",AND($I63="する",TRIM($N187)="")),1001,0),3)</f>
        <v>1001</v>
      </c>
      <c r="B187" s="100"/>
      <c r="C187" s="118"/>
      <c r="D187" s="119"/>
      <c r="E187" s="189" t="s">
        <v>69</v>
      </c>
      <c r="F187" s="190"/>
      <c r="G187" s="190"/>
      <c r="H187" s="191"/>
      <c r="I187" s="52"/>
      <c r="J187" s="53"/>
      <c r="K187" s="53"/>
      <c r="L187" s="53"/>
      <c r="M187" s="54"/>
      <c r="N187" s="52"/>
      <c r="O187" s="66"/>
      <c r="P187" s="67"/>
      <c r="Y187" s="124"/>
      <c r="Z187" s="167"/>
    </row>
    <row r="188" spans="1:26" ht="20.100000000000001" customHeight="1" thickTop="1" x14ac:dyDescent="0.15">
      <c r="A188" s="100"/>
      <c r="B188" s="100"/>
      <c r="C188" s="118"/>
      <c r="D188" s="119"/>
      <c r="E188" s="192" t="s">
        <v>70</v>
      </c>
      <c r="F188" s="193"/>
      <c r="G188" s="193"/>
      <c r="H188" s="194"/>
      <c r="I188" s="195">
        <f>SUM(I185:I187)</f>
        <v>0</v>
      </c>
      <c r="J188" s="196"/>
      <c r="K188" s="196"/>
      <c r="L188" s="196"/>
      <c r="M188" s="197"/>
      <c r="N188" s="195">
        <f>SUM(N185:N187)</f>
        <v>0</v>
      </c>
      <c r="O188" s="198"/>
      <c r="P188" s="199"/>
      <c r="Y188" s="124"/>
      <c r="Z188" s="167"/>
    </row>
    <row r="189" spans="1:26" ht="20.100000000000001" customHeight="1" x14ac:dyDescent="0.15">
      <c r="A189" s="100"/>
      <c r="B189" s="100"/>
      <c r="C189" s="118"/>
      <c r="D189" s="119"/>
      <c r="E189" s="200"/>
      <c r="F189" s="200"/>
      <c r="G189" s="200"/>
      <c r="H189" s="200"/>
      <c r="I189" s="201"/>
      <c r="J189" s="202"/>
      <c r="K189" s="202"/>
      <c r="L189" s="202"/>
      <c r="M189" s="202"/>
      <c r="N189" s="203"/>
      <c r="O189" s="203"/>
      <c r="P189" s="203"/>
      <c r="Q189" s="203"/>
      <c r="Y189" s="124"/>
      <c r="Z189" s="167"/>
    </row>
    <row r="190" spans="1:26" ht="20.100000000000001" customHeight="1" x14ac:dyDescent="0.15">
      <c r="A190" s="93"/>
      <c r="B190" s="93"/>
      <c r="C190" s="127"/>
      <c r="D190" s="119">
        <v>5</v>
      </c>
      <c r="E190" s="124" t="s">
        <v>78</v>
      </c>
      <c r="F190" s="124"/>
      <c r="G190" s="124"/>
      <c r="H190" s="124"/>
      <c r="I190" s="204"/>
      <c r="J190" s="148"/>
      <c r="K190" s="205"/>
      <c r="L190" s="148"/>
      <c r="M190" s="148"/>
      <c r="N190" s="125"/>
      <c r="O190" s="125"/>
      <c r="P190" s="125"/>
      <c r="Q190" s="125"/>
      <c r="R190" s="125"/>
      <c r="S190" s="125"/>
      <c r="T190" s="125"/>
      <c r="U190" s="125"/>
      <c r="Z190" s="123"/>
    </row>
    <row r="191" spans="1:26" ht="20.100000000000001" customHeight="1" x14ac:dyDescent="0.15">
      <c r="A191" s="93"/>
      <c r="B191" s="93"/>
      <c r="C191" s="127"/>
      <c r="D191" s="124"/>
      <c r="E191" s="206" t="s">
        <v>83</v>
      </c>
      <c r="F191" s="124"/>
      <c r="G191" s="124"/>
      <c r="H191" s="124"/>
      <c r="I191" s="204"/>
      <c r="J191" s="148"/>
      <c r="K191" s="205"/>
      <c r="L191" s="148"/>
      <c r="M191" s="148"/>
      <c r="N191" s="125"/>
      <c r="O191" s="125"/>
      <c r="P191" s="125"/>
      <c r="Q191" s="125"/>
      <c r="R191" s="125"/>
      <c r="S191" s="125"/>
      <c r="T191" s="125"/>
      <c r="U191" s="125"/>
      <c r="Z191" s="123"/>
    </row>
    <row r="192" spans="1:26" ht="20.100000000000001" customHeight="1" x14ac:dyDescent="0.15">
      <c r="A192" s="93"/>
      <c r="B192" s="93"/>
      <c r="C192" s="127"/>
      <c r="D192" s="124"/>
      <c r="E192" s="207" t="s">
        <v>75</v>
      </c>
      <c r="F192" s="208"/>
      <c r="G192" s="208"/>
      <c r="H192" s="209"/>
      <c r="I192" s="210" t="s">
        <v>84</v>
      </c>
      <c r="J192" s="211"/>
      <c r="K192" s="212"/>
      <c r="L192" s="211"/>
      <c r="M192" s="213"/>
      <c r="N192" s="214" t="str">
        <f>"取得年月日　"&amp;日付例_s</f>
        <v>取得年月日　例)2026/4/1</v>
      </c>
      <c r="O192" s="215"/>
      <c r="P192" s="215"/>
      <c r="Q192" s="216"/>
      <c r="R192" s="125"/>
      <c r="S192" s="125"/>
      <c r="T192" s="125"/>
      <c r="U192" s="125"/>
      <c r="Z192" s="123"/>
    </row>
    <row r="193" spans="1:27" ht="20.100000000000001" customHeight="1" x14ac:dyDescent="0.15">
      <c r="A193" s="93">
        <f>IFERROR(IF(OR(TRIM($I193)="", AND($I193="有",TRIM($N193)="")),1001,0),3)</f>
        <v>1001</v>
      </c>
      <c r="B193" s="93"/>
      <c r="C193" s="127"/>
      <c r="D193" s="124"/>
      <c r="E193" s="217" t="s">
        <v>76</v>
      </c>
      <c r="F193" s="218"/>
      <c r="G193" s="218"/>
      <c r="H193" s="219"/>
      <c r="I193" s="38"/>
      <c r="J193" s="39"/>
      <c r="K193" s="40"/>
      <c r="L193" s="39"/>
      <c r="M193" s="41"/>
      <c r="N193" s="28"/>
      <c r="O193" s="29"/>
      <c r="P193" s="29"/>
      <c r="Q193" s="30"/>
      <c r="R193" s="125"/>
      <c r="S193" s="125"/>
      <c r="T193" s="125"/>
      <c r="U193" s="125"/>
      <c r="Z193" s="123"/>
    </row>
    <row r="194" spans="1:27" ht="20.100000000000001" customHeight="1" x14ac:dyDescent="0.15">
      <c r="A194" s="93">
        <f>IFERROR(IF(OR(TRIM($I194)="", AND($I194="有",TRIM($N194)="")),1001,0),3)</f>
        <v>1001</v>
      </c>
      <c r="B194" s="93"/>
      <c r="C194" s="127"/>
      <c r="D194" s="124"/>
      <c r="E194" s="220" t="s">
        <v>77</v>
      </c>
      <c r="F194" s="221"/>
      <c r="G194" s="221"/>
      <c r="H194" s="222"/>
      <c r="I194" s="42"/>
      <c r="J194" s="43"/>
      <c r="K194" s="43"/>
      <c r="L194" s="43"/>
      <c r="M194" s="44"/>
      <c r="N194" s="45"/>
      <c r="O194" s="46"/>
      <c r="P194" s="46"/>
      <c r="Q194" s="47"/>
      <c r="R194" s="125"/>
      <c r="S194" s="125"/>
      <c r="T194" s="125"/>
      <c r="U194" s="125"/>
      <c r="Z194" s="123"/>
    </row>
    <row r="195" spans="1:27" ht="20.100000000000001" customHeight="1" x14ac:dyDescent="0.15">
      <c r="A195" s="100"/>
      <c r="B195" s="100"/>
      <c r="C195" s="139"/>
      <c r="D195" s="140"/>
      <c r="E195" s="140"/>
      <c r="F195" s="140"/>
      <c r="G195" s="140"/>
      <c r="H195" s="140"/>
      <c r="I195" s="140"/>
      <c r="J195" s="141"/>
      <c r="K195" s="141"/>
      <c r="L195" s="223"/>
      <c r="M195" s="223"/>
      <c r="N195" s="169"/>
      <c r="O195" s="141"/>
      <c r="P195" s="163"/>
      <c r="Q195" s="163"/>
      <c r="R195" s="163"/>
      <c r="S195" s="169"/>
      <c r="T195" s="169"/>
      <c r="U195" s="169"/>
      <c r="V195" s="169"/>
      <c r="W195" s="169"/>
      <c r="X195" s="169"/>
      <c r="Y195" s="141"/>
      <c r="Z195" s="143"/>
    </row>
    <row r="196" spans="1:27" ht="20.100000000000001" customHeight="1" x14ac:dyDescent="0.15">
      <c r="A196" s="100"/>
      <c r="B196" s="100"/>
      <c r="C196" s="124"/>
      <c r="D196" s="124"/>
      <c r="E196" s="124"/>
      <c r="F196" s="124"/>
      <c r="G196" s="124"/>
      <c r="H196" s="124"/>
      <c r="I196" s="124"/>
      <c r="J196" s="145"/>
      <c r="K196" s="145"/>
      <c r="L196" s="224"/>
      <c r="M196" s="145"/>
      <c r="N196" s="170"/>
      <c r="O196" s="145"/>
      <c r="P196" s="164"/>
      <c r="Q196" s="164"/>
      <c r="R196" s="164"/>
      <c r="S196" s="170"/>
      <c r="T196" s="170"/>
      <c r="U196" s="170"/>
      <c r="V196" s="170"/>
      <c r="W196" s="170"/>
      <c r="X196" s="170"/>
      <c r="Y196" s="145"/>
      <c r="Z196" s="124"/>
    </row>
    <row r="197" spans="1:27" ht="20.100000000000001" customHeight="1" x14ac:dyDescent="0.15">
      <c r="A197" s="100"/>
      <c r="B197" s="100"/>
      <c r="C197" s="124"/>
      <c r="D197" s="124"/>
      <c r="E197" s="124"/>
      <c r="F197" s="124"/>
      <c r="G197" s="124"/>
      <c r="H197" s="124"/>
      <c r="I197" s="124"/>
      <c r="J197" s="145"/>
      <c r="K197" s="145"/>
      <c r="L197" s="225"/>
      <c r="M197" s="124"/>
      <c r="N197" s="226"/>
      <c r="O197" s="124"/>
      <c r="P197" s="165"/>
      <c r="Q197" s="165"/>
      <c r="R197" s="165"/>
      <c r="S197" s="226"/>
      <c r="T197" s="226"/>
      <c r="U197" s="226"/>
      <c r="V197" s="226"/>
      <c r="W197" s="226"/>
      <c r="X197" s="226"/>
      <c r="Y197" s="226"/>
      <c r="Z197" s="124"/>
      <c r="AA197" s="226"/>
    </row>
    <row r="198" spans="1:27" ht="20.100000000000001" customHeight="1" x14ac:dyDescent="0.15">
      <c r="A198" s="100"/>
      <c r="B198" s="100"/>
      <c r="C198" s="111" t="s">
        <v>95</v>
      </c>
      <c r="D198" s="112"/>
      <c r="E198" s="112"/>
      <c r="F198" s="112"/>
      <c r="G198" s="112"/>
      <c r="H198" s="113"/>
      <c r="I198" s="227"/>
      <c r="L198" s="228"/>
      <c r="N198" s="156"/>
      <c r="P198" s="229"/>
      <c r="Q198" s="229"/>
      <c r="R198" s="229"/>
      <c r="S198" s="156"/>
      <c r="T198" s="156"/>
      <c r="U198" s="156"/>
      <c r="V198" s="156"/>
      <c r="W198" s="156"/>
      <c r="X198" s="156"/>
      <c r="Y198" s="156"/>
      <c r="AA198" s="156"/>
    </row>
    <row r="199" spans="1:27" ht="20.100000000000001" customHeight="1" x14ac:dyDescent="0.15">
      <c r="A199" s="100"/>
      <c r="B199" s="100"/>
      <c r="C199" s="114"/>
      <c r="D199" s="115"/>
      <c r="E199" s="115"/>
      <c r="F199" s="115"/>
      <c r="G199" s="115"/>
      <c r="H199" s="115"/>
      <c r="I199" s="115"/>
      <c r="J199" s="116"/>
      <c r="K199" s="116"/>
      <c r="L199" s="173"/>
      <c r="M199" s="173"/>
      <c r="N199" s="160"/>
      <c r="O199" s="160"/>
      <c r="P199" s="230"/>
      <c r="Q199" s="230"/>
      <c r="R199" s="230"/>
      <c r="S199" s="160"/>
      <c r="T199" s="160"/>
      <c r="U199" s="160"/>
      <c r="V199" s="160"/>
      <c r="W199" s="160"/>
      <c r="X199" s="160"/>
      <c r="Y199" s="160"/>
      <c r="Z199" s="117"/>
      <c r="AA199" s="156"/>
    </row>
    <row r="200" spans="1:27" ht="15.75" hidden="1" customHeight="1" x14ac:dyDescent="0.15">
      <c r="A200" s="100"/>
      <c r="B200" s="100"/>
      <c r="C200" s="114"/>
      <c r="D200" s="115"/>
      <c r="E200" s="115"/>
      <c r="F200" s="115"/>
      <c r="G200" s="115"/>
      <c r="H200" s="115"/>
      <c r="I200" s="115"/>
      <c r="J200" s="124"/>
      <c r="K200" s="124"/>
      <c r="L200" s="225"/>
      <c r="M200" s="225"/>
      <c r="N200" s="226"/>
      <c r="O200" s="226"/>
      <c r="P200" s="165"/>
      <c r="Q200" s="165"/>
      <c r="R200" s="165"/>
      <c r="S200" s="226"/>
      <c r="T200" s="226"/>
      <c r="U200" s="226"/>
      <c r="V200" s="226"/>
      <c r="W200" s="226"/>
      <c r="X200" s="226"/>
      <c r="Y200" s="226"/>
      <c r="Z200" s="123"/>
      <c r="AA200" s="156"/>
    </row>
    <row r="201" spans="1:27" ht="20.100000000000001" customHeight="1" x14ac:dyDescent="0.15">
      <c r="A201" s="100"/>
      <c r="B201" s="100"/>
      <c r="C201" s="127"/>
      <c r="D201" s="119">
        <v>1</v>
      </c>
      <c r="E201" s="95" t="s">
        <v>80</v>
      </c>
      <c r="G201" s="124"/>
      <c r="H201" s="124"/>
      <c r="I201" s="130"/>
      <c r="J201" s="126"/>
      <c r="K201" s="126"/>
      <c r="L201" s="126"/>
      <c r="M201" s="126"/>
      <c r="N201" s="126"/>
      <c r="O201" s="126"/>
      <c r="P201" s="126"/>
      <c r="Q201" s="126"/>
      <c r="R201" s="126"/>
      <c r="S201" s="126"/>
      <c r="T201" s="126"/>
      <c r="U201" s="126"/>
      <c r="V201" s="126"/>
      <c r="W201" s="126"/>
      <c r="X201" s="126"/>
      <c r="Y201" s="126"/>
      <c r="Z201" s="123"/>
    </row>
    <row r="202" spans="1:27" ht="54.95" customHeight="1" x14ac:dyDescent="0.15">
      <c r="A202" s="100"/>
      <c r="B202" s="100"/>
      <c r="C202" s="114"/>
      <c r="D202" s="115"/>
      <c r="E202" s="231" t="s">
        <v>179</v>
      </c>
      <c r="F202" s="231"/>
      <c r="G202" s="231"/>
      <c r="H202" s="231"/>
      <c r="I202" s="231"/>
      <c r="J202" s="231"/>
      <c r="K202" s="231"/>
      <c r="L202" s="231"/>
      <c r="M202" s="231"/>
      <c r="N202" s="231"/>
      <c r="O202" s="231"/>
      <c r="P202" s="231"/>
      <c r="Q202" s="231"/>
      <c r="R202" s="231"/>
      <c r="S202" s="231"/>
      <c r="T202" s="231"/>
      <c r="U202" s="231"/>
      <c r="V202" s="231"/>
      <c r="W202" s="231"/>
      <c r="X202" s="231"/>
      <c r="Y202" s="231"/>
      <c r="Z202" s="123"/>
      <c r="AA202" s="156"/>
    </row>
    <row r="203" spans="1:27" ht="39.950000000000003" customHeight="1" x14ac:dyDescent="0.15">
      <c r="A203" s="100"/>
      <c r="B203" s="100"/>
      <c r="C203" s="118"/>
      <c r="D203" s="167"/>
      <c r="E203" s="232" t="s">
        <v>96</v>
      </c>
      <c r="F203" s="233" t="s">
        <v>102</v>
      </c>
      <c r="G203" s="234"/>
      <c r="H203" s="234"/>
      <c r="I203" s="234"/>
      <c r="J203" s="235"/>
      <c r="K203" s="236" t="s">
        <v>89</v>
      </c>
      <c r="L203" s="236"/>
      <c r="M203" s="236"/>
      <c r="N203" s="236"/>
      <c r="O203" s="237"/>
      <c r="P203" s="238" t="s">
        <v>85</v>
      </c>
      <c r="Q203" s="239"/>
      <c r="R203" s="240" t="s">
        <v>86</v>
      </c>
      <c r="S203" s="241"/>
      <c r="T203" s="241"/>
      <c r="U203" s="242"/>
      <c r="V203" s="243" t="s">
        <v>90</v>
      </c>
      <c r="W203" s="244" t="str">
        <f>"登録年月日
"&amp;日付例_s</f>
        <v>登録年月日
例)2026/4/1</v>
      </c>
      <c r="X203" s="244"/>
      <c r="Y203" s="245"/>
      <c r="Z203" s="123"/>
      <c r="AA203" s="226"/>
    </row>
    <row r="204" spans="1:27" ht="39.950000000000003" customHeight="1" x14ac:dyDescent="0.15">
      <c r="A204" s="100">
        <f>IFERROR(IF(OR(TRIM($F204)="",AND(TRIM($F204)="71 その他",TRIM($K204)=""),AND(TRIM($F204)&lt;&gt;"",TRIM($P204)="")),1001,0),3)</f>
        <v>1001</v>
      </c>
      <c r="B204" s="300"/>
      <c r="C204" s="118"/>
      <c r="D204" s="167"/>
      <c r="E204" s="246" t="s">
        <v>97</v>
      </c>
      <c r="F204" s="71"/>
      <c r="G204" s="72"/>
      <c r="H204" s="72"/>
      <c r="I204" s="72"/>
      <c r="J204" s="73"/>
      <c r="K204" s="65"/>
      <c r="L204" s="33"/>
      <c r="M204" s="33"/>
      <c r="N204" s="33"/>
      <c r="O204" s="34"/>
      <c r="P204" s="301"/>
      <c r="Q204" s="31"/>
      <c r="R204" s="32"/>
      <c r="S204" s="33"/>
      <c r="T204" s="33"/>
      <c r="U204" s="34"/>
      <c r="V204" s="15"/>
      <c r="W204" s="68"/>
      <c r="X204" s="69"/>
      <c r="Y204" s="70"/>
      <c r="Z204" s="123"/>
      <c r="AA204" s="226"/>
    </row>
    <row r="205" spans="1:27" ht="39.950000000000003" customHeight="1" x14ac:dyDescent="0.15">
      <c r="A205" s="100">
        <f>IFERROR(IF(OR(AND(TRIM($F205)="71 その他",TRIM($K205)=""),AND(TRIM($F205)&lt;&gt;"",TRIM($P205)="")),1001,0),3)</f>
        <v>0</v>
      </c>
      <c r="B205" s="300"/>
      <c r="C205" s="118"/>
      <c r="D205" s="167"/>
      <c r="E205" s="247" t="s">
        <v>98</v>
      </c>
      <c r="F205" s="62"/>
      <c r="G205" s="63"/>
      <c r="H205" s="63"/>
      <c r="I205" s="63"/>
      <c r="J205" s="64"/>
      <c r="K205" s="23"/>
      <c r="L205" s="24"/>
      <c r="M205" s="24"/>
      <c r="N205" s="24"/>
      <c r="O205" s="25"/>
      <c r="P205" s="302"/>
      <c r="Q205" s="26"/>
      <c r="R205" s="27"/>
      <c r="S205" s="24"/>
      <c r="T205" s="24"/>
      <c r="U205" s="25"/>
      <c r="V205" s="15"/>
      <c r="W205" s="35"/>
      <c r="X205" s="36"/>
      <c r="Y205" s="37"/>
      <c r="Z205" s="123"/>
      <c r="AA205" s="226"/>
    </row>
    <row r="206" spans="1:27" ht="39.950000000000003" customHeight="1" x14ac:dyDescent="0.15">
      <c r="A206" s="100">
        <f>IFERROR(IF(OR(AND(TRIM($F206)="71 その他",TRIM($K206)=""),AND(TRIM($F206)&lt;&gt;"",TRIM($P206)="")),1001,0),3)</f>
        <v>0</v>
      </c>
      <c r="B206" s="300"/>
      <c r="C206" s="118"/>
      <c r="D206" s="167"/>
      <c r="E206" s="247" t="s">
        <v>99</v>
      </c>
      <c r="F206" s="62"/>
      <c r="G206" s="63"/>
      <c r="H206" s="63"/>
      <c r="I206" s="63"/>
      <c r="J206" s="64"/>
      <c r="K206" s="23"/>
      <c r="L206" s="24"/>
      <c r="M206" s="24"/>
      <c r="N206" s="24"/>
      <c r="O206" s="25"/>
      <c r="P206" s="302"/>
      <c r="Q206" s="26"/>
      <c r="R206" s="27"/>
      <c r="S206" s="24"/>
      <c r="T206" s="24"/>
      <c r="U206" s="25"/>
      <c r="V206" s="15"/>
      <c r="W206" s="35"/>
      <c r="X206" s="36"/>
      <c r="Y206" s="37"/>
      <c r="Z206" s="123"/>
      <c r="AA206" s="226"/>
    </row>
    <row r="207" spans="1:27" ht="39.950000000000003" customHeight="1" x14ac:dyDescent="0.15">
      <c r="A207" s="100">
        <f>IFERROR(IF(OR(AND(TRIM($F207)="71 その他",TRIM($K207)=""),AND(TRIM($F207)&lt;&gt;"",TRIM($P207)="")),1001,0),3)</f>
        <v>0</v>
      </c>
      <c r="B207" s="300"/>
      <c r="C207" s="118"/>
      <c r="D207" s="167"/>
      <c r="E207" s="248" t="s">
        <v>100</v>
      </c>
      <c r="F207" s="62"/>
      <c r="G207" s="63"/>
      <c r="H207" s="63"/>
      <c r="I207" s="63"/>
      <c r="J207" s="64"/>
      <c r="K207" s="23"/>
      <c r="L207" s="24"/>
      <c r="M207" s="24"/>
      <c r="N207" s="24"/>
      <c r="O207" s="25"/>
      <c r="P207" s="302"/>
      <c r="Q207" s="26"/>
      <c r="R207" s="27"/>
      <c r="S207" s="24"/>
      <c r="T207" s="24"/>
      <c r="U207" s="25"/>
      <c r="V207" s="15"/>
      <c r="W207" s="35"/>
      <c r="X207" s="36"/>
      <c r="Y207" s="37"/>
      <c r="Z207" s="123"/>
      <c r="AA207" s="226"/>
    </row>
    <row r="208" spans="1:27" ht="39.950000000000003" customHeight="1" x14ac:dyDescent="0.15">
      <c r="A208" s="100">
        <f>IFERROR(IF(OR(AND(TRIM($F208)="71 その他",TRIM($K208)=""),AND(TRIM($F208)&lt;&gt;"",TRIM($P208)="")),1001,0),3)</f>
        <v>0</v>
      </c>
      <c r="B208" s="300"/>
      <c r="C208" s="118"/>
      <c r="D208" s="167"/>
      <c r="E208" s="249" t="s">
        <v>101</v>
      </c>
      <c r="F208" s="76"/>
      <c r="G208" s="77"/>
      <c r="H208" s="77"/>
      <c r="I208" s="77"/>
      <c r="J208" s="78"/>
      <c r="K208" s="86"/>
      <c r="L208" s="80"/>
      <c r="M208" s="80"/>
      <c r="N208" s="80"/>
      <c r="O208" s="81"/>
      <c r="P208" s="303"/>
      <c r="Q208" s="87"/>
      <c r="R208" s="79"/>
      <c r="S208" s="80"/>
      <c r="T208" s="80"/>
      <c r="U208" s="81"/>
      <c r="V208" s="16"/>
      <c r="W208" s="82"/>
      <c r="X208" s="83"/>
      <c r="Y208" s="84"/>
      <c r="Z208" s="123"/>
      <c r="AA208" s="226"/>
    </row>
    <row r="209" spans="1:27" ht="20.100000000000001" customHeight="1" x14ac:dyDescent="0.15">
      <c r="A209" s="100"/>
      <c r="B209" s="100"/>
      <c r="C209" s="114"/>
      <c r="D209" s="115"/>
      <c r="E209" s="250"/>
      <c r="F209" s="115"/>
      <c r="G209" s="115"/>
      <c r="H209" s="115"/>
      <c r="I209" s="115"/>
      <c r="J209" s="124"/>
      <c r="K209" s="124"/>
      <c r="L209" s="225"/>
      <c r="M209" s="225"/>
      <c r="N209" s="226"/>
      <c r="O209" s="226"/>
      <c r="P209" s="165"/>
      <c r="Q209" s="165"/>
      <c r="R209" s="165"/>
      <c r="S209" s="226"/>
      <c r="T209" s="226"/>
      <c r="U209" s="226"/>
      <c r="V209" s="226"/>
      <c r="W209" s="226"/>
      <c r="X209" s="226"/>
      <c r="Y209" s="226"/>
      <c r="Z209" s="123"/>
      <c r="AA209" s="156"/>
    </row>
    <row r="210" spans="1:27" ht="20.100000000000001" customHeight="1" x14ac:dyDescent="0.15">
      <c r="A210" s="100"/>
      <c r="B210" s="100"/>
      <c r="C210" s="127"/>
      <c r="D210" s="119">
        <v>2</v>
      </c>
      <c r="E210" s="95" t="s">
        <v>106</v>
      </c>
      <c r="G210" s="124"/>
      <c r="H210" s="124"/>
      <c r="I210" s="130"/>
      <c r="J210" s="126"/>
      <c r="K210" s="126"/>
      <c r="L210" s="126"/>
      <c r="M210" s="126"/>
      <c r="N210" s="126"/>
      <c r="O210" s="126"/>
      <c r="P210" s="126"/>
      <c r="Q210" s="126"/>
      <c r="R210" s="126"/>
      <c r="S210" s="126"/>
      <c r="T210" s="126"/>
      <c r="U210" s="126"/>
      <c r="V210" s="126"/>
      <c r="W210" s="126"/>
      <c r="X210" s="126"/>
      <c r="Y210" s="126"/>
      <c r="Z210" s="123"/>
    </row>
    <row r="211" spans="1:27" ht="30" customHeight="1" x14ac:dyDescent="0.15">
      <c r="A211" s="100"/>
      <c r="B211" s="100"/>
      <c r="C211" s="114"/>
      <c r="D211" s="115"/>
      <c r="E211" s="231" t="s">
        <v>104</v>
      </c>
      <c r="F211" s="231"/>
      <c r="G211" s="231"/>
      <c r="H211" s="231"/>
      <c r="I211" s="231"/>
      <c r="J211" s="231"/>
      <c r="K211" s="231"/>
      <c r="L211" s="231"/>
      <c r="M211" s="231"/>
      <c r="N211" s="231"/>
      <c r="O211" s="231"/>
      <c r="P211" s="231"/>
      <c r="Q211" s="231"/>
      <c r="R211" s="231"/>
      <c r="S211" s="231"/>
      <c r="T211" s="231"/>
      <c r="U211" s="231"/>
      <c r="V211" s="231"/>
      <c r="W211" s="231"/>
      <c r="X211" s="231"/>
      <c r="Y211" s="231"/>
      <c r="Z211" s="123"/>
      <c r="AA211" s="156"/>
    </row>
    <row r="212" spans="1:27" ht="20.100000000000001" customHeight="1" x14ac:dyDescent="0.15">
      <c r="A212" s="100"/>
      <c r="B212" s="100"/>
      <c r="C212" s="118"/>
      <c r="D212" s="167"/>
      <c r="E212" s="251" t="s">
        <v>96</v>
      </c>
      <c r="F212" s="252" t="s">
        <v>102</v>
      </c>
      <c r="G212" s="253"/>
      <c r="H212" s="253"/>
      <c r="I212" s="253"/>
      <c r="J212" s="254"/>
      <c r="K212" s="255" t="s">
        <v>91</v>
      </c>
      <c r="L212" s="255"/>
      <c r="M212" s="255"/>
      <c r="N212" s="255"/>
      <c r="O212" s="255"/>
      <c r="P212" s="255"/>
      <c r="Q212" s="256"/>
      <c r="R212" s="226"/>
      <c r="S212" s="226"/>
      <c r="T212" s="226"/>
      <c r="U212" s="226"/>
      <c r="V212" s="226"/>
      <c r="W212" s="226"/>
      <c r="X212" s="226"/>
      <c r="Y212" s="226"/>
      <c r="Z212" s="123"/>
      <c r="AA212" s="226"/>
    </row>
    <row r="213" spans="1:27" ht="20.100000000000001" customHeight="1" x14ac:dyDescent="0.15">
      <c r="A213" s="100"/>
      <c r="B213" s="100"/>
      <c r="C213" s="118"/>
      <c r="D213" s="167"/>
      <c r="E213" s="257"/>
      <c r="F213" s="258"/>
      <c r="G213" s="259"/>
      <c r="H213" s="259"/>
      <c r="I213" s="259"/>
      <c r="J213" s="260"/>
      <c r="K213" s="261" t="s">
        <v>92</v>
      </c>
      <c r="L213" s="261"/>
      <c r="M213" s="262"/>
      <c r="N213" s="263" t="s">
        <v>93</v>
      </c>
      <c r="O213" s="262"/>
      <c r="P213" s="264" t="s">
        <v>94</v>
      </c>
      <c r="Q213" s="265"/>
      <c r="R213" s="226"/>
      <c r="S213" s="226"/>
      <c r="T213" s="226"/>
      <c r="U213" s="226"/>
      <c r="V213" s="226"/>
      <c r="W213" s="226"/>
      <c r="X213" s="226"/>
      <c r="Y213" s="226"/>
      <c r="Z213" s="123"/>
      <c r="AA213" s="226"/>
    </row>
    <row r="214" spans="1:27" ht="39.950000000000003" customHeight="1" x14ac:dyDescent="0.15">
      <c r="A214" s="100"/>
      <c r="B214" s="300"/>
      <c r="C214" s="114"/>
      <c r="D214" s="115"/>
      <c r="E214" s="246" t="s">
        <v>97</v>
      </c>
      <c r="F214" s="266" t="str">
        <f>IF(TRIM($F204)="","",$F204)</f>
        <v/>
      </c>
      <c r="G214" s="267"/>
      <c r="H214" s="267"/>
      <c r="I214" s="267"/>
      <c r="J214" s="268"/>
      <c r="K214" s="304"/>
      <c r="L214" s="90"/>
      <c r="M214" s="31"/>
      <c r="N214" s="301"/>
      <c r="O214" s="31"/>
      <c r="P214" s="301"/>
      <c r="Q214" s="85"/>
      <c r="R214" s="165"/>
      <c r="S214" s="226"/>
      <c r="T214" s="226"/>
      <c r="U214" s="226"/>
      <c r="V214" s="226"/>
      <c r="W214" s="226"/>
      <c r="X214" s="226"/>
      <c r="Y214" s="226"/>
      <c r="Z214" s="123"/>
      <c r="AA214" s="156"/>
    </row>
    <row r="215" spans="1:27" ht="39.950000000000003" customHeight="1" x14ac:dyDescent="0.15">
      <c r="A215" s="100"/>
      <c r="B215" s="300"/>
      <c r="C215" s="114"/>
      <c r="D215" s="115"/>
      <c r="E215" s="247" t="s">
        <v>98</v>
      </c>
      <c r="F215" s="269" t="str">
        <f t="shared" ref="F215:F218" si="0">IF(TRIM($F205)="","",$F205)</f>
        <v/>
      </c>
      <c r="G215" s="270"/>
      <c r="H215" s="270"/>
      <c r="I215" s="270"/>
      <c r="J215" s="271"/>
      <c r="K215" s="305"/>
      <c r="L215" s="88"/>
      <c r="M215" s="26"/>
      <c r="N215" s="302"/>
      <c r="O215" s="26"/>
      <c r="P215" s="302"/>
      <c r="Q215" s="89"/>
      <c r="R215" s="165"/>
      <c r="S215" s="226"/>
      <c r="T215" s="226"/>
      <c r="U215" s="226"/>
      <c r="V215" s="226"/>
      <c r="W215" s="226"/>
      <c r="X215" s="226"/>
      <c r="Y215" s="226"/>
      <c r="Z215" s="123"/>
      <c r="AA215" s="156"/>
    </row>
    <row r="216" spans="1:27" ht="39.950000000000003" customHeight="1" x14ac:dyDescent="0.15">
      <c r="A216" s="100"/>
      <c r="B216" s="300"/>
      <c r="C216" s="114"/>
      <c r="D216" s="115"/>
      <c r="E216" s="247" t="s">
        <v>99</v>
      </c>
      <c r="F216" s="269" t="str">
        <f t="shared" si="0"/>
        <v/>
      </c>
      <c r="G216" s="270"/>
      <c r="H216" s="270"/>
      <c r="I216" s="270"/>
      <c r="J216" s="271"/>
      <c r="K216" s="305"/>
      <c r="L216" s="88"/>
      <c r="M216" s="26"/>
      <c r="N216" s="302"/>
      <c r="O216" s="26"/>
      <c r="P216" s="302"/>
      <c r="Q216" s="89"/>
      <c r="R216" s="165"/>
      <c r="S216" s="226"/>
      <c r="T216" s="226"/>
      <c r="U216" s="226"/>
      <c r="V216" s="226"/>
      <c r="W216" s="226"/>
      <c r="X216" s="226"/>
      <c r="Y216" s="226"/>
      <c r="Z216" s="123"/>
      <c r="AA216" s="156"/>
    </row>
    <row r="217" spans="1:27" ht="39.950000000000003" customHeight="1" x14ac:dyDescent="0.15">
      <c r="A217" s="100"/>
      <c r="B217" s="300"/>
      <c r="C217" s="114"/>
      <c r="D217" s="115"/>
      <c r="E217" s="248" t="s">
        <v>100</v>
      </c>
      <c r="F217" s="269" t="str">
        <f t="shared" si="0"/>
        <v/>
      </c>
      <c r="G217" s="270"/>
      <c r="H217" s="270"/>
      <c r="I217" s="270"/>
      <c r="J217" s="271"/>
      <c r="K217" s="305"/>
      <c r="L217" s="88"/>
      <c r="M217" s="26"/>
      <c r="N217" s="302"/>
      <c r="O217" s="26"/>
      <c r="P217" s="302"/>
      <c r="Q217" s="89"/>
      <c r="R217" s="165"/>
      <c r="S217" s="226"/>
      <c r="T217" s="226"/>
      <c r="U217" s="226"/>
      <c r="V217" s="226"/>
      <c r="W217" s="226"/>
      <c r="X217" s="226"/>
      <c r="Y217" s="226"/>
      <c r="Z217" s="123"/>
      <c r="AA217" s="156"/>
    </row>
    <row r="218" spans="1:27" ht="39.950000000000003" customHeight="1" x14ac:dyDescent="0.15">
      <c r="A218" s="100"/>
      <c r="B218" s="300"/>
      <c r="C218" s="114"/>
      <c r="D218" s="115"/>
      <c r="E218" s="249" t="s">
        <v>101</v>
      </c>
      <c r="F218" s="272" t="str">
        <f t="shared" si="0"/>
        <v/>
      </c>
      <c r="G218" s="273"/>
      <c r="H218" s="273"/>
      <c r="I218" s="273"/>
      <c r="J218" s="274"/>
      <c r="K218" s="306"/>
      <c r="L218" s="91"/>
      <c r="M218" s="87"/>
      <c r="N218" s="303"/>
      <c r="O218" s="87"/>
      <c r="P218" s="303"/>
      <c r="Q218" s="92"/>
      <c r="R218" s="165"/>
      <c r="S218" s="226"/>
      <c r="T218" s="226"/>
      <c r="U218" s="226"/>
      <c r="V218" s="226"/>
      <c r="W218" s="226"/>
      <c r="X218" s="226"/>
      <c r="Y218" s="226"/>
      <c r="Z218" s="123"/>
      <c r="AA218" s="156"/>
    </row>
    <row r="219" spans="1:27" ht="20.100000000000001" customHeight="1" x14ac:dyDescent="0.15">
      <c r="A219" s="100"/>
      <c r="B219" s="100"/>
      <c r="C219" s="114"/>
      <c r="D219" s="115"/>
      <c r="E219" s="250"/>
      <c r="F219" s="115"/>
      <c r="G219" s="115"/>
      <c r="H219" s="115"/>
      <c r="I219" s="115"/>
      <c r="J219" s="124"/>
      <c r="K219" s="124"/>
      <c r="L219" s="225"/>
      <c r="M219" s="225"/>
      <c r="N219" s="226"/>
      <c r="O219" s="226"/>
      <c r="P219" s="165"/>
      <c r="Q219" s="165"/>
      <c r="R219" s="165"/>
      <c r="S219" s="226"/>
      <c r="T219" s="226"/>
      <c r="U219" s="226"/>
      <c r="V219" s="226"/>
      <c r="W219" s="226"/>
      <c r="X219" s="226"/>
      <c r="Y219" s="226"/>
      <c r="Z219" s="123"/>
      <c r="AA219" s="156"/>
    </row>
    <row r="220" spans="1:27" ht="20.100000000000001" customHeight="1" x14ac:dyDescent="0.15">
      <c r="A220" s="100"/>
      <c r="B220" s="100"/>
      <c r="C220" s="139"/>
      <c r="D220" s="140"/>
      <c r="E220" s="140"/>
      <c r="F220" s="140"/>
      <c r="G220" s="140"/>
      <c r="H220" s="140"/>
      <c r="I220" s="140"/>
      <c r="J220" s="140"/>
      <c r="K220" s="140"/>
      <c r="L220" s="140"/>
      <c r="M220" s="275"/>
      <c r="N220" s="140"/>
      <c r="O220" s="169"/>
      <c r="P220" s="141"/>
      <c r="Q220" s="163"/>
      <c r="R220" s="163"/>
      <c r="S220" s="163"/>
      <c r="T220" s="163"/>
      <c r="U220" s="163"/>
      <c r="V220" s="163"/>
      <c r="W220" s="163"/>
      <c r="X220" s="163"/>
      <c r="Y220" s="141"/>
      <c r="Z220" s="143"/>
    </row>
    <row r="221" spans="1:27" ht="20.100000000000001" customHeight="1" x14ac:dyDescent="0.15"/>
    <row r="222" spans="1:27" ht="20.100000000000001" customHeight="1" x14ac:dyDescent="0.15"/>
    <row r="223" spans="1:27" ht="20.100000000000001" customHeight="1" x14ac:dyDescent="0.15">
      <c r="A223" s="100"/>
      <c r="B223" s="100"/>
      <c r="C223" s="111" t="s">
        <v>53</v>
      </c>
      <c r="D223" s="112"/>
      <c r="E223" s="112"/>
      <c r="F223" s="112"/>
      <c r="G223" s="112"/>
      <c r="H223" s="113"/>
      <c r="I223" s="146"/>
    </row>
    <row r="224" spans="1:27" ht="20.100000000000001" customHeight="1" x14ac:dyDescent="0.15">
      <c r="A224" s="100"/>
      <c r="B224" s="100"/>
      <c r="C224" s="114"/>
      <c r="D224" s="115"/>
      <c r="E224" s="115"/>
      <c r="F224" s="115"/>
      <c r="G224" s="115"/>
      <c r="H224" s="115"/>
      <c r="I224" s="159"/>
      <c r="J224" s="116"/>
      <c r="K224" s="116"/>
      <c r="L224" s="116"/>
      <c r="M224" s="116"/>
      <c r="N224" s="116"/>
      <c r="O224" s="116"/>
      <c r="P224" s="116"/>
      <c r="Q224" s="116"/>
      <c r="R224" s="116"/>
      <c r="S224" s="116"/>
      <c r="T224" s="116"/>
      <c r="U224" s="116"/>
      <c r="V224" s="116"/>
      <c r="W224" s="116"/>
      <c r="X224" s="116"/>
      <c r="Y224" s="116"/>
      <c r="Z224" s="276"/>
    </row>
    <row r="225" spans="1:26" ht="20.100000000000001" customHeight="1" x14ac:dyDescent="0.15">
      <c r="A225" s="100">
        <f>IFERROR(IF(SUM(役員情報入力シート!$A9:$A58)&lt;&gt;0,1001,0),3)</f>
        <v>1001</v>
      </c>
      <c r="B225" s="300"/>
      <c r="C225" s="118"/>
      <c r="D225" s="166" t="s">
        <v>54</v>
      </c>
      <c r="E225" s="124"/>
      <c r="F225" s="124"/>
      <c r="G225" s="124"/>
      <c r="H225" s="124"/>
      <c r="I225" s="277"/>
      <c r="J225" s="148"/>
      <c r="K225" s="148"/>
      <c r="L225" s="148"/>
      <c r="M225" s="148"/>
      <c r="N225" s="148"/>
      <c r="O225" s="148"/>
      <c r="P225" s="148"/>
      <c r="Q225" s="148"/>
      <c r="R225" s="148"/>
      <c r="S225" s="148"/>
      <c r="T225" s="148"/>
      <c r="U225" s="148"/>
      <c r="V225" s="124"/>
      <c r="W225" s="148"/>
      <c r="X225" s="148"/>
      <c r="Y225" s="148"/>
      <c r="Z225" s="167"/>
    </row>
    <row r="226" spans="1:26" ht="20.100000000000001" customHeight="1" x14ac:dyDescent="0.15">
      <c r="A226" s="100"/>
      <c r="B226" s="100"/>
      <c r="C226" s="139"/>
      <c r="D226" s="140"/>
      <c r="E226" s="140"/>
      <c r="F226" s="140"/>
      <c r="G226" s="140"/>
      <c r="H226" s="140"/>
      <c r="I226" s="278"/>
      <c r="J226" s="279"/>
      <c r="K226" s="279"/>
      <c r="L226" s="279"/>
      <c r="M226" s="279"/>
      <c r="N226" s="279"/>
      <c r="O226" s="279"/>
      <c r="P226" s="279"/>
      <c r="Q226" s="279"/>
      <c r="R226" s="279"/>
      <c r="S226" s="279"/>
      <c r="T226" s="279"/>
      <c r="U226" s="279"/>
      <c r="V226" s="140"/>
      <c r="W226" s="279"/>
      <c r="X226" s="279"/>
      <c r="Y226" s="279"/>
      <c r="Z226" s="280"/>
    </row>
    <row r="227" spans="1:26" ht="20.100000000000001" customHeight="1" x14ac:dyDescent="0.15"/>
  </sheetData>
  <sheetProtection algorithmName="SHA-512" hashValue="Sr+WY8O96l2E/SLpfRqGOLncqrsf97kqiA50EmmYfVI8mC/y7B+nB5ARVPfltWawhySxxkwYfBxakqRzFSjC+Q==" saltValue="SuZazvhwN1L4U1KrMMlcvg==" spinCount="100000" sheet="1" objects="1" scenarios="1"/>
  <dataConsolidate/>
  <mergeCells count="140">
    <mergeCell ref="F217:J217"/>
    <mergeCell ref="F218:J218"/>
    <mergeCell ref="K217:M217"/>
    <mergeCell ref="P216:Q216"/>
    <mergeCell ref="F216:J216"/>
    <mergeCell ref="K214:M214"/>
    <mergeCell ref="K215:M215"/>
    <mergeCell ref="K216:M216"/>
    <mergeCell ref="K218:M218"/>
    <mergeCell ref="N216:O216"/>
    <mergeCell ref="N217:O217"/>
    <mergeCell ref="N218:O218"/>
    <mergeCell ref="P217:Q217"/>
    <mergeCell ref="P218:Q218"/>
    <mergeCell ref="N214:O214"/>
    <mergeCell ref="N215:O215"/>
    <mergeCell ref="F215:J215"/>
    <mergeCell ref="P215:Q215"/>
    <mergeCell ref="F208:J208"/>
    <mergeCell ref="K207:O207"/>
    <mergeCell ref="P207:Q207"/>
    <mergeCell ref="R207:U207"/>
    <mergeCell ref="R208:U208"/>
    <mergeCell ref="W208:Y208"/>
    <mergeCell ref="F212:J213"/>
    <mergeCell ref="F214:J214"/>
    <mergeCell ref="P214:Q214"/>
    <mergeCell ref="K208:O208"/>
    <mergeCell ref="P208:Q208"/>
    <mergeCell ref="E211:Y211"/>
    <mergeCell ref="E212:E213"/>
    <mergeCell ref="K213:M213"/>
    <mergeCell ref="N213:O213"/>
    <mergeCell ref="P213:Q213"/>
    <mergeCell ref="K212:Q212"/>
    <mergeCell ref="W207:Y207"/>
    <mergeCell ref="F206:J206"/>
    <mergeCell ref="F207:J207"/>
    <mergeCell ref="W205:Y205"/>
    <mergeCell ref="K204:O204"/>
    <mergeCell ref="E15:H15"/>
    <mergeCell ref="N187:P187"/>
    <mergeCell ref="W204:Y204"/>
    <mergeCell ref="I184:M184"/>
    <mergeCell ref="F204:J204"/>
    <mergeCell ref="F205:J205"/>
    <mergeCell ref="K203:O203"/>
    <mergeCell ref="P203:Q203"/>
    <mergeCell ref="K205:O205"/>
    <mergeCell ref="P205:Q205"/>
    <mergeCell ref="E185:H185"/>
    <mergeCell ref="I178:M178"/>
    <mergeCell ref="I188:M188"/>
    <mergeCell ref="I185:M185"/>
    <mergeCell ref="I180:M180"/>
    <mergeCell ref="E184:H184"/>
    <mergeCell ref="I85:M85"/>
    <mergeCell ref="I114:Y114"/>
    <mergeCell ref="J177:Y177"/>
    <mergeCell ref="I122:M122"/>
    <mergeCell ref="I187:M187"/>
    <mergeCell ref="C174:H174"/>
    <mergeCell ref="I176:M176"/>
    <mergeCell ref="I36:M36"/>
    <mergeCell ref="I69:M69"/>
    <mergeCell ref="I118:M118"/>
    <mergeCell ref="I161:M161"/>
    <mergeCell ref="I79:Y79"/>
    <mergeCell ref="I81:Y81"/>
    <mergeCell ref="I83:M83"/>
    <mergeCell ref="N184:P184"/>
    <mergeCell ref="N185:P185"/>
    <mergeCell ref="N186:P186"/>
    <mergeCell ref="I73:Y73"/>
    <mergeCell ref="D111:Y111"/>
    <mergeCell ref="I112:Y112"/>
    <mergeCell ref="I116:Y116"/>
    <mergeCell ref="I124:M124"/>
    <mergeCell ref="J37:Y37"/>
    <mergeCell ref="J86:Y86"/>
    <mergeCell ref="I120:Y120"/>
    <mergeCell ref="C150:H150"/>
    <mergeCell ref="I153:M153"/>
    <mergeCell ref="I20:M20"/>
    <mergeCell ref="I26:Y26"/>
    <mergeCell ref="I32:Y32"/>
    <mergeCell ref="C13:H13"/>
    <mergeCell ref="I71:Y71"/>
    <mergeCell ref="I63:M63"/>
    <mergeCell ref="C60:H60"/>
    <mergeCell ref="C109:H109"/>
    <mergeCell ref="I34:M34"/>
    <mergeCell ref="C223:H223"/>
    <mergeCell ref="E193:H193"/>
    <mergeCell ref="I193:M193"/>
    <mergeCell ref="E194:H194"/>
    <mergeCell ref="I194:M194"/>
    <mergeCell ref="N194:Q194"/>
    <mergeCell ref="E192:H192"/>
    <mergeCell ref="I192:M192"/>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C198:H198"/>
    <mergeCell ref="I163:Y163"/>
    <mergeCell ref="E186:H186"/>
    <mergeCell ref="I186:M186"/>
    <mergeCell ref="E187:H187"/>
    <mergeCell ref="I155:Y155"/>
    <mergeCell ref="K206:O206"/>
    <mergeCell ref="P206:Q206"/>
    <mergeCell ref="R206:U206"/>
    <mergeCell ref="I157:Y157"/>
    <mergeCell ref="N192:Q192"/>
    <mergeCell ref="N193:Q193"/>
    <mergeCell ref="R205:U205"/>
    <mergeCell ref="I165:M165"/>
    <mergeCell ref="I167:M167"/>
    <mergeCell ref="R203:U203"/>
    <mergeCell ref="W203:Y203"/>
    <mergeCell ref="E202:Y202"/>
    <mergeCell ref="P204:Q204"/>
    <mergeCell ref="R204:U204"/>
    <mergeCell ref="F203:J203"/>
    <mergeCell ref="E188:H188"/>
    <mergeCell ref="N188:P188"/>
    <mergeCell ref="W206:Y206"/>
  </mergeCells>
  <phoneticPr fontId="4"/>
  <conditionalFormatting sqref="I20:M20">
    <cfRule type="expression" dxfId="66" priority="62" stopIfTrue="1">
      <formula>$A20&lt;&gt;0</formula>
    </cfRule>
  </conditionalFormatting>
  <conditionalFormatting sqref="I22:Y22">
    <cfRule type="expression" dxfId="65" priority="61" stopIfTrue="1">
      <formula>$A22&lt;&gt;0</formula>
    </cfRule>
  </conditionalFormatting>
  <conditionalFormatting sqref="I24:Y24">
    <cfRule type="expression" dxfId="64" priority="60" stopIfTrue="1">
      <formula>$A24&lt;&gt;0</formula>
    </cfRule>
  </conditionalFormatting>
  <conditionalFormatting sqref="I26:Y26">
    <cfRule type="expression" dxfId="63" priority="59" stopIfTrue="1">
      <formula>$A26&lt;&gt;0</formula>
    </cfRule>
  </conditionalFormatting>
  <conditionalFormatting sqref="I28:Y28">
    <cfRule type="expression" dxfId="62" priority="58" stopIfTrue="1">
      <formula>$A28&lt;&gt;0</formula>
    </cfRule>
  </conditionalFormatting>
  <conditionalFormatting sqref="I30:Y30">
    <cfRule type="expression" dxfId="61" priority="57" stopIfTrue="1">
      <formula>$A30&lt;&gt;0</formula>
    </cfRule>
  </conditionalFormatting>
  <conditionalFormatting sqref="I32:Y32">
    <cfRule type="expression" dxfId="60" priority="56" stopIfTrue="1">
      <formula>$A32&lt;&gt;0</formula>
    </cfRule>
  </conditionalFormatting>
  <conditionalFormatting sqref="I34:M34">
    <cfRule type="expression" dxfId="59" priority="55" stopIfTrue="1">
      <formula>$A34&lt;&gt;0</formula>
    </cfRule>
  </conditionalFormatting>
  <conditionalFormatting sqref="I36:M36">
    <cfRule type="expression" dxfId="58" priority="54" stopIfTrue="1">
      <formula>$A36&lt;&gt;0</formula>
    </cfRule>
  </conditionalFormatting>
  <conditionalFormatting sqref="I38:Y38">
    <cfRule type="expression" dxfId="57" priority="53" stopIfTrue="1">
      <formula>$A38&lt;&gt;0</formula>
    </cfRule>
  </conditionalFormatting>
  <conditionalFormatting sqref="I40:M40">
    <cfRule type="expression" dxfId="56" priority="52" stopIfTrue="1">
      <formula>$A40&lt;&gt;0</formula>
    </cfRule>
  </conditionalFormatting>
  <conditionalFormatting sqref="I63:M63">
    <cfRule type="expression" dxfId="55" priority="51" stopIfTrue="1">
      <formula>$A63&lt;&gt;0</formula>
    </cfRule>
  </conditionalFormatting>
  <conditionalFormatting sqref="I69:M69">
    <cfRule type="expression" dxfId="54" priority="50" stopIfTrue="1">
      <formula>$A69&lt;&gt;0</formula>
    </cfRule>
  </conditionalFormatting>
  <conditionalFormatting sqref="I71:Y71">
    <cfRule type="expression" dxfId="53" priority="49" stopIfTrue="1">
      <formula>$A71&lt;&gt;0</formula>
    </cfRule>
  </conditionalFormatting>
  <conditionalFormatting sqref="I73:Y73">
    <cfRule type="expression" dxfId="52" priority="48" stopIfTrue="1">
      <formula>$A73&lt;&gt;0</formula>
    </cfRule>
  </conditionalFormatting>
  <conditionalFormatting sqref="I75:Y75">
    <cfRule type="expression" dxfId="51" priority="47" stopIfTrue="1">
      <formula>$A75&lt;&gt;0</formula>
    </cfRule>
  </conditionalFormatting>
  <conditionalFormatting sqref="I77:Y77">
    <cfRule type="expression" dxfId="50" priority="46" stopIfTrue="1">
      <formula>$A77&lt;&gt;0</formula>
    </cfRule>
  </conditionalFormatting>
  <conditionalFormatting sqref="I79:Y79">
    <cfRule type="expression" dxfId="49" priority="45" stopIfTrue="1">
      <formula>$A79&lt;&gt;0</formula>
    </cfRule>
  </conditionalFormatting>
  <conditionalFormatting sqref="I81:Y81">
    <cfRule type="expression" dxfId="48" priority="44" stopIfTrue="1">
      <formula>$A81&lt;&gt;0</formula>
    </cfRule>
  </conditionalFormatting>
  <conditionalFormatting sqref="I83:M83">
    <cfRule type="expression" dxfId="47" priority="43" stopIfTrue="1">
      <formula>$A83&lt;&gt;0</formula>
    </cfRule>
  </conditionalFormatting>
  <conditionalFormatting sqref="P83">
    <cfRule type="expression" dxfId="46" priority="42" stopIfTrue="1">
      <formula>$A84&lt;&gt;0</formula>
    </cfRule>
  </conditionalFormatting>
  <conditionalFormatting sqref="I85:M85">
    <cfRule type="expression" dxfId="45" priority="41" stopIfTrue="1">
      <formula>$A85&lt;&gt;0</formula>
    </cfRule>
  </conditionalFormatting>
  <conditionalFormatting sqref="I87:Y87">
    <cfRule type="expression" dxfId="44" priority="40" stopIfTrue="1">
      <formula>$A87&lt;&gt;0</formula>
    </cfRule>
  </conditionalFormatting>
  <conditionalFormatting sqref="I114:Y114">
    <cfRule type="expression" dxfId="43" priority="39" stopIfTrue="1">
      <formula>$A114&lt;&gt;0</formula>
    </cfRule>
  </conditionalFormatting>
  <conditionalFormatting sqref="I116:Y116">
    <cfRule type="expression" dxfId="42" priority="38" stopIfTrue="1">
      <formula>$A116&lt;&gt;0</formula>
    </cfRule>
  </conditionalFormatting>
  <conditionalFormatting sqref="I120:Y120">
    <cfRule type="expression" dxfId="41" priority="37" stopIfTrue="1">
      <formula>$A120&lt;&gt;0</formula>
    </cfRule>
  </conditionalFormatting>
  <conditionalFormatting sqref="I122:M122">
    <cfRule type="expression" dxfId="40" priority="36" stopIfTrue="1">
      <formula>$A122&lt;&gt;0</formula>
    </cfRule>
  </conditionalFormatting>
  <conditionalFormatting sqref="I124:M124">
    <cfRule type="expression" dxfId="39" priority="35" stopIfTrue="1">
      <formula>$A124&lt;&gt;0</formula>
    </cfRule>
  </conditionalFormatting>
  <conditionalFormatting sqref="I126:Y126">
    <cfRule type="expression" dxfId="38" priority="34" stopIfTrue="1">
      <formula>$A126&lt;&gt;0</formula>
    </cfRule>
  </conditionalFormatting>
  <conditionalFormatting sqref="I153:M153">
    <cfRule type="expression" dxfId="37" priority="33" stopIfTrue="1">
      <formula>$A153&lt;&gt;0</formula>
    </cfRule>
  </conditionalFormatting>
  <conditionalFormatting sqref="I155:Y155">
    <cfRule type="expression" dxfId="36" priority="32" stopIfTrue="1">
      <formula>$A155&lt;&gt;0</formula>
    </cfRule>
  </conditionalFormatting>
  <conditionalFormatting sqref="I157:Y157">
    <cfRule type="expression" dxfId="35" priority="31" stopIfTrue="1">
      <formula>$A157&lt;&gt;0</formula>
    </cfRule>
  </conditionalFormatting>
  <conditionalFormatting sqref="I159:M159">
    <cfRule type="expression" dxfId="34" priority="30" stopIfTrue="1">
      <formula>$A159&lt;&gt;0</formula>
    </cfRule>
  </conditionalFormatting>
  <conditionalFormatting sqref="I161:M161">
    <cfRule type="expression" dxfId="33" priority="29" stopIfTrue="1">
      <formula>$A161&lt;&gt;0</formula>
    </cfRule>
  </conditionalFormatting>
  <conditionalFormatting sqref="I163:Y163">
    <cfRule type="expression" dxfId="32" priority="28" stopIfTrue="1">
      <formula>$A163&lt;&gt;0</formula>
    </cfRule>
  </conditionalFormatting>
  <conditionalFormatting sqref="I165:M165">
    <cfRule type="expression" dxfId="31" priority="27" stopIfTrue="1">
      <formula>$A165&lt;&gt;0</formula>
    </cfRule>
  </conditionalFormatting>
  <conditionalFormatting sqref="I167:M167">
    <cfRule type="expression" dxfId="30" priority="26" stopIfTrue="1">
      <formula>$A167&lt;&gt;0</formula>
    </cfRule>
  </conditionalFormatting>
  <conditionalFormatting sqref="I169:Y169">
    <cfRule type="expression" dxfId="29" priority="25" stopIfTrue="1">
      <formula>$A169&lt;&gt;0</formula>
    </cfRule>
  </conditionalFormatting>
  <conditionalFormatting sqref="I176:M176">
    <cfRule type="expression" dxfId="28" priority="24" stopIfTrue="1">
      <formula>$A176&lt;&gt;0</formula>
    </cfRule>
  </conditionalFormatting>
  <conditionalFormatting sqref="I178:M178">
    <cfRule type="expression" dxfId="27" priority="23" stopIfTrue="1">
      <formula>$A178&lt;&gt;0</formula>
    </cfRule>
  </conditionalFormatting>
  <conditionalFormatting sqref="I180:M180">
    <cfRule type="expression" dxfId="26" priority="22" stopIfTrue="1">
      <formula>$A180&lt;&gt;0</formula>
    </cfRule>
  </conditionalFormatting>
  <conditionalFormatting sqref="I185:M185">
    <cfRule type="expression" dxfId="25" priority="21" stopIfTrue="1">
      <formula>TRIM($I185)=""</formula>
    </cfRule>
  </conditionalFormatting>
  <conditionalFormatting sqref="N185:P185">
    <cfRule type="expression" dxfId="24" priority="20" stopIfTrue="1">
      <formula>AND($I63="する",TRIM($N185)="")</formula>
    </cfRule>
  </conditionalFormatting>
  <conditionalFormatting sqref="I186:M186">
    <cfRule type="expression" dxfId="23" priority="19" stopIfTrue="1">
      <formula>TRIM($I186)=""</formula>
    </cfRule>
  </conditionalFormatting>
  <conditionalFormatting sqref="N186:P186">
    <cfRule type="expression" dxfId="22" priority="18" stopIfTrue="1">
      <formula>AND($I63="する",TRIM($N186)="")</formula>
    </cfRule>
  </conditionalFormatting>
  <conditionalFormatting sqref="I187:M187">
    <cfRule type="expression" dxfId="21" priority="17" stopIfTrue="1">
      <formula>TRIM($I187)=""</formula>
    </cfRule>
  </conditionalFormatting>
  <conditionalFormatting sqref="N187:P187">
    <cfRule type="expression" dxfId="20" priority="16" stopIfTrue="1">
      <formula>AND($I63="する",TRIM($N187)="")</formula>
    </cfRule>
  </conditionalFormatting>
  <conditionalFormatting sqref="I193:M193">
    <cfRule type="expression" dxfId="19" priority="15" stopIfTrue="1">
      <formula>TRIM($I193)=""</formula>
    </cfRule>
  </conditionalFormatting>
  <conditionalFormatting sqref="N193:Q193">
    <cfRule type="expression" dxfId="18" priority="14" stopIfTrue="1">
      <formula>AND($I193="有", TRIM($N193)="")</formula>
    </cfRule>
  </conditionalFormatting>
  <conditionalFormatting sqref="I194:M194">
    <cfRule type="expression" dxfId="17" priority="13" stopIfTrue="1">
      <formula>TRIM($I194)=""</formula>
    </cfRule>
  </conditionalFormatting>
  <conditionalFormatting sqref="N194:Q194">
    <cfRule type="expression" dxfId="16" priority="12" stopIfTrue="1">
      <formula>AND($I194="有", TRIM($N194)="")</formula>
    </cfRule>
  </conditionalFormatting>
  <conditionalFormatting sqref="F204:J204">
    <cfRule type="expression" dxfId="15" priority="11" stopIfTrue="1">
      <formula>TRIM($F204)=""</formula>
    </cfRule>
  </conditionalFormatting>
  <conditionalFormatting sqref="K204:O204">
    <cfRule type="expression" dxfId="14" priority="10" stopIfTrue="1">
      <formula>AND(TRIM($F204)="71 その他",TRIM($K204)="")</formula>
    </cfRule>
  </conditionalFormatting>
  <conditionalFormatting sqref="P204:Q204">
    <cfRule type="expression" dxfId="13" priority="9" stopIfTrue="1">
      <formula>AND(TRIM($F204)&lt;&gt;"",TRIM($P204)="")</formula>
    </cfRule>
  </conditionalFormatting>
  <conditionalFormatting sqref="K205:O205">
    <cfRule type="expression" dxfId="12" priority="8" stopIfTrue="1">
      <formula>AND(TRIM($F205)="71 その他",TRIM($K205)="")</formula>
    </cfRule>
  </conditionalFormatting>
  <conditionalFormatting sqref="P205:Q205">
    <cfRule type="expression" dxfId="11" priority="7" stopIfTrue="1">
      <formula>AND(TRIM($F205)&lt;&gt;"",TRIM($P205)="")</formula>
    </cfRule>
  </conditionalFormatting>
  <conditionalFormatting sqref="K206:O206">
    <cfRule type="expression" dxfId="10" priority="6" stopIfTrue="1">
      <formula>AND(TRIM($F206)="71 その他",TRIM($K206)="")</formula>
    </cfRule>
  </conditionalFormatting>
  <conditionalFormatting sqref="P206:Q206">
    <cfRule type="expression" dxfId="9" priority="5" stopIfTrue="1">
      <formula>AND(TRIM($F206)&lt;&gt;"",TRIM($P206)="")</formula>
    </cfRule>
  </conditionalFormatting>
  <conditionalFormatting sqref="K207:O207">
    <cfRule type="expression" dxfId="8" priority="4" stopIfTrue="1">
      <formula>AND(TRIM($F207)="71 その他",TRIM($K207)="")</formula>
    </cfRule>
  </conditionalFormatting>
  <conditionalFormatting sqref="P207:Q207">
    <cfRule type="expression" dxfId="7" priority="3" stopIfTrue="1">
      <formula>AND(TRIM($F207)&lt;&gt;"",TRIM($P207)="")</formula>
    </cfRule>
  </conditionalFormatting>
  <conditionalFormatting sqref="K208:O208">
    <cfRule type="expression" dxfId="6" priority="2" stopIfTrue="1">
      <formula>AND(TRIM($F208)="71 その他",TRIM($K208)="")</formula>
    </cfRule>
  </conditionalFormatting>
  <conditionalFormatting sqref="P208:Q208">
    <cfRule type="expression" dxfId="5" priority="1" stopIfTrue="1">
      <formula>AND(TRIM($F208)&lt;&gt;"",TRIM($P208)="")</formula>
    </cfRule>
  </conditionalFormatting>
  <dataValidations count="88">
    <dataValidation imeMode="hiragana" allowBlank="1" showInputMessage="1" showErrorMessage="1" sqref="K204:O204 R204:U204 K205:O205 R205:U205 K206:O206 R206:U206 K207:O207 R207:U207 K208:O208 R208:U208" xr:uid="{777A23DB-3FCD-4BFD-B16F-EB9B8E8ED872}"/>
    <dataValidation imeMode="halfAlpha" allowBlank="1" showInputMessage="1" showErrorMessage="1" sqref="V204 V205 V206 V207 V208" xr:uid="{298B1DD5-BFAD-4C02-B2C1-FF51FEB925EB}"/>
    <dataValidation imeMode="hiragana" allowBlank="1" showInputMessage="1" showErrorMessage="1" sqref="I22:Y22" xr:uid="{97C28AE3-7B64-4E54-BB9B-13DBC555CDE1}"/>
    <dataValidation type="whole" imeMode="halfAlpha" allowBlank="1" showInputMessage="1" showErrorMessage="1" error="7桁の数字を入力してください" sqref="I20:M20" xr:uid="{1E6BDE75-549C-4545-A299-4C5F371CFE32}">
      <formula1>0</formula1>
      <formula2>9999999</formula2>
    </dataValidation>
    <dataValidation imeMode="fullKatakana" allowBlank="1" showInputMessage="1" showErrorMessage="1" sqref="I24:Y24" xr:uid="{B0A47AAF-E74B-437C-8BD7-901EEAC4A49C}"/>
    <dataValidation imeMode="hiragana" allowBlank="1" showInputMessage="1" showErrorMessage="1" sqref="I26:Y26" xr:uid="{55D6AAF9-4E43-4E8B-A768-47FE220486AB}"/>
    <dataValidation imeMode="hiragana" allowBlank="1" showInputMessage="1" showErrorMessage="1" sqref="I28:Y28" xr:uid="{FFF8CE12-5045-4CF3-8FCD-EDA3D8375DD6}"/>
    <dataValidation imeMode="fullKatakana" allowBlank="1" showInputMessage="1" showErrorMessage="1" sqref="I30:Y30" xr:uid="{DB576FCF-6C8C-4D37-8AE8-5FEDA78F6B7F}"/>
    <dataValidation imeMode="hiragana" allowBlank="1" showInputMessage="1" showErrorMessage="1" sqref="I32:Y32" xr:uid="{076E79CC-3B7A-4FF6-BAC9-3A0BEA6AA050}"/>
    <dataValidation imeMode="halfAlpha" allowBlank="1" showInputMessage="1" showErrorMessage="1" sqref="I34:M34" xr:uid="{06CB8241-8B1A-4D1A-A246-330D8BE9B1F2}"/>
    <dataValidation imeMode="halfAlpha" allowBlank="1" showInputMessage="1" showErrorMessage="1" sqref="P34" xr:uid="{D4FB56EA-8630-44D9-9AFB-77B911A32E02}"/>
    <dataValidation imeMode="halfAlpha" allowBlank="1" showInputMessage="1" showErrorMessage="1" sqref="I36:M36" xr:uid="{31803D8C-D05C-4122-8528-64D93F9952B6}"/>
    <dataValidation imeMode="halfAlpha" allowBlank="1" showInputMessage="1" showErrorMessage="1" sqref="I38:Y38" xr:uid="{49B50A5B-4E49-43D8-896E-DE22F483D41B}"/>
    <dataValidation type="list" imeMode="halfAlpha" allowBlank="1" showInputMessage="1" showErrorMessage="1" error="リストから選択してください" sqref="I40:M40" xr:uid="{FCDB8509-E953-4462-8502-FE9FF7174D5B}">
      <formula1>"一致する,一致しない"</formula1>
    </dataValidation>
    <dataValidation type="list" imeMode="halfAlpha" allowBlank="1" showInputMessage="1" showErrorMessage="1" error="リストから選択してください" sqref="I63:M63" xr:uid="{9697AB6B-6ED2-4BBD-B27D-A299987EC49E}">
      <formula1>"しない,する"</formula1>
    </dataValidation>
    <dataValidation type="whole" imeMode="halfAlpha" allowBlank="1" showInputMessage="1" showErrorMessage="1" error="7桁の数字を入力してください" sqref="I69:M69" xr:uid="{A7D7A675-2E09-4D9A-8E64-4E0615D4A4B2}">
      <formula1>0</formula1>
      <formula2>9999999</formula2>
    </dataValidation>
    <dataValidation imeMode="hiragana" allowBlank="1" showInputMessage="1" showErrorMessage="1" sqref="I71:Y71" xr:uid="{A35B215D-56D4-4BDC-9B82-6C4245AA2BAC}"/>
    <dataValidation imeMode="fullKatakana" allowBlank="1" showInputMessage="1" showErrorMessage="1" sqref="I73:Y73" xr:uid="{3A29833C-F6D4-4113-8BD6-D33937D755F7}"/>
    <dataValidation imeMode="hiragana" allowBlank="1" showInputMessage="1" showErrorMessage="1" sqref="I75:Y75" xr:uid="{19CD7473-FB23-4256-AFF0-E0352F673385}"/>
    <dataValidation imeMode="hiragana" allowBlank="1" showInputMessage="1" showErrorMessage="1" sqref="I77:Y77" xr:uid="{30C6E0AB-7D7B-4541-8244-8F3B8CD00D29}"/>
    <dataValidation imeMode="fullKatakana" allowBlank="1" showInputMessage="1" showErrorMessage="1" sqref="I79:Y79" xr:uid="{FC15A4B5-1B1D-498F-92BA-C20A10EDBDB5}"/>
    <dataValidation imeMode="hiragana" allowBlank="1" showInputMessage="1" showErrorMessage="1" sqref="I81:Y81" xr:uid="{A00E6047-0D12-4CAC-B17E-C0BB8D5BDC04}"/>
    <dataValidation imeMode="halfAlpha" allowBlank="1" showInputMessage="1" showErrorMessage="1" sqref="I83:M83" xr:uid="{5F58D864-212B-4AB3-8DC8-A55065A541C5}"/>
    <dataValidation imeMode="halfAlpha" allowBlank="1" showInputMessage="1" showErrorMessage="1" sqref="P83" xr:uid="{D1FB57B2-A2B6-4D51-B2CC-41ACAAED612C}"/>
    <dataValidation imeMode="halfAlpha" allowBlank="1" showInputMessage="1" showErrorMessage="1" sqref="I85:M85" xr:uid="{9AE77FDF-4F94-4A85-871F-94FD5232B19E}"/>
    <dataValidation imeMode="halfAlpha" allowBlank="1" showInputMessage="1" showErrorMessage="1" sqref="I87:Y87" xr:uid="{364A77BD-B14A-4CB8-978D-02FE3D16DEE6}"/>
    <dataValidation imeMode="hiragana" allowBlank="1" showInputMessage="1" showErrorMessage="1" sqref="I112:Y112" xr:uid="{E47D7C12-D020-438D-A503-46A304D9B412}"/>
    <dataValidation imeMode="fullKatakana" allowBlank="1" showInputMessage="1" showErrorMessage="1" sqref="I114:Y114" xr:uid="{1F24C32D-AE9F-4209-9C17-52019E6386C9}"/>
    <dataValidation imeMode="hiragana" allowBlank="1" showInputMessage="1" showErrorMessage="1" sqref="I116:Y116" xr:uid="{93179A75-11CE-4C66-9188-4490E6252FAD}"/>
    <dataValidation type="whole" imeMode="halfAlpha" allowBlank="1" showInputMessage="1" showErrorMessage="1" error="7桁の数字を入力してください" sqref="I118:M118" xr:uid="{47BF2B49-080E-44BB-A8D3-30F60FF26C4B}">
      <formula1>0</formula1>
      <formula2>9999999</formula2>
    </dataValidation>
    <dataValidation imeMode="hiragana" allowBlank="1" showInputMessage="1" showErrorMessage="1" sqref="I120:Y120" xr:uid="{5797919E-0605-4145-9BC8-CFB66440FC1C}"/>
    <dataValidation imeMode="halfAlpha" allowBlank="1" showInputMessage="1" showErrorMessage="1" sqref="I122:M122" xr:uid="{0983AFE0-BA48-41DE-8646-14B7C17E0A35}"/>
    <dataValidation imeMode="halfAlpha" allowBlank="1" showInputMessage="1" showErrorMessage="1" sqref="P122" xr:uid="{3F054250-43B1-4A83-8019-9519F88D6D41}"/>
    <dataValidation imeMode="halfAlpha" allowBlank="1" showInputMessage="1" showErrorMessage="1" sqref="I124:M124" xr:uid="{705B9084-9C4D-4EB0-8BB3-72D002481FDF}"/>
    <dataValidation imeMode="halfAlpha" allowBlank="1" showInputMessage="1" showErrorMessage="1" sqref="I126:Y126" xr:uid="{4EE8DBB5-BAEB-4BA2-A786-7B6D3AD29405}"/>
    <dataValidation type="list" imeMode="halfAlpha" allowBlank="1" showInputMessage="1" showErrorMessage="1" error="リストから選択してください" sqref="I153:M153" xr:uid="{9259CBD1-5BE3-4CA1-8908-FDEBC11BC3B7}">
      <formula1>"しない,する"</formula1>
    </dataValidation>
    <dataValidation imeMode="fullKatakana" allowBlank="1" showInputMessage="1" showErrorMessage="1" sqref="I155:Y155" xr:uid="{C64C4D79-BEA6-4112-AC18-76EE88E540EE}"/>
    <dataValidation imeMode="hiragana" allowBlank="1" showInputMessage="1" showErrorMessage="1" sqref="I157:Y157" xr:uid="{9DD57758-6F4F-4958-B1F8-5F20988D5119}"/>
    <dataValidation imeMode="halfAlpha" allowBlank="1" showInputMessage="1" showErrorMessage="1" sqref="I159:M159" xr:uid="{EAB486B1-A83D-4FC1-BEA1-4FC0287506EB}"/>
    <dataValidation type="whole" imeMode="halfAlpha" allowBlank="1" showInputMessage="1" showErrorMessage="1" error="7桁の数字を入力してください" sqref="I161:M161" xr:uid="{0F031C48-8ABE-48DC-BDFA-0904B97AE8E4}">
      <formula1>0</formula1>
      <formula2>9999999</formula2>
    </dataValidation>
    <dataValidation imeMode="hiragana" allowBlank="1" showInputMessage="1" showErrorMessage="1" sqref="I163:Y163" xr:uid="{9918DB48-F9AF-4728-9793-5FA314F7A9E8}"/>
    <dataValidation imeMode="halfAlpha" allowBlank="1" showInputMessage="1" showErrorMessage="1" sqref="I165:M165" xr:uid="{3805CD2A-E5BE-4CCA-98EF-DEDA54816B24}"/>
    <dataValidation imeMode="halfAlpha" allowBlank="1" showInputMessage="1" showErrorMessage="1" sqref="I167:M167" xr:uid="{5BA027B0-F8C4-4779-B8E1-00318D8E2E38}"/>
    <dataValidation imeMode="halfAlpha" allowBlank="1" showInputMessage="1" showErrorMessage="1" sqref="I169:Y169" xr:uid="{6C3646FC-C1D2-4E5E-B14B-EC248B3D34F5}"/>
    <dataValidation type="whole" imeMode="halfAlpha" allowBlank="1" showInputMessage="1" showErrorMessage="1" error="有効な数字を入力してください" sqref="I176:M176" xr:uid="{DF6748C8-2CEA-4AA9-880D-C2AE9B485386}">
      <formula1>0</formula1>
      <formula2>9999999999</formula2>
    </dataValidation>
    <dataValidation type="whole" imeMode="halfAlpha" allowBlank="1" showInputMessage="1" showErrorMessage="1" error="有効な数字を入力してください。10兆円以上になる場合は、9,999,999,999と入力してください" sqref="I178:M178" xr:uid="{37AA3949-87D1-45E0-85FE-35642DFE653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0:M180" xr:uid="{0322544F-3771-4E7D-BFF0-0823984445DE}">
      <formula1>-9999999999</formula1>
      <formula2>9999999999</formula2>
    </dataValidation>
    <dataValidation type="whole" imeMode="halfAlpha" allowBlank="1" showInputMessage="1" showErrorMessage="1" error="有効な数字を入力してください" sqref="I185:M185" xr:uid="{7801D0C3-DB41-4CDD-847A-883C897BE9A6}">
      <formula1>0</formula1>
      <formula2>9999999999</formula2>
    </dataValidation>
    <dataValidation type="whole" imeMode="halfAlpha" allowBlank="1" showInputMessage="1" showErrorMessage="1" error="有効な数字を入力してください" sqref="N185:P185" xr:uid="{D947B4D8-CC47-407A-AC5A-1FAAA93BCCDF}">
      <formula1>0</formula1>
      <formula2>9999999999</formula2>
    </dataValidation>
    <dataValidation type="whole" imeMode="halfAlpha" allowBlank="1" showInputMessage="1" showErrorMessage="1" error="有効な数字を入力してください" sqref="I186:M186" xr:uid="{B51D37E0-4A29-4CA9-BF4D-D2F38B28687F}">
      <formula1>0</formula1>
      <formula2>9999999999</formula2>
    </dataValidation>
    <dataValidation type="whole" imeMode="halfAlpha" allowBlank="1" showInputMessage="1" showErrorMessage="1" error="有効な数字を入力してください" sqref="N186:P186" xr:uid="{F087696E-DFDC-4D77-A066-E786222B283E}">
      <formula1>0</formula1>
      <formula2>9999999999</formula2>
    </dataValidation>
    <dataValidation type="whole" imeMode="halfAlpha" allowBlank="1" showInputMessage="1" showErrorMessage="1" error="有効な数字を入力してください" sqref="I187:M187" xr:uid="{9A47D9D5-9262-4F6B-900D-8CD49B3333AA}">
      <formula1>0</formula1>
      <formula2>9999999999</formula2>
    </dataValidation>
    <dataValidation type="whole" imeMode="halfAlpha" allowBlank="1" showInputMessage="1" showErrorMessage="1" error="有効な数字を入力してください" sqref="N187:P187" xr:uid="{3792FB2F-8835-4B10-B949-E9748A01FD90}">
      <formula1>0</formula1>
      <formula2>9999999999</formula2>
    </dataValidation>
    <dataValidation allowBlank="1" showInputMessage="1" showErrorMessage="1" sqref="I188:M188 N188:P188 B204 B205 B206 B207 B208 B214 F214:J214 B215 F215:J215 B216 F216:J216 B217 F217:J217 B218 F218:J218 B225" xr:uid="{53AC4FFB-ADA1-48DB-BD07-876F1F448E4D}"/>
    <dataValidation type="list" imeMode="halfAlpha" allowBlank="1" showInputMessage="1" showErrorMessage="1" error="リストから選択してください" sqref="I193:M193" xr:uid="{0B23C97A-E8F8-4FC4-A171-202F91D4D5A2}">
      <formula1>"有,無"</formula1>
    </dataValidation>
    <dataValidation type="date" imeMode="halfAlpha" allowBlank="1" showInputMessage="1" showErrorMessage="1" error="有効な日付を入力してください" sqref="N193:Q193" xr:uid="{A592ED06-FC09-4DA0-92D5-3C3E75C7BD92}">
      <formula1>92</formula1>
      <formula2>73415</formula2>
    </dataValidation>
    <dataValidation type="list" imeMode="halfAlpha" allowBlank="1" showInputMessage="1" showErrorMessage="1" error="リストから選択してください" sqref="I194:M194" xr:uid="{C523992F-26FE-4445-B579-1D56AB21D1D3}">
      <formula1>"有,無"</formula1>
    </dataValidation>
    <dataValidation type="date" imeMode="halfAlpha" allowBlank="1" showInputMessage="1" showErrorMessage="1" error="有効な日付を入力してください" sqref="N194:Q194" xr:uid="{E5958017-BD32-478E-84B1-8C51317CD738}">
      <formula1>92</formula1>
      <formula2>73415</formula2>
    </dataValidation>
    <dataValidation type="list" imeMode="halfAlpha" allowBlank="1" showInputMessage="1" showErrorMessage="1" error="リストから選択してください" sqref="F204:J204" xr:uid="{A5B435E2-9922-4497-BB17-18D8F48D385A}">
      <formula1>業種名リスト</formula1>
    </dataValidation>
    <dataValidation type="whole" imeMode="halfAlpha" allowBlank="1" showInputMessage="1" showErrorMessage="1" error="有効な数字を入力してください。10兆円以上になる場合は、9,999,999,999と入力してください" sqref="P204:Q204" xr:uid="{9256F49B-5143-4CA2-9E2F-63DCB1ECF7F3}">
      <formula1>-9999999999</formula1>
      <formula2>9999999999</formula2>
    </dataValidation>
    <dataValidation type="date" imeMode="halfAlpha" allowBlank="1" showInputMessage="1" showErrorMessage="1" error="有効な日付を入力してください" sqref="W204:Y204" xr:uid="{245476A6-C7C7-4CC4-BB7F-A680174AC47F}">
      <formula1>92</formula1>
      <formula2>73415</formula2>
    </dataValidation>
    <dataValidation type="list" imeMode="halfAlpha" allowBlank="1" showInputMessage="1" showErrorMessage="1" error="リストから選択してください" sqref="F205:J205" xr:uid="{DB81D7E6-5686-4EB9-B39E-05130C3A0781}">
      <formula1>業種名リスト</formula1>
    </dataValidation>
    <dataValidation type="whole" imeMode="halfAlpha" allowBlank="1" showInputMessage="1" showErrorMessage="1" error="有効な数字を入力してください。10兆円以上になる場合は、9,999,999,999と入力してください" sqref="P205:Q205" xr:uid="{B4F48468-169A-4F9B-8DAE-CBFA2BA540B6}">
      <formula1>-9999999999</formula1>
      <formula2>9999999999</formula2>
    </dataValidation>
    <dataValidation type="date" imeMode="halfAlpha" allowBlank="1" showInputMessage="1" showErrorMessage="1" error="有効な日付を入力してください" sqref="W205:Y205" xr:uid="{382E036C-735F-418E-BA89-9B25C2073CD2}">
      <formula1>92</formula1>
      <formula2>73415</formula2>
    </dataValidation>
    <dataValidation type="list" imeMode="halfAlpha" allowBlank="1" showInputMessage="1" showErrorMessage="1" error="リストから選択してください" sqref="F206:J206" xr:uid="{1440755E-022D-43FF-9735-9328A74133FF}">
      <formula1>業種名リスト</formula1>
    </dataValidation>
    <dataValidation type="whole" imeMode="halfAlpha" allowBlank="1" showInputMessage="1" showErrorMessage="1" error="有効な数字を入力してください。10兆円以上になる場合は、9,999,999,999と入力してください" sqref="P206:Q206" xr:uid="{C5996FCB-1D2B-40BF-82BA-3E76707B0076}">
      <formula1>-9999999999</formula1>
      <formula2>9999999999</formula2>
    </dataValidation>
    <dataValidation type="date" imeMode="halfAlpha" allowBlank="1" showInputMessage="1" showErrorMessage="1" error="有効な日付を入力してください" sqref="W206:Y206" xr:uid="{5DCA4456-D1DB-428A-AF98-048A4F59D29B}">
      <formula1>92</formula1>
      <formula2>73415</formula2>
    </dataValidation>
    <dataValidation type="list" imeMode="halfAlpha" allowBlank="1" showInputMessage="1" showErrorMessage="1" error="リストから選択してください" sqref="F207:J207" xr:uid="{BDAD2507-A0E2-4581-8A83-0D3083E57A2A}">
      <formula1>業種名リスト</formula1>
    </dataValidation>
    <dataValidation type="whole" imeMode="halfAlpha" allowBlank="1" showInputMessage="1" showErrorMessage="1" error="有効な数字を入力してください。10兆円以上になる場合は、9,999,999,999と入力してください" sqref="P207:Q207" xr:uid="{39BD6BA3-3772-4201-95BD-67E2AFBC3723}">
      <formula1>-9999999999</formula1>
      <formula2>9999999999</formula2>
    </dataValidation>
    <dataValidation type="date" imeMode="halfAlpha" allowBlank="1" showInputMessage="1" showErrorMessage="1" error="有効な日付を入力してください" sqref="W207:Y207" xr:uid="{52E75C1A-2373-4ADC-80C7-0B3BA8BB523A}">
      <formula1>92</formula1>
      <formula2>73415</formula2>
    </dataValidation>
    <dataValidation type="list" imeMode="halfAlpha" allowBlank="1" showInputMessage="1" showErrorMessage="1" error="リストから選択してください" sqref="F208:J208" xr:uid="{45E66D23-C364-420E-9964-EEB808EAF6FC}">
      <formula1>業種名リスト</formula1>
    </dataValidation>
    <dataValidation type="whole" imeMode="halfAlpha" allowBlank="1" showInputMessage="1" showErrorMessage="1" error="有効な数字を入力してください。10兆円以上になる場合は、9,999,999,999と入力してください" sqref="P208:Q208" xr:uid="{BC766BD6-1547-4652-97DE-163B09B4D05E}">
      <formula1>-9999999999</formula1>
      <formula2>9999999999</formula2>
    </dataValidation>
    <dataValidation type="date" imeMode="halfAlpha" allowBlank="1" showInputMessage="1" showErrorMessage="1" error="有効な日付を入力してください" sqref="W208:Y208" xr:uid="{BBF4E80B-59AD-4706-852D-2D428CB7EA6F}">
      <formula1>92</formula1>
      <formula2>73415</formula2>
    </dataValidation>
    <dataValidation type="whole" imeMode="halfAlpha" allowBlank="1" showInputMessage="1" showErrorMessage="1" error="有効な数字を入力してください" sqref="K214:M214" xr:uid="{6E21D669-D5B8-49F0-9F62-9722AF5107FF}">
      <formula1>0</formula1>
      <formula2>9999999999</formula2>
    </dataValidation>
    <dataValidation type="whole" imeMode="halfAlpha" allowBlank="1" showInputMessage="1" showErrorMessage="1" error="有効な数字を入力してください" sqref="N214:O214" xr:uid="{65BD0453-5E37-4E5F-B121-77D5CBCB97A4}">
      <formula1>0</formula1>
      <formula2>9999999999</formula2>
    </dataValidation>
    <dataValidation type="whole" imeMode="halfAlpha" allowBlank="1" showInputMessage="1" showErrorMessage="1" error="有効な数字を入力してください" sqref="P214:Q214" xr:uid="{A6780276-F570-42FC-841E-FB3D090BE2C8}">
      <formula1>0</formula1>
      <formula2>9999999999</formula2>
    </dataValidation>
    <dataValidation type="whole" imeMode="halfAlpha" allowBlank="1" showInputMessage="1" showErrorMessage="1" error="有効な数字を入力してください" sqref="K215:M215" xr:uid="{07B9AE6B-0099-4969-8800-4391D83F69F6}">
      <formula1>0</formula1>
      <formula2>9999999999</formula2>
    </dataValidation>
    <dataValidation type="whole" imeMode="halfAlpha" allowBlank="1" showInputMessage="1" showErrorMessage="1" error="有効な数字を入力してください" sqref="N215:O215" xr:uid="{A1D4E8BA-AEFF-4057-B149-912B6F9B2C64}">
      <formula1>0</formula1>
      <formula2>9999999999</formula2>
    </dataValidation>
    <dataValidation type="whole" imeMode="halfAlpha" allowBlank="1" showInputMessage="1" showErrorMessage="1" error="有効な数字を入力してください" sqref="P215:Q215" xr:uid="{6D833E4C-CA13-4DB7-9C3C-EC445FBE13D3}">
      <formula1>0</formula1>
      <formula2>9999999999</formula2>
    </dataValidation>
    <dataValidation type="whole" imeMode="halfAlpha" allowBlank="1" showInputMessage="1" showErrorMessage="1" error="有効な数字を入力してください" sqref="K216:M216" xr:uid="{C6EFD2DC-BE35-418A-A5A7-E10108A4FC61}">
      <formula1>0</formula1>
      <formula2>9999999999</formula2>
    </dataValidation>
    <dataValidation type="whole" imeMode="halfAlpha" allowBlank="1" showInputMessage="1" showErrorMessage="1" error="有効な数字を入力してください" sqref="N216:O216" xr:uid="{91F5F176-605D-4252-B2E7-6CEB06CD9F81}">
      <formula1>0</formula1>
      <formula2>9999999999</formula2>
    </dataValidation>
    <dataValidation type="whole" imeMode="halfAlpha" allowBlank="1" showInputMessage="1" showErrorMessage="1" error="有効な数字を入力してください" sqref="P216:Q216" xr:uid="{67AC6B3F-5E0B-4ADA-857F-977C0E95B4F2}">
      <formula1>0</formula1>
      <formula2>9999999999</formula2>
    </dataValidation>
    <dataValidation type="whole" imeMode="halfAlpha" allowBlank="1" showInputMessage="1" showErrorMessage="1" error="有効な数字を入力してください" sqref="K217:M217" xr:uid="{3386FA47-F7E3-4952-BE47-2D086ADD8F4A}">
      <formula1>0</formula1>
      <formula2>9999999999</formula2>
    </dataValidation>
    <dataValidation type="whole" imeMode="halfAlpha" allowBlank="1" showInputMessage="1" showErrorMessage="1" error="有効な数字を入力してください" sqref="N217:O217" xr:uid="{42BBC901-AB31-4611-80A1-BB18711F08E7}">
      <formula1>0</formula1>
      <formula2>9999999999</formula2>
    </dataValidation>
    <dataValidation type="whole" imeMode="halfAlpha" allowBlank="1" showInputMessage="1" showErrorMessage="1" error="有効な数字を入力してください" sqref="P217:Q217" xr:uid="{7ACAB8A3-EB24-45CD-B3E6-E2A0E395CB14}">
      <formula1>0</formula1>
      <formula2>9999999999</formula2>
    </dataValidation>
    <dataValidation type="whole" imeMode="halfAlpha" allowBlank="1" showInputMessage="1" showErrorMessage="1" error="有効な数字を入力してください" sqref="K218:M218" xr:uid="{8C967549-EBC4-43E3-ABB8-073564C5F202}">
      <formula1>0</formula1>
      <formula2>9999999999</formula2>
    </dataValidation>
    <dataValidation type="whole" imeMode="halfAlpha" allowBlank="1" showInputMessage="1" showErrorMessage="1" error="有効な数字を入力してください" sqref="N218:O218" xr:uid="{B541AC64-4128-4946-80C1-850872686560}">
      <formula1>0</formula1>
      <formula2>9999999999</formula2>
    </dataValidation>
    <dataValidation type="whole" imeMode="halfAlpha" allowBlank="1" showInputMessage="1" showErrorMessage="1" error="有効な数字を入力してください" sqref="P218:Q218" xr:uid="{5DDFB6D0-D054-4776-A4A4-A7E98FBBF039}">
      <formula1>0</formula1>
      <formula2>9999999999</formula2>
    </dataValidation>
  </dataValidations>
  <pageMargins left="0.19685039370078741" right="0.19685039370078741" top="0.39370078740157483" bottom="0.19685039370078741" header="0.19685039370078741" footer="0.19685039370078741"/>
  <pageSetup paperSize="9" scale="69" fitToHeight="0" orientation="portrait" r:id="rId1"/>
  <headerFooter>
    <oddHeader>&amp;R&amp;8&amp;P/&amp;N</oddHeader>
  </headerFooter>
  <ignoredErrors>
    <ignoredError sqref="E204:E208 E214:E2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8E6CC-CA50-4C8D-A5C4-D44B61EFC952}">
  <sheetPr codeName="Sheet3"/>
  <dimension ref="A1:M58"/>
  <sheetViews>
    <sheetView showGridLines="0" zoomScaleNormal="100" workbookViewId="0">
      <pane ySplit="8" topLeftCell="A9" activePane="bottomLeft" state="frozen"/>
      <selection pane="bottomLeft" activeCell="B1" sqref="B1"/>
    </sheetView>
  </sheetViews>
  <sheetFormatPr defaultColWidth="2.375" defaultRowHeight="13.5" x14ac:dyDescent="0.15"/>
  <cols>
    <col min="1" max="1" width="9.375" style="281" hidden="1" customWidth="1"/>
    <col min="2" max="3" width="3.75" style="285" customWidth="1"/>
    <col min="4" max="4" width="16.75" style="285" customWidth="1"/>
    <col min="5" max="6" width="22.625" style="285" customWidth="1"/>
    <col min="7" max="7" width="6" style="285" customWidth="1"/>
    <col min="8" max="8" width="19.75" style="285" customWidth="1"/>
    <col min="9" max="9" width="14.875" style="285" customWidth="1"/>
    <col min="10" max="10" width="38.375" style="285" hidden="1" customWidth="1"/>
    <col min="11" max="11" width="38.375" style="285" customWidth="1"/>
    <col min="12" max="12" width="2.375" style="285"/>
    <col min="13" max="13" width="13.375" style="285" hidden="1" customWidth="1"/>
    <col min="14" max="16384" width="2.375" style="285"/>
  </cols>
  <sheetData>
    <row r="1" spans="1:13" s="282" customFormat="1" ht="30" customHeight="1" x14ac:dyDescent="0.15">
      <c r="A1" s="307" t="s">
        <v>107</v>
      </c>
      <c r="C1" s="283" t="s">
        <v>53</v>
      </c>
      <c r="D1" s="283"/>
      <c r="E1" s="283"/>
      <c r="F1" s="283"/>
      <c r="G1" s="283"/>
      <c r="H1" s="283"/>
      <c r="I1" s="283"/>
      <c r="J1" s="283"/>
      <c r="K1" s="308" t="s">
        <v>188</v>
      </c>
      <c r="L1" s="97"/>
    </row>
    <row r="2" spans="1:13" s="282" customFormat="1" ht="15" hidden="1" customHeight="1" x14ac:dyDescent="0.15">
      <c r="A2" s="307" t="s">
        <v>55</v>
      </c>
      <c r="C2" s="284"/>
      <c r="D2" s="284"/>
      <c r="E2" s="284"/>
      <c r="F2" s="284"/>
      <c r="G2" s="284"/>
      <c r="H2" s="284"/>
      <c r="I2" s="284"/>
      <c r="J2" s="284"/>
      <c r="K2" s="97"/>
      <c r="L2" s="97"/>
    </row>
    <row r="3" spans="1:13" ht="15" customHeight="1" x14ac:dyDescent="0.15">
      <c r="A3" s="307" t="s">
        <v>183</v>
      </c>
      <c r="C3" s="286" t="s">
        <v>56</v>
      </c>
      <c r="D3" s="286"/>
      <c r="E3" s="286"/>
      <c r="F3" s="286"/>
      <c r="G3" s="286"/>
      <c r="H3" s="286"/>
      <c r="I3" s="286"/>
      <c r="J3" s="286"/>
      <c r="K3" s="286"/>
    </row>
    <row r="4" spans="1:13" ht="52.5" customHeight="1" x14ac:dyDescent="0.15">
      <c r="C4" s="231" t="s">
        <v>57</v>
      </c>
      <c r="D4" s="231"/>
      <c r="E4" s="231"/>
      <c r="F4" s="231"/>
      <c r="G4" s="231"/>
      <c r="H4" s="231"/>
      <c r="I4" s="231"/>
      <c r="J4" s="231"/>
      <c r="K4" s="231"/>
    </row>
    <row r="5" spans="1:13" ht="15" hidden="1" customHeight="1" x14ac:dyDescent="0.15">
      <c r="C5" s="121"/>
      <c r="D5" s="125"/>
      <c r="E5" s="125"/>
      <c r="F5" s="125"/>
      <c r="G5" s="125"/>
      <c r="H5" s="125"/>
      <c r="I5" s="125"/>
      <c r="J5" s="125"/>
      <c r="K5" s="125"/>
    </row>
    <row r="6" spans="1:13" ht="15" hidden="1" customHeight="1" x14ac:dyDescent="0.15">
      <c r="C6" s="121"/>
      <c r="D6" s="125"/>
      <c r="E6" s="125"/>
      <c r="F6" s="125"/>
      <c r="G6" s="125"/>
      <c r="H6" s="125"/>
      <c r="I6" s="125"/>
      <c r="J6" s="125"/>
      <c r="K6" s="125"/>
    </row>
    <row r="7" spans="1:13" ht="15" hidden="1" customHeight="1" x14ac:dyDescent="0.15">
      <c r="C7" s="121"/>
      <c r="D7" s="125"/>
      <c r="E7" s="125"/>
      <c r="F7" s="125"/>
      <c r="G7" s="125"/>
      <c r="H7" s="125"/>
      <c r="I7" s="125"/>
      <c r="J7" s="125"/>
      <c r="K7" s="125"/>
    </row>
    <row r="8" spans="1:13" s="287" customFormat="1" ht="30.75" customHeight="1" x14ac:dyDescent="0.15">
      <c r="A8" s="281"/>
      <c r="C8" s="288"/>
      <c r="D8" s="289" t="s">
        <v>58</v>
      </c>
      <c r="E8" s="289" t="s">
        <v>59</v>
      </c>
      <c r="F8" s="289" t="s">
        <v>60</v>
      </c>
      <c r="G8" s="290" t="s">
        <v>61</v>
      </c>
      <c r="H8" s="290" t="str">
        <f>"生年月日
" &amp; 日付例_s</f>
        <v>生年月日
例)2026/4/1</v>
      </c>
      <c r="I8" s="291" t="s">
        <v>62</v>
      </c>
      <c r="J8" s="291" t="s">
        <v>63</v>
      </c>
      <c r="K8" s="292" t="s">
        <v>64</v>
      </c>
      <c r="M8" s="287">
        <f>COUNTIF(M9:M58,"&gt;0")</f>
        <v>0</v>
      </c>
    </row>
    <row r="9" spans="1:13" s="287" customFormat="1" ht="18" customHeight="1" x14ac:dyDescent="0.15">
      <c r="A9" s="281">
        <f t="shared" ref="A9:A40" si="0">IFERROR(IF(AND(OR($C9=1,AND($C9&gt;1,$M9&gt;0)), OR(TRIM($D9)="",TRIM($E9)="",TRIM($F9)="",TRIM($G9)="",TRIM($H9)="")),1001,0),3)</f>
        <v>1001</v>
      </c>
      <c r="C9" s="293">
        <v>1</v>
      </c>
      <c r="D9" s="3"/>
      <c r="E9" s="4"/>
      <c r="F9" s="3"/>
      <c r="G9" s="5"/>
      <c r="H9" s="6"/>
      <c r="I9" s="5"/>
      <c r="J9" s="7"/>
      <c r="K9" s="3"/>
      <c r="M9" s="287">
        <f>COUNTA($D9:$F9,$H9,$J9:$K9)+IF(TRIM($G9)="",0,1)+IF(TRIM($I9)="",0,1)</f>
        <v>0</v>
      </c>
    </row>
    <row r="10" spans="1:13" s="287" customFormat="1" ht="18" customHeight="1" x14ac:dyDescent="0.15">
      <c r="A10" s="281">
        <f t="shared" si="0"/>
        <v>0</v>
      </c>
      <c r="B10" s="294"/>
      <c r="C10" s="295">
        <v>2</v>
      </c>
      <c r="D10" s="8"/>
      <c r="E10" s="2"/>
      <c r="F10" s="8"/>
      <c r="G10" s="2"/>
      <c r="H10" s="9"/>
      <c r="I10" s="2"/>
      <c r="J10" s="10"/>
      <c r="K10" s="8"/>
      <c r="M10" s="287">
        <f t="shared" ref="M10:M58" si="1">COUNTA($D10:$F10,$H10,$J10:$K10)+IF(TRIM($G10)="",0,1)+IF(TRIM($I10)="",0,1)</f>
        <v>0</v>
      </c>
    </row>
    <row r="11" spans="1:13" s="287" customFormat="1" ht="18" customHeight="1" x14ac:dyDescent="0.15">
      <c r="A11" s="281">
        <f t="shared" si="0"/>
        <v>0</v>
      </c>
      <c r="B11" s="294"/>
      <c r="C11" s="295">
        <v>3</v>
      </c>
      <c r="D11" s="8"/>
      <c r="E11" s="2"/>
      <c r="F11" s="8"/>
      <c r="G11" s="2"/>
      <c r="H11" s="9"/>
      <c r="I11" s="2"/>
      <c r="J11" s="10"/>
      <c r="K11" s="8"/>
      <c r="M11" s="287">
        <f t="shared" si="1"/>
        <v>0</v>
      </c>
    </row>
    <row r="12" spans="1:13" s="287" customFormat="1" ht="18" customHeight="1" x14ac:dyDescent="0.15">
      <c r="A12" s="281">
        <f t="shared" si="0"/>
        <v>0</v>
      </c>
      <c r="B12" s="294"/>
      <c r="C12" s="295">
        <v>4</v>
      </c>
      <c r="D12" s="8"/>
      <c r="E12" s="2"/>
      <c r="F12" s="8"/>
      <c r="G12" s="2"/>
      <c r="H12" s="9"/>
      <c r="I12" s="2"/>
      <c r="J12" s="10"/>
      <c r="K12" s="8"/>
      <c r="M12" s="287">
        <f t="shared" si="1"/>
        <v>0</v>
      </c>
    </row>
    <row r="13" spans="1:13" s="287" customFormat="1" ht="18" customHeight="1" x14ac:dyDescent="0.15">
      <c r="A13" s="281">
        <f t="shared" si="0"/>
        <v>0</v>
      </c>
      <c r="B13" s="294"/>
      <c r="C13" s="295">
        <v>5</v>
      </c>
      <c r="D13" s="8"/>
      <c r="E13" s="2"/>
      <c r="F13" s="8"/>
      <c r="G13" s="2"/>
      <c r="H13" s="9"/>
      <c r="I13" s="2"/>
      <c r="J13" s="10"/>
      <c r="K13" s="8"/>
      <c r="M13" s="287">
        <f t="shared" si="1"/>
        <v>0</v>
      </c>
    </row>
    <row r="14" spans="1:13" s="287" customFormat="1" ht="18" customHeight="1" x14ac:dyDescent="0.15">
      <c r="A14" s="281">
        <f t="shared" si="0"/>
        <v>0</v>
      </c>
      <c r="B14" s="294"/>
      <c r="C14" s="295">
        <v>6</v>
      </c>
      <c r="D14" s="8"/>
      <c r="E14" s="2"/>
      <c r="F14" s="8"/>
      <c r="G14" s="2"/>
      <c r="H14" s="9"/>
      <c r="I14" s="2"/>
      <c r="J14" s="10"/>
      <c r="K14" s="8"/>
      <c r="M14" s="287">
        <f t="shared" si="1"/>
        <v>0</v>
      </c>
    </row>
    <row r="15" spans="1:13" s="287" customFormat="1" ht="18" customHeight="1" x14ac:dyDescent="0.15">
      <c r="A15" s="281">
        <f t="shared" si="0"/>
        <v>0</v>
      </c>
      <c r="B15" s="294"/>
      <c r="C15" s="295">
        <v>7</v>
      </c>
      <c r="D15" s="8"/>
      <c r="E15" s="2"/>
      <c r="F15" s="8"/>
      <c r="G15" s="2"/>
      <c r="H15" s="9"/>
      <c r="I15" s="2"/>
      <c r="J15" s="10"/>
      <c r="K15" s="8"/>
      <c r="M15" s="287">
        <f t="shared" si="1"/>
        <v>0</v>
      </c>
    </row>
    <row r="16" spans="1:13" s="287" customFormat="1" ht="18" customHeight="1" x14ac:dyDescent="0.15">
      <c r="A16" s="281">
        <f t="shared" si="0"/>
        <v>0</v>
      </c>
      <c r="B16" s="294"/>
      <c r="C16" s="295">
        <v>8</v>
      </c>
      <c r="D16" s="8"/>
      <c r="E16" s="2"/>
      <c r="F16" s="8"/>
      <c r="G16" s="2"/>
      <c r="H16" s="9"/>
      <c r="I16" s="2"/>
      <c r="J16" s="10"/>
      <c r="K16" s="8"/>
      <c r="M16" s="287">
        <f t="shared" si="1"/>
        <v>0</v>
      </c>
    </row>
    <row r="17" spans="1:13" s="287" customFormat="1" ht="18" customHeight="1" x14ac:dyDescent="0.15">
      <c r="A17" s="281">
        <f t="shared" si="0"/>
        <v>0</v>
      </c>
      <c r="B17" s="294"/>
      <c r="C17" s="295">
        <v>9</v>
      </c>
      <c r="D17" s="8"/>
      <c r="E17" s="2"/>
      <c r="F17" s="8"/>
      <c r="G17" s="2"/>
      <c r="H17" s="9"/>
      <c r="I17" s="2"/>
      <c r="J17" s="10"/>
      <c r="K17" s="8"/>
      <c r="M17" s="287">
        <f t="shared" si="1"/>
        <v>0</v>
      </c>
    </row>
    <row r="18" spans="1:13" s="287" customFormat="1" ht="18" customHeight="1" x14ac:dyDescent="0.15">
      <c r="A18" s="281">
        <f t="shared" si="0"/>
        <v>0</v>
      </c>
      <c r="B18" s="294"/>
      <c r="C18" s="295">
        <v>10</v>
      </c>
      <c r="D18" s="8"/>
      <c r="E18" s="2"/>
      <c r="F18" s="8"/>
      <c r="G18" s="2"/>
      <c r="H18" s="9"/>
      <c r="I18" s="2"/>
      <c r="J18" s="10"/>
      <c r="K18" s="8"/>
      <c r="M18" s="287">
        <f t="shared" si="1"/>
        <v>0</v>
      </c>
    </row>
    <row r="19" spans="1:13" s="287" customFormat="1" ht="18" customHeight="1" x14ac:dyDescent="0.15">
      <c r="A19" s="281">
        <f t="shared" si="0"/>
        <v>0</v>
      </c>
      <c r="B19" s="294"/>
      <c r="C19" s="295">
        <v>11</v>
      </c>
      <c r="D19" s="8"/>
      <c r="E19" s="2"/>
      <c r="F19" s="8"/>
      <c r="G19" s="2"/>
      <c r="H19" s="9"/>
      <c r="I19" s="2"/>
      <c r="J19" s="10"/>
      <c r="K19" s="8"/>
      <c r="M19" s="287">
        <f t="shared" si="1"/>
        <v>0</v>
      </c>
    </row>
    <row r="20" spans="1:13" s="287" customFormat="1" ht="18" customHeight="1" x14ac:dyDescent="0.15">
      <c r="A20" s="281">
        <f t="shared" si="0"/>
        <v>0</v>
      </c>
      <c r="B20" s="294"/>
      <c r="C20" s="295">
        <v>12</v>
      </c>
      <c r="D20" s="8"/>
      <c r="E20" s="2"/>
      <c r="F20" s="8"/>
      <c r="G20" s="2"/>
      <c r="H20" s="9"/>
      <c r="I20" s="2"/>
      <c r="J20" s="10"/>
      <c r="K20" s="8"/>
      <c r="M20" s="287">
        <f t="shared" si="1"/>
        <v>0</v>
      </c>
    </row>
    <row r="21" spans="1:13" s="287" customFormat="1" ht="18" customHeight="1" x14ac:dyDescent="0.15">
      <c r="A21" s="281">
        <f t="shared" si="0"/>
        <v>0</v>
      </c>
      <c r="B21" s="294"/>
      <c r="C21" s="295">
        <v>13</v>
      </c>
      <c r="D21" s="8"/>
      <c r="E21" s="2"/>
      <c r="F21" s="8"/>
      <c r="G21" s="2"/>
      <c r="H21" s="9"/>
      <c r="I21" s="2"/>
      <c r="J21" s="10"/>
      <c r="K21" s="8"/>
      <c r="M21" s="287">
        <f t="shared" si="1"/>
        <v>0</v>
      </c>
    </row>
    <row r="22" spans="1:13" s="287" customFormat="1" ht="18" customHeight="1" x14ac:dyDescent="0.15">
      <c r="A22" s="281">
        <f t="shared" si="0"/>
        <v>0</v>
      </c>
      <c r="B22" s="294"/>
      <c r="C22" s="295">
        <v>14</v>
      </c>
      <c r="D22" s="8"/>
      <c r="E22" s="2"/>
      <c r="F22" s="8"/>
      <c r="G22" s="2"/>
      <c r="H22" s="9"/>
      <c r="I22" s="2"/>
      <c r="J22" s="10"/>
      <c r="K22" s="8"/>
      <c r="M22" s="287">
        <f t="shared" si="1"/>
        <v>0</v>
      </c>
    </row>
    <row r="23" spans="1:13" s="287" customFormat="1" ht="18" customHeight="1" x14ac:dyDescent="0.15">
      <c r="A23" s="281">
        <f t="shared" si="0"/>
        <v>0</v>
      </c>
      <c r="B23" s="294"/>
      <c r="C23" s="295">
        <v>15</v>
      </c>
      <c r="D23" s="8"/>
      <c r="E23" s="2"/>
      <c r="F23" s="8"/>
      <c r="G23" s="2"/>
      <c r="H23" s="9"/>
      <c r="I23" s="2"/>
      <c r="J23" s="10"/>
      <c r="K23" s="8"/>
      <c r="M23" s="287">
        <f t="shared" si="1"/>
        <v>0</v>
      </c>
    </row>
    <row r="24" spans="1:13" s="287" customFormat="1" ht="18" customHeight="1" x14ac:dyDescent="0.15">
      <c r="A24" s="281">
        <f t="shared" si="0"/>
        <v>0</v>
      </c>
      <c r="B24" s="294"/>
      <c r="C24" s="295">
        <v>16</v>
      </c>
      <c r="D24" s="8"/>
      <c r="E24" s="2"/>
      <c r="F24" s="8"/>
      <c r="G24" s="2"/>
      <c r="H24" s="9"/>
      <c r="I24" s="2"/>
      <c r="J24" s="10"/>
      <c r="K24" s="8"/>
      <c r="M24" s="287">
        <f t="shared" si="1"/>
        <v>0</v>
      </c>
    </row>
    <row r="25" spans="1:13" s="287" customFormat="1" ht="18" customHeight="1" x14ac:dyDescent="0.15">
      <c r="A25" s="281">
        <f t="shared" si="0"/>
        <v>0</v>
      </c>
      <c r="B25" s="294"/>
      <c r="C25" s="295">
        <v>17</v>
      </c>
      <c r="D25" s="8"/>
      <c r="E25" s="2"/>
      <c r="F25" s="8"/>
      <c r="G25" s="2"/>
      <c r="H25" s="9"/>
      <c r="I25" s="2"/>
      <c r="J25" s="10"/>
      <c r="K25" s="8"/>
      <c r="M25" s="287">
        <f t="shared" si="1"/>
        <v>0</v>
      </c>
    </row>
    <row r="26" spans="1:13" s="287" customFormat="1" ht="18" customHeight="1" x14ac:dyDescent="0.15">
      <c r="A26" s="281">
        <f t="shared" si="0"/>
        <v>0</v>
      </c>
      <c r="B26" s="294"/>
      <c r="C26" s="295">
        <v>18</v>
      </c>
      <c r="D26" s="8"/>
      <c r="E26" s="2"/>
      <c r="F26" s="8"/>
      <c r="G26" s="2"/>
      <c r="H26" s="9"/>
      <c r="I26" s="2"/>
      <c r="J26" s="10"/>
      <c r="K26" s="8"/>
      <c r="M26" s="287">
        <f t="shared" si="1"/>
        <v>0</v>
      </c>
    </row>
    <row r="27" spans="1:13" s="287" customFormat="1" ht="18" customHeight="1" x14ac:dyDescent="0.15">
      <c r="A27" s="281">
        <f t="shared" si="0"/>
        <v>0</v>
      </c>
      <c r="B27" s="294"/>
      <c r="C27" s="295">
        <v>19</v>
      </c>
      <c r="D27" s="8"/>
      <c r="E27" s="2"/>
      <c r="F27" s="8"/>
      <c r="G27" s="2"/>
      <c r="H27" s="9"/>
      <c r="I27" s="2"/>
      <c r="J27" s="10"/>
      <c r="K27" s="8"/>
      <c r="M27" s="287">
        <f t="shared" si="1"/>
        <v>0</v>
      </c>
    </row>
    <row r="28" spans="1:13" s="287" customFormat="1" ht="18" customHeight="1" x14ac:dyDescent="0.15">
      <c r="A28" s="281">
        <f t="shared" si="0"/>
        <v>0</v>
      </c>
      <c r="B28" s="294"/>
      <c r="C28" s="295">
        <v>20</v>
      </c>
      <c r="D28" s="8"/>
      <c r="E28" s="2"/>
      <c r="F28" s="8"/>
      <c r="G28" s="2"/>
      <c r="H28" s="9"/>
      <c r="I28" s="2"/>
      <c r="J28" s="10"/>
      <c r="K28" s="8"/>
      <c r="M28" s="287">
        <f t="shared" si="1"/>
        <v>0</v>
      </c>
    </row>
    <row r="29" spans="1:13" s="287" customFormat="1" ht="18" customHeight="1" x14ac:dyDescent="0.15">
      <c r="A29" s="281">
        <f t="shared" si="0"/>
        <v>0</v>
      </c>
      <c r="B29" s="294"/>
      <c r="C29" s="295">
        <v>21</v>
      </c>
      <c r="D29" s="8"/>
      <c r="E29" s="2"/>
      <c r="F29" s="8"/>
      <c r="G29" s="2"/>
      <c r="H29" s="9"/>
      <c r="I29" s="2"/>
      <c r="J29" s="10"/>
      <c r="K29" s="8"/>
      <c r="M29" s="287">
        <f t="shared" si="1"/>
        <v>0</v>
      </c>
    </row>
    <row r="30" spans="1:13" s="287" customFormat="1" ht="18" customHeight="1" x14ac:dyDescent="0.15">
      <c r="A30" s="281">
        <f t="shared" si="0"/>
        <v>0</v>
      </c>
      <c r="B30" s="294"/>
      <c r="C30" s="295">
        <v>22</v>
      </c>
      <c r="D30" s="8"/>
      <c r="E30" s="2"/>
      <c r="F30" s="8"/>
      <c r="G30" s="2"/>
      <c r="H30" s="9"/>
      <c r="I30" s="2"/>
      <c r="J30" s="10"/>
      <c r="K30" s="8"/>
      <c r="M30" s="287">
        <f t="shared" si="1"/>
        <v>0</v>
      </c>
    </row>
    <row r="31" spans="1:13" s="287" customFormat="1" ht="18" customHeight="1" x14ac:dyDescent="0.15">
      <c r="A31" s="281">
        <f t="shared" si="0"/>
        <v>0</v>
      </c>
      <c r="B31" s="294"/>
      <c r="C31" s="295">
        <v>23</v>
      </c>
      <c r="D31" s="8"/>
      <c r="E31" s="2"/>
      <c r="F31" s="8"/>
      <c r="G31" s="2"/>
      <c r="H31" s="9"/>
      <c r="I31" s="2"/>
      <c r="J31" s="10"/>
      <c r="K31" s="8"/>
      <c r="M31" s="287">
        <f t="shared" si="1"/>
        <v>0</v>
      </c>
    </row>
    <row r="32" spans="1:13" s="287" customFormat="1" ht="18" customHeight="1" x14ac:dyDescent="0.15">
      <c r="A32" s="281">
        <f t="shared" si="0"/>
        <v>0</v>
      </c>
      <c r="B32" s="294"/>
      <c r="C32" s="295">
        <v>24</v>
      </c>
      <c r="D32" s="8"/>
      <c r="E32" s="2"/>
      <c r="F32" s="8"/>
      <c r="G32" s="2"/>
      <c r="H32" s="9"/>
      <c r="I32" s="2"/>
      <c r="J32" s="10"/>
      <c r="K32" s="8"/>
      <c r="M32" s="287">
        <f t="shared" si="1"/>
        <v>0</v>
      </c>
    </row>
    <row r="33" spans="1:13" s="287" customFormat="1" ht="18" customHeight="1" x14ac:dyDescent="0.15">
      <c r="A33" s="281">
        <f t="shared" si="0"/>
        <v>0</v>
      </c>
      <c r="B33" s="294"/>
      <c r="C33" s="295">
        <v>25</v>
      </c>
      <c r="D33" s="8"/>
      <c r="E33" s="2"/>
      <c r="F33" s="8"/>
      <c r="G33" s="2"/>
      <c r="H33" s="9"/>
      <c r="I33" s="2"/>
      <c r="J33" s="10"/>
      <c r="K33" s="8"/>
      <c r="M33" s="287">
        <f t="shared" si="1"/>
        <v>0</v>
      </c>
    </row>
    <row r="34" spans="1:13" s="287" customFormat="1" ht="18" customHeight="1" x14ac:dyDescent="0.15">
      <c r="A34" s="281">
        <f t="shared" si="0"/>
        <v>0</v>
      </c>
      <c r="B34" s="294"/>
      <c r="C34" s="295">
        <v>26</v>
      </c>
      <c r="D34" s="8"/>
      <c r="E34" s="2"/>
      <c r="F34" s="8"/>
      <c r="G34" s="2"/>
      <c r="H34" s="9"/>
      <c r="I34" s="2"/>
      <c r="J34" s="10"/>
      <c r="K34" s="8"/>
      <c r="M34" s="287">
        <f t="shared" si="1"/>
        <v>0</v>
      </c>
    </row>
    <row r="35" spans="1:13" s="287" customFormat="1" ht="18" customHeight="1" x14ac:dyDescent="0.15">
      <c r="A35" s="281">
        <f t="shared" si="0"/>
        <v>0</v>
      </c>
      <c r="B35" s="294"/>
      <c r="C35" s="295">
        <v>27</v>
      </c>
      <c r="D35" s="8"/>
      <c r="E35" s="2"/>
      <c r="F35" s="8"/>
      <c r="G35" s="2"/>
      <c r="H35" s="9"/>
      <c r="I35" s="2"/>
      <c r="J35" s="10"/>
      <c r="K35" s="8"/>
      <c r="M35" s="287">
        <f t="shared" si="1"/>
        <v>0</v>
      </c>
    </row>
    <row r="36" spans="1:13" s="287" customFormat="1" ht="18" customHeight="1" x14ac:dyDescent="0.15">
      <c r="A36" s="281">
        <f t="shared" si="0"/>
        <v>0</v>
      </c>
      <c r="B36" s="294"/>
      <c r="C36" s="295">
        <v>28</v>
      </c>
      <c r="D36" s="8"/>
      <c r="E36" s="2"/>
      <c r="F36" s="8"/>
      <c r="G36" s="2"/>
      <c r="H36" s="9"/>
      <c r="I36" s="2"/>
      <c r="J36" s="10"/>
      <c r="K36" s="8"/>
      <c r="M36" s="287">
        <f t="shared" si="1"/>
        <v>0</v>
      </c>
    </row>
    <row r="37" spans="1:13" s="287" customFormat="1" ht="18" customHeight="1" x14ac:dyDescent="0.15">
      <c r="A37" s="281">
        <f t="shared" si="0"/>
        <v>0</v>
      </c>
      <c r="B37" s="294"/>
      <c r="C37" s="295">
        <v>29</v>
      </c>
      <c r="D37" s="8"/>
      <c r="E37" s="2"/>
      <c r="F37" s="8"/>
      <c r="G37" s="2"/>
      <c r="H37" s="9"/>
      <c r="I37" s="2"/>
      <c r="J37" s="10"/>
      <c r="K37" s="8"/>
      <c r="M37" s="287">
        <f t="shared" si="1"/>
        <v>0</v>
      </c>
    </row>
    <row r="38" spans="1:13" s="287" customFormat="1" ht="18" customHeight="1" x14ac:dyDescent="0.15">
      <c r="A38" s="281">
        <f t="shared" si="0"/>
        <v>0</v>
      </c>
      <c r="B38" s="294"/>
      <c r="C38" s="295">
        <v>30</v>
      </c>
      <c r="D38" s="8"/>
      <c r="E38" s="2"/>
      <c r="F38" s="8"/>
      <c r="G38" s="2"/>
      <c r="H38" s="9"/>
      <c r="I38" s="2"/>
      <c r="J38" s="10"/>
      <c r="K38" s="8"/>
      <c r="M38" s="287">
        <f t="shared" si="1"/>
        <v>0</v>
      </c>
    </row>
    <row r="39" spans="1:13" s="287" customFormat="1" ht="18" customHeight="1" x14ac:dyDescent="0.15">
      <c r="A39" s="281">
        <f t="shared" si="0"/>
        <v>0</v>
      </c>
      <c r="B39" s="294"/>
      <c r="C39" s="295">
        <v>31</v>
      </c>
      <c r="D39" s="8"/>
      <c r="E39" s="2"/>
      <c r="F39" s="8"/>
      <c r="G39" s="2"/>
      <c r="H39" s="9"/>
      <c r="I39" s="2"/>
      <c r="J39" s="10"/>
      <c r="K39" s="8"/>
      <c r="M39" s="287">
        <f t="shared" si="1"/>
        <v>0</v>
      </c>
    </row>
    <row r="40" spans="1:13" s="287" customFormat="1" ht="18" customHeight="1" x14ac:dyDescent="0.15">
      <c r="A40" s="281">
        <f t="shared" si="0"/>
        <v>0</v>
      </c>
      <c r="B40" s="294"/>
      <c r="C40" s="295">
        <v>32</v>
      </c>
      <c r="D40" s="8"/>
      <c r="E40" s="2"/>
      <c r="F40" s="8"/>
      <c r="G40" s="2"/>
      <c r="H40" s="9"/>
      <c r="I40" s="2"/>
      <c r="J40" s="10"/>
      <c r="K40" s="8"/>
      <c r="M40" s="287">
        <f t="shared" si="1"/>
        <v>0</v>
      </c>
    </row>
    <row r="41" spans="1:13" s="287" customFormat="1" ht="18" customHeight="1" x14ac:dyDescent="0.15">
      <c r="A41" s="281">
        <f t="shared" ref="A41:A58" si="2">IFERROR(IF(AND(OR($C41=1,AND($C41&gt;1,$M41&gt;0)), OR(TRIM($D41)="",TRIM($E41)="",TRIM($F41)="",TRIM($G41)="",TRIM($H41)="")),1001,0),3)</f>
        <v>0</v>
      </c>
      <c r="B41" s="294"/>
      <c r="C41" s="295">
        <v>33</v>
      </c>
      <c r="D41" s="8"/>
      <c r="E41" s="2"/>
      <c r="F41" s="8"/>
      <c r="G41" s="2"/>
      <c r="H41" s="9"/>
      <c r="I41" s="2"/>
      <c r="J41" s="10"/>
      <c r="K41" s="8"/>
      <c r="M41" s="287">
        <f t="shared" si="1"/>
        <v>0</v>
      </c>
    </row>
    <row r="42" spans="1:13" s="287" customFormat="1" ht="18" customHeight="1" x14ac:dyDescent="0.15">
      <c r="A42" s="281">
        <f t="shared" si="2"/>
        <v>0</v>
      </c>
      <c r="B42" s="294"/>
      <c r="C42" s="295">
        <v>34</v>
      </c>
      <c r="D42" s="8"/>
      <c r="E42" s="2"/>
      <c r="F42" s="8"/>
      <c r="G42" s="2"/>
      <c r="H42" s="9"/>
      <c r="I42" s="2"/>
      <c r="J42" s="10"/>
      <c r="K42" s="8"/>
      <c r="M42" s="287">
        <f t="shared" si="1"/>
        <v>0</v>
      </c>
    </row>
    <row r="43" spans="1:13" s="287" customFormat="1" ht="18" customHeight="1" x14ac:dyDescent="0.15">
      <c r="A43" s="281">
        <f t="shared" si="2"/>
        <v>0</v>
      </c>
      <c r="B43" s="294"/>
      <c r="C43" s="295">
        <v>35</v>
      </c>
      <c r="D43" s="8"/>
      <c r="E43" s="2"/>
      <c r="F43" s="8"/>
      <c r="G43" s="2"/>
      <c r="H43" s="9"/>
      <c r="I43" s="2"/>
      <c r="J43" s="10"/>
      <c r="K43" s="8"/>
      <c r="M43" s="287">
        <f t="shared" si="1"/>
        <v>0</v>
      </c>
    </row>
    <row r="44" spans="1:13" s="287" customFormat="1" ht="18" customHeight="1" x14ac:dyDescent="0.15">
      <c r="A44" s="281">
        <f t="shared" si="2"/>
        <v>0</v>
      </c>
      <c r="B44" s="294"/>
      <c r="C44" s="295">
        <v>36</v>
      </c>
      <c r="D44" s="8"/>
      <c r="E44" s="2"/>
      <c r="F44" s="8"/>
      <c r="G44" s="2"/>
      <c r="H44" s="9"/>
      <c r="I44" s="2"/>
      <c r="J44" s="10"/>
      <c r="K44" s="8"/>
      <c r="M44" s="287">
        <f t="shared" si="1"/>
        <v>0</v>
      </c>
    </row>
    <row r="45" spans="1:13" s="287" customFormat="1" ht="18" customHeight="1" x14ac:dyDescent="0.15">
      <c r="A45" s="281">
        <f t="shared" si="2"/>
        <v>0</v>
      </c>
      <c r="B45" s="294"/>
      <c r="C45" s="295">
        <v>37</v>
      </c>
      <c r="D45" s="8"/>
      <c r="E45" s="2"/>
      <c r="F45" s="8"/>
      <c r="G45" s="2"/>
      <c r="H45" s="9"/>
      <c r="I45" s="2"/>
      <c r="J45" s="10"/>
      <c r="K45" s="8"/>
      <c r="M45" s="287">
        <f t="shared" si="1"/>
        <v>0</v>
      </c>
    </row>
    <row r="46" spans="1:13" s="287" customFormat="1" ht="18" customHeight="1" x14ac:dyDescent="0.15">
      <c r="A46" s="281">
        <f t="shared" si="2"/>
        <v>0</v>
      </c>
      <c r="B46" s="294"/>
      <c r="C46" s="295">
        <v>38</v>
      </c>
      <c r="D46" s="8"/>
      <c r="E46" s="2"/>
      <c r="F46" s="8"/>
      <c r="G46" s="2"/>
      <c r="H46" s="9"/>
      <c r="I46" s="2"/>
      <c r="J46" s="10"/>
      <c r="K46" s="8"/>
      <c r="M46" s="287">
        <f t="shared" si="1"/>
        <v>0</v>
      </c>
    </row>
    <row r="47" spans="1:13" s="287" customFormat="1" ht="18" customHeight="1" x14ac:dyDescent="0.15">
      <c r="A47" s="281">
        <f t="shared" si="2"/>
        <v>0</v>
      </c>
      <c r="B47" s="294"/>
      <c r="C47" s="295">
        <v>39</v>
      </c>
      <c r="D47" s="8"/>
      <c r="E47" s="2"/>
      <c r="F47" s="8"/>
      <c r="G47" s="2"/>
      <c r="H47" s="9"/>
      <c r="I47" s="2"/>
      <c r="J47" s="10"/>
      <c r="K47" s="8"/>
      <c r="M47" s="287">
        <f t="shared" si="1"/>
        <v>0</v>
      </c>
    </row>
    <row r="48" spans="1:13" s="287" customFormat="1" ht="18" customHeight="1" x14ac:dyDescent="0.15">
      <c r="A48" s="281">
        <f t="shared" si="2"/>
        <v>0</v>
      </c>
      <c r="B48" s="294"/>
      <c r="C48" s="295">
        <v>40</v>
      </c>
      <c r="D48" s="8"/>
      <c r="E48" s="2"/>
      <c r="F48" s="8"/>
      <c r="G48" s="2"/>
      <c r="H48" s="9"/>
      <c r="I48" s="2"/>
      <c r="J48" s="10"/>
      <c r="K48" s="8"/>
      <c r="M48" s="287">
        <f t="shared" si="1"/>
        <v>0</v>
      </c>
    </row>
    <row r="49" spans="1:13" s="287" customFormat="1" ht="18" customHeight="1" x14ac:dyDescent="0.15">
      <c r="A49" s="281">
        <f t="shared" si="2"/>
        <v>0</v>
      </c>
      <c r="B49" s="294"/>
      <c r="C49" s="295">
        <v>41</v>
      </c>
      <c r="D49" s="8"/>
      <c r="E49" s="2"/>
      <c r="F49" s="8"/>
      <c r="G49" s="2"/>
      <c r="H49" s="9"/>
      <c r="I49" s="2"/>
      <c r="J49" s="10"/>
      <c r="K49" s="8"/>
      <c r="M49" s="287">
        <f t="shared" si="1"/>
        <v>0</v>
      </c>
    </row>
    <row r="50" spans="1:13" s="287" customFormat="1" ht="18" customHeight="1" x14ac:dyDescent="0.15">
      <c r="A50" s="281">
        <f t="shared" si="2"/>
        <v>0</v>
      </c>
      <c r="B50" s="294"/>
      <c r="C50" s="295">
        <v>42</v>
      </c>
      <c r="D50" s="8"/>
      <c r="E50" s="2"/>
      <c r="F50" s="8"/>
      <c r="G50" s="2"/>
      <c r="H50" s="9"/>
      <c r="I50" s="2"/>
      <c r="J50" s="10"/>
      <c r="K50" s="8"/>
      <c r="M50" s="287">
        <f t="shared" si="1"/>
        <v>0</v>
      </c>
    </row>
    <row r="51" spans="1:13" s="287" customFormat="1" ht="18" customHeight="1" x14ac:dyDescent="0.15">
      <c r="A51" s="281">
        <f t="shared" si="2"/>
        <v>0</v>
      </c>
      <c r="B51" s="294"/>
      <c r="C51" s="295">
        <v>43</v>
      </c>
      <c r="D51" s="8"/>
      <c r="E51" s="2"/>
      <c r="F51" s="8"/>
      <c r="G51" s="2"/>
      <c r="H51" s="9"/>
      <c r="I51" s="2"/>
      <c r="J51" s="10"/>
      <c r="K51" s="8"/>
      <c r="M51" s="287">
        <f t="shared" si="1"/>
        <v>0</v>
      </c>
    </row>
    <row r="52" spans="1:13" s="287" customFormat="1" ht="18" customHeight="1" x14ac:dyDescent="0.15">
      <c r="A52" s="281">
        <f t="shared" si="2"/>
        <v>0</v>
      </c>
      <c r="B52" s="294"/>
      <c r="C52" s="295">
        <v>44</v>
      </c>
      <c r="D52" s="8"/>
      <c r="E52" s="2"/>
      <c r="F52" s="8"/>
      <c r="G52" s="2"/>
      <c r="H52" s="9"/>
      <c r="I52" s="2"/>
      <c r="J52" s="10"/>
      <c r="K52" s="8"/>
      <c r="M52" s="287">
        <f t="shared" si="1"/>
        <v>0</v>
      </c>
    </row>
    <row r="53" spans="1:13" s="287" customFormat="1" ht="18" customHeight="1" x14ac:dyDescent="0.15">
      <c r="A53" s="281">
        <f t="shared" si="2"/>
        <v>0</v>
      </c>
      <c r="B53" s="294"/>
      <c r="C53" s="295">
        <v>45</v>
      </c>
      <c r="D53" s="8"/>
      <c r="E53" s="2"/>
      <c r="F53" s="8"/>
      <c r="G53" s="2"/>
      <c r="H53" s="9"/>
      <c r="I53" s="2"/>
      <c r="J53" s="10"/>
      <c r="K53" s="8"/>
      <c r="M53" s="287">
        <f t="shared" si="1"/>
        <v>0</v>
      </c>
    </row>
    <row r="54" spans="1:13" s="287" customFormat="1" ht="18" customHeight="1" x14ac:dyDescent="0.15">
      <c r="A54" s="281">
        <f t="shared" si="2"/>
        <v>0</v>
      </c>
      <c r="B54" s="294"/>
      <c r="C54" s="295">
        <v>46</v>
      </c>
      <c r="D54" s="8"/>
      <c r="E54" s="2"/>
      <c r="F54" s="8"/>
      <c r="G54" s="2"/>
      <c r="H54" s="9"/>
      <c r="I54" s="2"/>
      <c r="J54" s="10"/>
      <c r="K54" s="8"/>
      <c r="M54" s="287">
        <f t="shared" si="1"/>
        <v>0</v>
      </c>
    </row>
    <row r="55" spans="1:13" s="287" customFormat="1" ht="18" customHeight="1" x14ac:dyDescent="0.15">
      <c r="A55" s="281">
        <f t="shared" si="2"/>
        <v>0</v>
      </c>
      <c r="B55" s="294"/>
      <c r="C55" s="295">
        <v>47</v>
      </c>
      <c r="D55" s="8"/>
      <c r="E55" s="2"/>
      <c r="F55" s="8"/>
      <c r="G55" s="2"/>
      <c r="H55" s="9"/>
      <c r="I55" s="2"/>
      <c r="J55" s="10"/>
      <c r="K55" s="8"/>
      <c r="M55" s="287">
        <f t="shared" si="1"/>
        <v>0</v>
      </c>
    </row>
    <row r="56" spans="1:13" s="287" customFormat="1" ht="18" customHeight="1" x14ac:dyDescent="0.15">
      <c r="A56" s="281">
        <f t="shared" si="2"/>
        <v>0</v>
      </c>
      <c r="B56" s="294"/>
      <c r="C56" s="295">
        <v>48</v>
      </c>
      <c r="D56" s="8"/>
      <c r="E56" s="2"/>
      <c r="F56" s="8"/>
      <c r="G56" s="2"/>
      <c r="H56" s="9"/>
      <c r="I56" s="2"/>
      <c r="J56" s="10"/>
      <c r="K56" s="8"/>
      <c r="M56" s="287">
        <f t="shared" si="1"/>
        <v>0</v>
      </c>
    </row>
    <row r="57" spans="1:13" s="287" customFormat="1" ht="18" customHeight="1" x14ac:dyDescent="0.15">
      <c r="A57" s="281">
        <f t="shared" si="2"/>
        <v>0</v>
      </c>
      <c r="B57" s="294"/>
      <c r="C57" s="295">
        <v>49</v>
      </c>
      <c r="D57" s="8"/>
      <c r="E57" s="2"/>
      <c r="F57" s="8"/>
      <c r="G57" s="2"/>
      <c r="H57" s="9"/>
      <c r="I57" s="2"/>
      <c r="J57" s="10"/>
      <c r="K57" s="8"/>
      <c r="M57" s="287">
        <f t="shared" si="1"/>
        <v>0</v>
      </c>
    </row>
    <row r="58" spans="1:13" s="287" customFormat="1" ht="18" customHeight="1" x14ac:dyDescent="0.15">
      <c r="A58" s="281">
        <f t="shared" si="2"/>
        <v>0</v>
      </c>
      <c r="B58" s="294"/>
      <c r="C58" s="296">
        <v>50</v>
      </c>
      <c r="D58" s="11"/>
      <c r="E58" s="12"/>
      <c r="F58" s="11"/>
      <c r="G58" s="12"/>
      <c r="H58" s="13"/>
      <c r="I58" s="12"/>
      <c r="J58" s="14"/>
      <c r="K58" s="11"/>
      <c r="M58" s="287">
        <f t="shared" si="1"/>
        <v>0</v>
      </c>
    </row>
  </sheetData>
  <sheetProtection algorithmName="SHA-512" hashValue="LHPG3IuqWdx0MAQuKLO1tH+2vCfYPGi+VJbFtyhw8vZumvzW5i8GXS83VNctYkqWc08Dw5jlnrHFCwgWKMtlbw==" saltValue="P1x2YvEoE+WqSQMx3/IfQA==" spinCount="100000" sheet="1" objects="1" scenarios="1"/>
  <mergeCells count="2">
    <mergeCell ref="C3:K3"/>
    <mergeCell ref="C4:K4"/>
  </mergeCells>
  <phoneticPr fontId="4"/>
  <conditionalFormatting sqref="D9:D58">
    <cfRule type="expression" dxfId="4" priority="5" stopIfTrue="1">
      <formula>AND($A9&lt;&gt;0, TRIM($D9)="")</formula>
    </cfRule>
  </conditionalFormatting>
  <conditionalFormatting sqref="E9:E58">
    <cfRule type="expression" dxfId="3" priority="4" stopIfTrue="1">
      <formula>AND($A9&lt;&gt;0, TRIM($E9)="")</formula>
    </cfRule>
  </conditionalFormatting>
  <conditionalFormatting sqref="F9:F58">
    <cfRule type="expression" dxfId="2" priority="3" stopIfTrue="1">
      <formula>AND($A9&lt;&gt;0, TRIM($F9)="")</formula>
    </cfRule>
  </conditionalFormatting>
  <conditionalFormatting sqref="G9:G58">
    <cfRule type="expression" dxfId="1" priority="2" stopIfTrue="1">
      <formula>AND($A9&lt;&gt;0, TRIM($G9)="")</formula>
    </cfRule>
  </conditionalFormatting>
  <conditionalFormatting sqref="H9:H58">
    <cfRule type="expression" dxfId="0" priority="1" stopIfTrue="1">
      <formula>AND($A9&lt;&gt;0, TRIM($H9)="")</formula>
    </cfRule>
  </conditionalFormatting>
  <dataValidations count="8">
    <dataValidation imeMode="hiragana" allowBlank="1" showInputMessage="1" showErrorMessage="1" sqref="D9:D58" xr:uid="{4A848392-1988-4F7E-8C6A-39A77E493E68}"/>
    <dataValidation imeMode="hiragana" allowBlank="1" showInputMessage="1" showErrorMessage="1" sqref="E9:E58" xr:uid="{74C4BB12-F97E-46E2-AC18-1765F6052F7F}"/>
    <dataValidation imeMode="fullKatakana" allowBlank="1" showInputMessage="1" showErrorMessage="1" sqref="F9:F58" xr:uid="{0FBC679D-A51C-426C-A82C-20DFC829ABA6}"/>
    <dataValidation type="list" imeMode="halfAlpha" allowBlank="1" showInputMessage="1" showErrorMessage="1" error="リストから選択してください" sqref="G9:G58" xr:uid="{D04F7651-2071-4C05-8EB8-8EC32A16C789}">
      <formula1>"男,女,　"</formula1>
    </dataValidation>
    <dataValidation type="date" imeMode="halfAlpha" allowBlank="1" showInputMessage="1" showErrorMessage="1" error="有効な日付を入力してください" sqref="H9:H58" xr:uid="{DD8D4D4B-7D10-415E-8C84-B1738F20EE67}">
      <formula1>92</formula1>
      <formula2>73415</formula2>
    </dataValidation>
    <dataValidation type="list" imeMode="halfAlpha" allowBlank="1" showInputMessage="1" showErrorMessage="1" error="リストから選択してください" sqref="I9:I58" xr:uid="{81551F55-D9CA-4DE1-ABA0-596D309E7971}">
      <formula1>"常勤,非常勤,　"</formula1>
    </dataValidation>
    <dataValidation imeMode="hiragana" allowBlank="1" showInputMessage="1" showErrorMessage="1" sqref="J9:J58" xr:uid="{D00CB35E-E28B-494A-997D-45D5D2AC84D8}"/>
    <dataValidation imeMode="hiragana" allowBlank="1" showInputMessage="1" showErrorMessage="1" sqref="K9:K58" xr:uid="{979907FA-8A7F-43D3-8E1E-225F71C3ECF2}"/>
  </dataValidations>
  <pageMargins left="0.43307086614173229" right="0.35433070866141736" top="0.52" bottom="0.31" header="0.31496062992125984" footer="0.31496062992125984"/>
  <pageSetup paperSize="9" fitToHeight="0" orientation="landscape" r:id="rId1"/>
  <headerFooter>
    <oddHeader>&amp;R&amp;8&amp;P/&amp;N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82"/>
  <sheetViews>
    <sheetView zoomScaleNormal="100" workbookViewId="0"/>
  </sheetViews>
  <sheetFormatPr defaultColWidth="9" defaultRowHeight="13.5" x14ac:dyDescent="0.15"/>
  <cols>
    <col min="1" max="1" width="17.25" style="124" customWidth="1"/>
    <col min="2" max="16384" width="9" style="124"/>
  </cols>
  <sheetData>
    <row r="1" spans="1:2" x14ac:dyDescent="0.15">
      <c r="A1" s="124"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2" x14ac:dyDescent="0.15">
      <c r="A2" s="124" t="str">
        <f>"@神奈川県@和歌山県@鹿児島県@"</f>
        <v>@神奈川県@和歌山県@鹿児島県@</v>
      </c>
    </row>
    <row r="3" spans="1:2" x14ac:dyDescent="0.15">
      <c r="A3" s="124" t="s">
        <v>189</v>
      </c>
    </row>
    <row r="4" spans="1:2" x14ac:dyDescent="0.15">
      <c r="A4" s="124" t="s">
        <v>190</v>
      </c>
    </row>
    <row r="11" spans="1:2" x14ac:dyDescent="0.15">
      <c r="A11" s="124" t="s">
        <v>111</v>
      </c>
      <c r="B11" s="155"/>
    </row>
    <row r="12" spans="1:2" x14ac:dyDescent="0.15">
      <c r="A12" s="124" t="s">
        <v>114</v>
      </c>
      <c r="B12" s="155"/>
    </row>
    <row r="13" spans="1:2" x14ac:dyDescent="0.15">
      <c r="A13" s="124" t="s">
        <v>115</v>
      </c>
      <c r="B13" s="155"/>
    </row>
    <row r="14" spans="1:2" x14ac:dyDescent="0.15">
      <c r="A14" s="124" t="s">
        <v>116</v>
      </c>
      <c r="B14" s="155"/>
    </row>
    <row r="15" spans="1:2" x14ac:dyDescent="0.15">
      <c r="A15" s="124" t="s">
        <v>117</v>
      </c>
      <c r="B15" s="155"/>
    </row>
    <row r="16" spans="1:2" x14ac:dyDescent="0.15">
      <c r="A16" s="124" t="s">
        <v>118</v>
      </c>
      <c r="B16" s="155"/>
    </row>
    <row r="17" spans="1:2" x14ac:dyDescent="0.15">
      <c r="A17" s="124" t="s">
        <v>119</v>
      </c>
      <c r="B17" s="155"/>
    </row>
    <row r="18" spans="1:2" x14ac:dyDescent="0.15">
      <c r="A18" s="124" t="s">
        <v>120</v>
      </c>
      <c r="B18" s="155"/>
    </row>
    <row r="19" spans="1:2" x14ac:dyDescent="0.15">
      <c r="A19" s="124" t="s">
        <v>121</v>
      </c>
      <c r="B19" s="155"/>
    </row>
    <row r="20" spans="1:2" x14ac:dyDescent="0.15">
      <c r="A20" s="124" t="s">
        <v>122</v>
      </c>
      <c r="B20" s="155"/>
    </row>
    <row r="21" spans="1:2" x14ac:dyDescent="0.15">
      <c r="A21" s="124" t="s">
        <v>123</v>
      </c>
      <c r="B21" s="155"/>
    </row>
    <row r="22" spans="1:2" x14ac:dyDescent="0.15">
      <c r="A22" s="124" t="s">
        <v>124</v>
      </c>
      <c r="B22" s="155"/>
    </row>
    <row r="23" spans="1:2" x14ac:dyDescent="0.15">
      <c r="A23" s="124" t="s">
        <v>125</v>
      </c>
      <c r="B23" s="155"/>
    </row>
    <row r="24" spans="1:2" x14ac:dyDescent="0.15">
      <c r="A24" s="124" t="s">
        <v>126</v>
      </c>
      <c r="B24" s="155"/>
    </row>
    <row r="25" spans="1:2" x14ac:dyDescent="0.15">
      <c r="A25" s="124" t="s">
        <v>180</v>
      </c>
      <c r="B25" s="155"/>
    </row>
    <row r="26" spans="1:2" x14ac:dyDescent="0.15">
      <c r="A26" s="124" t="s">
        <v>127</v>
      </c>
      <c r="B26" s="155"/>
    </row>
    <row r="27" spans="1:2" x14ac:dyDescent="0.15">
      <c r="A27" s="124" t="s">
        <v>128</v>
      </c>
      <c r="B27" s="155"/>
    </row>
    <row r="28" spans="1:2" x14ac:dyDescent="0.15">
      <c r="A28" s="124" t="s">
        <v>129</v>
      </c>
      <c r="B28" s="155"/>
    </row>
    <row r="29" spans="1:2" x14ac:dyDescent="0.15">
      <c r="A29" s="124" t="s">
        <v>130</v>
      </c>
      <c r="B29" s="155"/>
    </row>
    <row r="30" spans="1:2" x14ac:dyDescent="0.15">
      <c r="A30" s="124" t="s">
        <v>131</v>
      </c>
      <c r="B30" s="155"/>
    </row>
    <row r="31" spans="1:2" x14ac:dyDescent="0.15">
      <c r="A31" s="124" t="s">
        <v>132</v>
      </c>
      <c r="B31" s="155"/>
    </row>
    <row r="32" spans="1:2" x14ac:dyDescent="0.15">
      <c r="A32" s="124" t="s">
        <v>133</v>
      </c>
      <c r="B32" s="155"/>
    </row>
    <row r="33" spans="1:2" x14ac:dyDescent="0.15">
      <c r="A33" s="124" t="s">
        <v>134</v>
      </c>
      <c r="B33" s="155"/>
    </row>
    <row r="34" spans="1:2" x14ac:dyDescent="0.15">
      <c r="A34" s="124" t="s">
        <v>135</v>
      </c>
      <c r="B34" s="155"/>
    </row>
    <row r="35" spans="1:2" x14ac:dyDescent="0.15">
      <c r="A35" s="124" t="s">
        <v>136</v>
      </c>
      <c r="B35" s="155"/>
    </row>
    <row r="36" spans="1:2" x14ac:dyDescent="0.15">
      <c r="A36" s="124" t="s">
        <v>137</v>
      </c>
      <c r="B36" s="155"/>
    </row>
    <row r="37" spans="1:2" x14ac:dyDescent="0.15">
      <c r="A37" s="124" t="s">
        <v>138</v>
      </c>
      <c r="B37" s="155"/>
    </row>
    <row r="38" spans="1:2" x14ac:dyDescent="0.15">
      <c r="A38" s="124" t="s">
        <v>139</v>
      </c>
      <c r="B38" s="155"/>
    </row>
    <row r="39" spans="1:2" x14ac:dyDescent="0.15">
      <c r="A39" s="124" t="s">
        <v>140</v>
      </c>
      <c r="B39" s="155"/>
    </row>
    <row r="40" spans="1:2" x14ac:dyDescent="0.15">
      <c r="A40" s="124" t="s">
        <v>141</v>
      </c>
      <c r="B40" s="155"/>
    </row>
    <row r="41" spans="1:2" x14ac:dyDescent="0.15">
      <c r="A41" s="124" t="s">
        <v>142</v>
      </c>
      <c r="B41" s="155"/>
    </row>
    <row r="42" spans="1:2" x14ac:dyDescent="0.15">
      <c r="A42" s="124" t="s">
        <v>143</v>
      </c>
      <c r="B42" s="155"/>
    </row>
    <row r="43" spans="1:2" x14ac:dyDescent="0.15">
      <c r="A43" s="124" t="s">
        <v>144</v>
      </c>
      <c r="B43" s="155"/>
    </row>
    <row r="44" spans="1:2" x14ac:dyDescent="0.15">
      <c r="A44" s="124" t="s">
        <v>145</v>
      </c>
      <c r="B44" s="155"/>
    </row>
    <row r="45" spans="1:2" x14ac:dyDescent="0.15">
      <c r="A45" s="124" t="s">
        <v>146</v>
      </c>
      <c r="B45" s="155"/>
    </row>
    <row r="46" spans="1:2" x14ac:dyDescent="0.15">
      <c r="A46" s="124" t="s">
        <v>147</v>
      </c>
      <c r="B46" s="155"/>
    </row>
    <row r="47" spans="1:2" x14ac:dyDescent="0.15">
      <c r="A47" s="124" t="s">
        <v>148</v>
      </c>
      <c r="B47" s="155"/>
    </row>
    <row r="48" spans="1:2" x14ac:dyDescent="0.15">
      <c r="A48" s="124" t="s">
        <v>149</v>
      </c>
      <c r="B48" s="155"/>
    </row>
    <row r="49" spans="1:2" x14ac:dyDescent="0.15">
      <c r="A49" s="124" t="s">
        <v>150</v>
      </c>
      <c r="B49" s="155"/>
    </row>
    <row r="50" spans="1:2" x14ac:dyDescent="0.15">
      <c r="A50" s="124" t="s">
        <v>151</v>
      </c>
      <c r="B50" s="155"/>
    </row>
    <row r="51" spans="1:2" x14ac:dyDescent="0.15">
      <c r="A51" s="124" t="s">
        <v>152</v>
      </c>
      <c r="B51" s="155"/>
    </row>
    <row r="52" spans="1:2" x14ac:dyDescent="0.15">
      <c r="A52" s="124" t="s">
        <v>109</v>
      </c>
      <c r="B52" s="155"/>
    </row>
    <row r="53" spans="1:2" x14ac:dyDescent="0.15">
      <c r="A53" s="124" t="s">
        <v>153</v>
      </c>
      <c r="B53" s="155"/>
    </row>
    <row r="54" spans="1:2" x14ac:dyDescent="0.15">
      <c r="A54" s="124" t="s">
        <v>154</v>
      </c>
      <c r="B54" s="155"/>
    </row>
    <row r="55" spans="1:2" x14ac:dyDescent="0.15">
      <c r="A55" s="124" t="s">
        <v>155</v>
      </c>
      <c r="B55" s="155"/>
    </row>
    <row r="56" spans="1:2" x14ac:dyDescent="0.15">
      <c r="A56" s="124" t="s">
        <v>156</v>
      </c>
      <c r="B56" s="155"/>
    </row>
    <row r="57" spans="1:2" x14ac:dyDescent="0.15">
      <c r="A57" s="124" t="s">
        <v>157</v>
      </c>
      <c r="B57" s="155"/>
    </row>
    <row r="58" spans="1:2" x14ac:dyDescent="0.15">
      <c r="A58" s="124" t="s">
        <v>158</v>
      </c>
      <c r="B58" s="155"/>
    </row>
    <row r="59" spans="1:2" x14ac:dyDescent="0.15">
      <c r="A59" s="124" t="s">
        <v>159</v>
      </c>
      <c r="B59" s="155"/>
    </row>
    <row r="60" spans="1:2" x14ac:dyDescent="0.15">
      <c r="A60" s="124" t="s">
        <v>160</v>
      </c>
      <c r="B60" s="155"/>
    </row>
    <row r="61" spans="1:2" x14ac:dyDescent="0.15">
      <c r="A61" s="124" t="s">
        <v>161</v>
      </c>
      <c r="B61" s="155"/>
    </row>
    <row r="62" spans="1:2" x14ac:dyDescent="0.15">
      <c r="A62" s="124" t="s">
        <v>112</v>
      </c>
      <c r="B62" s="155"/>
    </row>
    <row r="63" spans="1:2" x14ac:dyDescent="0.15">
      <c r="A63" s="124" t="s">
        <v>162</v>
      </c>
      <c r="B63" s="155"/>
    </row>
    <row r="64" spans="1:2" x14ac:dyDescent="0.15">
      <c r="A64" s="124" t="s">
        <v>163</v>
      </c>
      <c r="B64" s="155"/>
    </row>
    <row r="65" spans="1:2" x14ac:dyDescent="0.15">
      <c r="A65" s="124" t="s">
        <v>164</v>
      </c>
      <c r="B65" s="155"/>
    </row>
    <row r="66" spans="1:2" x14ac:dyDescent="0.15">
      <c r="A66" s="124" t="s">
        <v>165</v>
      </c>
      <c r="B66" s="155"/>
    </row>
    <row r="67" spans="1:2" x14ac:dyDescent="0.15">
      <c r="A67" s="124" t="s">
        <v>113</v>
      </c>
      <c r="B67" s="155"/>
    </row>
    <row r="68" spans="1:2" x14ac:dyDescent="0.15">
      <c r="A68" s="124" t="s">
        <v>166</v>
      </c>
      <c r="B68" s="155"/>
    </row>
    <row r="69" spans="1:2" x14ac:dyDescent="0.15">
      <c r="A69" s="124" t="s">
        <v>167</v>
      </c>
      <c r="B69" s="155"/>
    </row>
    <row r="70" spans="1:2" x14ac:dyDescent="0.15">
      <c r="A70" s="124" t="s">
        <v>168</v>
      </c>
      <c r="B70" s="155"/>
    </row>
    <row r="71" spans="1:2" x14ac:dyDescent="0.15">
      <c r="A71" s="124" t="s">
        <v>169</v>
      </c>
      <c r="B71" s="155"/>
    </row>
    <row r="72" spans="1:2" x14ac:dyDescent="0.15">
      <c r="A72" s="124" t="s">
        <v>170</v>
      </c>
      <c r="B72" s="155"/>
    </row>
    <row r="73" spans="1:2" x14ac:dyDescent="0.15">
      <c r="A73" s="124" t="s">
        <v>171</v>
      </c>
      <c r="B73" s="155"/>
    </row>
    <row r="74" spans="1:2" x14ac:dyDescent="0.15">
      <c r="A74" s="124" t="s">
        <v>172</v>
      </c>
      <c r="B74" s="155"/>
    </row>
    <row r="75" spans="1:2" x14ac:dyDescent="0.15">
      <c r="A75" s="124" t="s">
        <v>173</v>
      </c>
      <c r="B75" s="155"/>
    </row>
    <row r="76" spans="1:2" x14ac:dyDescent="0.15">
      <c r="A76" s="124" t="s">
        <v>174</v>
      </c>
      <c r="B76" s="155"/>
    </row>
    <row r="77" spans="1:2" x14ac:dyDescent="0.15">
      <c r="A77" s="124" t="s">
        <v>175</v>
      </c>
      <c r="B77" s="155"/>
    </row>
    <row r="78" spans="1:2" x14ac:dyDescent="0.15">
      <c r="A78" s="124" t="s">
        <v>176</v>
      </c>
      <c r="B78" s="155"/>
    </row>
    <row r="79" spans="1:2" x14ac:dyDescent="0.15">
      <c r="A79" s="124" t="s">
        <v>177</v>
      </c>
      <c r="B79" s="155"/>
    </row>
    <row r="80" spans="1:2" x14ac:dyDescent="0.15">
      <c r="A80" s="124" t="s">
        <v>178</v>
      </c>
      <c r="B80" s="155"/>
    </row>
    <row r="81" spans="1:2" x14ac:dyDescent="0.15">
      <c r="A81" s="124" t="s">
        <v>110</v>
      </c>
      <c r="B81" s="155"/>
    </row>
    <row r="82" spans="1:2" x14ac:dyDescent="0.15">
      <c r="A82" s="124" t="s">
        <v>103</v>
      </c>
      <c r="B82" s="155"/>
    </row>
  </sheetData>
  <sheetProtection algorithmName="SHA-512" hashValue="x2vcyOfP0OakjdQVhs+2uqmEE4R3AwepAr5y+o2+ETXqwitX0EAhiECLvWYwc46lKEP4UofXZT8gc4//nqDdfw==" saltValue="9hTfzPia3RNlA7Mjqb7PH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入力シート</vt:lpstr>
      <vt:lpstr>役員情報入力シート</vt:lpstr>
      <vt:lpstr>settings</vt:lpstr>
      <vt:lpstr>入力シート!Print_Titles</vt:lpstr>
      <vt:lpstr>役員情報入力シート!Print_Titles</vt:lpstr>
      <vt:lpstr>業種名リスト</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2023-10-23T08:02:50Z</cp:lastPrinted>
  <dcterms:created xsi:type="dcterms:W3CDTF">2018-07-20T07:50:20Z</dcterms:created>
  <dcterms:modified xsi:type="dcterms:W3CDTF">2025-12-16T01:32:26Z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